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5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1.png" ContentType="image/png"/>
  <Override PartName="/xl/media/image2.png" ContentType="image/png"/>
  <Override PartName="/xl/media/image3.png" ContentType="image/png"/>
  <Override PartName="/xl/media/image4.png" ContentType="image/png"/>
  <Override PartName="/xl/media/image5.png" ContentType="image/pn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drawings/_rels/drawing3.xml.rels" ContentType="application/vnd.openxmlformats-package.relationships+xml"/>
  <Override PartName="/xl/drawings/_rels/drawing4.xml.rels" ContentType="application/vnd.openxmlformats-package.relationships+xml"/>
  <Override PartName="/xl/drawings/_rels/drawing5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INTÉTICA" sheetId="1" state="visible" r:id="rId2"/>
    <sheet name="ANALÍTICA" sheetId="2" state="visible" r:id="rId3"/>
    <sheet name="BDI" sheetId="3" state="visible" r:id="rId4"/>
    <sheet name="CRONOGRAMA" sheetId="4" state="visible" r:id="rId5"/>
    <sheet name="Curva ABC" sheetId="5" state="visible" r:id="rId6"/>
  </sheets>
  <definedNames>
    <definedName function="false" hidden="false" localSheetId="0" name="_xlnm.Print_Titles" vbProcedure="false">SINTÉTICA!$1:$15</definedName>
    <definedName function="false" hidden="false" localSheetId="0" name="_xlnm.Print_Titles" vbProcedure="false">SINTÉTICA!$1:$15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<sst xmlns="http://schemas.openxmlformats.org/spreadsheetml/2006/main" count="28844" uniqueCount="2307">
  <si>
    <t xml:space="preserve">PRMS – REFORMA COM AMPLIAÇÃO PRM TRÊS LAGOAS</t>
  </si>
  <si>
    <t xml:space="preserve">PLANILHA SINTÉTICA</t>
  </si>
  <si>
    <t xml:space="preserve">Leis Sociais Desoneradas - referência SINAPI ABRIL 2017: LS =</t>
  </si>
  <si>
    <t xml:space="preserve">Benefícios e Despesas Indiretas: BDI (Serviços) =</t>
  </si>
  <si>
    <t xml:space="preserve">PRIMEIRA FASE</t>
  </si>
  <si>
    <t xml:space="preserve">CÓDIGO</t>
  </si>
  <si>
    <t xml:space="preserve">DESCRIÇÃO</t>
  </si>
  <si>
    <t xml:space="preserve">CLASS</t>
  </si>
  <si>
    <t xml:space="preserve">UNIDADE</t>
  </si>
  <si>
    <t xml:space="preserve">QUANT.</t>
  </si>
  <si>
    <t xml:space="preserve">PREÇO(R$)</t>
  </si>
  <si>
    <t xml:space="preserve">PREÇO TOTAL (R$)</t>
  </si>
  <si>
    <t xml:space="preserve">SERVIÇOS PRELIMINARES</t>
  </si>
  <si>
    <t xml:space="preserve">01.01</t>
  </si>
  <si>
    <t xml:space="preserve">PLACA DE OBRA</t>
  </si>
  <si>
    <t xml:space="preserve">01.01.01</t>
  </si>
  <si>
    <t xml:space="preserve">PLACA DE OBRA EM CHAPA DE ACO GALVANIZADO</t>
  </si>
  <si>
    <t xml:space="preserve">SER.CG</t>
  </si>
  <si>
    <t xml:space="preserve">M2</t>
  </si>
  <si>
    <t xml:space="preserve">01.02</t>
  </si>
  <si>
    <t xml:space="preserve">DEMOLIÇÕES E RETIRADAS</t>
  </si>
  <si>
    <t xml:space="preserve">01.02.01</t>
  </si>
  <si>
    <t xml:space="preserve">RETIRADA DE BATENTES METALICOS</t>
  </si>
  <si>
    <t xml:space="preserve">UN</t>
  </si>
  <si>
    <t xml:space="preserve">01.02.02</t>
  </si>
  <si>
    <t xml:space="preserve">RETIRADA DE ARMÁRIOS EM MADEIRA</t>
  </si>
  <si>
    <t xml:space="preserve">01.02.03</t>
  </si>
  <si>
    <t xml:space="preserve">DEMOLICAO DE ALVENARIA DE ELEMENTOS CERAMICOS VAZADOS</t>
  </si>
  <si>
    <t xml:space="preserve">M3</t>
  </si>
  <si>
    <t xml:space="preserve">01.02.04</t>
  </si>
  <si>
    <t xml:space="preserve">RETIRADA DE ESTRUTURA DE MADEIRA PONTALETEADA PARA TELHAS CERAMICAS OU DE VIDRO</t>
  </si>
  <si>
    <t xml:space="preserve">01.02.05</t>
  </si>
  <si>
    <t xml:space="preserve">RETIRADA DE TELHAS DE CERAMICAS OU DE VIDRO</t>
  </si>
  <si>
    <t xml:space="preserve">01.02.06</t>
  </si>
  <si>
    <t xml:space="preserve">DEMOLICAO DE CAMADA DE ASSENTAMENTO/CONTRAPISO COM USO DE PONTEIRO, ESPESSURA ATE 4CM</t>
  </si>
  <si>
    <t xml:space="preserve">01.02.07</t>
  </si>
  <si>
    <t xml:space="preserve">DEMOLICAO DE PISO DE MARMORE E ARGAMASSA DE ASSENTAMENTO</t>
  </si>
  <si>
    <t xml:space="preserve">01.02.08</t>
  </si>
  <si>
    <t xml:space="preserve">DEMOLICAO DE ALVENARIA DE TIJOLOS FURADOS S/REAPROVEITAMENTO</t>
  </si>
  <si>
    <t xml:space="preserve">01.02.09</t>
  </si>
  <si>
    <t xml:space="preserve">RETIRADA DE GRAMA EM PLACAS</t>
  </si>
  <si>
    <t xml:space="preserve">01.02.10</t>
  </si>
  <si>
    <t xml:space="preserve">RETIRADA DE APARELHOS DE ILUMINACAO C/ REAPROVEITAMENTO DE LAMPADAS</t>
  </si>
  <si>
    <t xml:space="preserve">01.02.11</t>
  </si>
  <si>
    <t xml:space="preserve">RETIRADA DE APARELHOS SANITARIOS</t>
  </si>
  <si>
    <t xml:space="preserve">01.02.12</t>
  </si>
  <si>
    <t xml:space="preserve">RETIRADA DE ESQUADRIAS METALICAS</t>
  </si>
  <si>
    <t xml:space="preserve">01.02.13</t>
  </si>
  <si>
    <t xml:space="preserve">RETIRADA DE TUBULACAO DE FERRO GALVANIZADO S/ ESCAVACAO OU RASGO EM ALVENARIA</t>
  </si>
  <si>
    <t xml:space="preserve">M</t>
  </si>
  <si>
    <t xml:space="preserve">01.02.14</t>
  </si>
  <si>
    <t xml:space="preserve">DEMOLICAO MANUAL DE ESTRUTURA DE CONCRETO ARMADO</t>
  </si>
  <si>
    <t xml:space="preserve">01.02.15</t>
  </si>
  <si>
    <t xml:space="preserve">DEMOLICAO DE PISO EM LADRILHO COM ARGAMASSA</t>
  </si>
  <si>
    <t xml:space="preserve">01.02.16</t>
  </si>
  <si>
    <t xml:space="preserve">DEMOLICAO DE REVESTIMENTO EM LADRILHO COM ARGAMASSA</t>
  </si>
  <si>
    <t xml:space="preserve">01.02.17</t>
  </si>
  <si>
    <t xml:space="preserve">RETIRADA DE BANCADA DE MARMORE OU GRANITO</t>
  </si>
  <si>
    <t xml:space="preserve">01.02.18</t>
  </si>
  <si>
    <t xml:space="preserve">REMOCAO DE FIACAO ELETRICA</t>
  </si>
  <si>
    <t xml:space="preserve">01.02.19</t>
  </si>
  <si>
    <t xml:space="preserve">REMOCAO DE CABOS DE REDE</t>
  </si>
  <si>
    <t xml:space="preserve">01.02.20</t>
  </si>
  <si>
    <t xml:space="preserve">REMOCAO DE PEITORIL EM MARMORE OU GRANITO</t>
  </si>
  <si>
    <t xml:space="preserve">01.02.21</t>
  </si>
  <si>
    <t xml:space="preserve">REMOCAO DE TOMADAS OU INTERRUPTORES ELETRICOS</t>
  </si>
  <si>
    <t xml:space="preserve">01.02.22</t>
  </si>
  <si>
    <t xml:space="preserve">RETIRADA DE TUBULACAO HIDROSSANITARIA EMBUTIDA COM CONEXOES Ø 1/2" A 2"</t>
  </si>
  <si>
    <t xml:space="preserve">01.02.23</t>
  </si>
  <si>
    <t xml:space="preserve">RETIRADA DE TUBULACAO HIDROSSANITARIA EMBUTIDA COM CONEXOES, Ø 2 1/2" A 4"</t>
  </si>
  <si>
    <t xml:space="preserve">01.02.24</t>
  </si>
  <si>
    <t xml:space="preserve">RETIRADA DE QUADROS ELÉTRICOS COM DISJUNTORES</t>
  </si>
  <si>
    <t xml:space="preserve">01.02.25</t>
  </si>
  <si>
    <t xml:space="preserve">CARGA MANUAL DE ENTULHO EM CAÇAMBA ESTACIONÁRIA</t>
  </si>
  <si>
    <t xml:space="preserve">01.02.26</t>
  </si>
  <si>
    <t xml:space="preserve">REMOÇÃO DE ARVORES, INCLUINDO REMOCAO DE ENTULHO</t>
  </si>
  <si>
    <t xml:space="preserve">01.03</t>
  </si>
  <si>
    <t xml:space="preserve">SONDAGEM DO SOLO</t>
  </si>
  <si>
    <t xml:space="preserve">01.03.01</t>
  </si>
  <si>
    <t xml:space="preserve">SONDAGEM DE SOLO À PERCURSSÃO COM 15M POR FURO - 03 FUROS</t>
  </si>
  <si>
    <t xml:space="preserve">01.04</t>
  </si>
  <si>
    <t xml:space="preserve">CANTEIRO DE OBRA</t>
  </si>
  <si>
    <t xml:space="preserve">01.04.01</t>
  </si>
  <si>
    <t xml:space="preserve">ALUGUEL CONTAINER/ESCRIT/WC C/1 VASO/1 LAV/1 MIC/4 CHUV LARG =2,20M COMPR=6,20M ALT=2,50M CHAPA ACO NERV TRAPEZ FORROC/ ISOL TERMO-ACUST CHASSIS REFORC PISO COMPENS NAVAL INCL INST ELETR/HIDRO-SANIT EXCL TRANSP/CARGA/DESCARGA</t>
  </si>
  <si>
    <t xml:space="preserve">MÊS</t>
  </si>
  <si>
    <t xml:space="preserve">01.04.02</t>
  </si>
  <si>
    <t xml:space="preserve">LOCACAO CONVENCIONAL DE OBRA, ATRAVÉS DE GABARITO DE TABUAS CORRIDAS PONTALETADAS A CADA 1,50M, SEM REAPROVEITAMENTO</t>
  </si>
  <si>
    <t xml:space="preserve">01.04.03</t>
  </si>
  <si>
    <t xml:space="preserve">TAPUME DE CHAPA DE MADEIRA COMPENSADA, E= 6MM, COM PINTURA A CAL E REAPROVEITAMENTO DE 2X</t>
  </si>
  <si>
    <t xml:space="preserve">01.04.04</t>
  </si>
  <si>
    <t xml:space="preserve">EXECUÇÃO DE REFEITÓRIO EM CANTEIRO DE OBRA EM CHAPA DE MADEIRA COMPENSADA, NÃO INCLUSO MOBILIÁRIO E EQUIPAMENTOS. AF_02/2016</t>
  </si>
  <si>
    <t xml:space="preserve">01.04.05</t>
  </si>
  <si>
    <t xml:space="preserve">EXECUÇÃO DE SANITÁRIO E VESTIÁRIO EM CANTEIRO DE OBRA EM CHAPA DE MADEIRA COMPENSADA, NÃO INCLUSO MOBILIÁRIO. AF_02/2016</t>
  </si>
  <si>
    <t xml:space="preserve">01.04.06</t>
  </si>
  <si>
    <t xml:space="preserve">EXECUÇÃO DE DEPÓSITO EM CANTEIRO DE OBRA EM CHAPA DE MADEIRA COMPENSADA, NÃO INCLUSO MOBILIÁRIO. AF_04/2016</t>
  </si>
  <si>
    <t xml:space="preserve">SUBTOTAL (Etapa):</t>
  </si>
  <si>
    <t xml:space="preserve">MOVIMENTO DE TERRA</t>
  </si>
  <si>
    <t xml:space="preserve">02.01</t>
  </si>
  <si>
    <t xml:space="preserve">CORTE E ATERRO</t>
  </si>
  <si>
    <t xml:space="preserve">02.01.01</t>
  </si>
  <si>
    <t xml:space="preserve">REATERRO INTERNO (EDIFICACOES) COMPACTADO MANUALMENTE</t>
  </si>
  <si>
    <t xml:space="preserve">FUNDAÇÃO E ESTRUTURA</t>
  </si>
  <si>
    <t xml:space="preserve">03.01</t>
  </si>
  <si>
    <t xml:space="preserve">FUNDAÇÃO (ESTACAS E BLOCOS)</t>
  </si>
  <si>
    <t xml:space="preserve">03.01.01</t>
  </si>
  <si>
    <t xml:space="preserve">ESTACA A TRADO (BROCA) DIAMETRO 25CM EM CONCRETO ARMADO MOLDADA IN-LOCO, 20 MPA</t>
  </si>
  <si>
    <t xml:space="preserve">03.01.02</t>
  </si>
  <si>
    <t xml:space="preserve">ESCAVACAO MANUAL DE VALAS EM TERRA COMPACTA, PROF. DE 0 M &lt; H &lt;= 1 M</t>
  </si>
  <si>
    <t xml:space="preserve">03.01.03</t>
  </si>
  <si>
    <t xml:space="preserve">LASTRO DE CONCRETO, E=3CM, PREPARO MECÂNICO, INCLUSOS LANÇAMENTO E ADENSAMENTO</t>
  </si>
  <si>
    <t xml:space="preserve">03.01.04</t>
  </si>
  <si>
    <t xml:space="preserve">REATERRO DE VALA COM COMPACTAÇÃO MANUAL</t>
  </si>
  <si>
    <t xml:space="preserve">03.01.05</t>
  </si>
  <si>
    <t xml:space="preserve">ARMAÇÃO DE FUNDAÇÕES E ESTRUTURAS DE CONCRETO ARMADO, EXCETO VIGAS, PILARES E LAJES (DE EDIFÍCIOS DE MÚLTIPLOS PAVIMENTOS, EDIFICAÇÃO TÉRREA OU SOBRADO), UTILIZANDO AÇO CA-50 DE 6.3 MM - MONTAGEM. AF_12/2015</t>
  </si>
  <si>
    <t xml:space="preserve">KG</t>
  </si>
  <si>
    <t xml:space="preserve">03.01.06</t>
  </si>
  <si>
    <t xml:space="preserve">ARMAÇÃO DE FUNDAÇÕES E ESTRUTURAS DE CONCRETO ARMADO, EXCETO VIGAS, PILARES E LAJES (DE EDIFÍCIOS DE MÚLTIPLOS PAVIMENTOS, EDIFICAÇÃO TÉRREA OU SOBRADO), UTILIZANDO AÇO CA-50 DE 10.0 MM - MONTAGEM. AF_12/2015</t>
  </si>
  <si>
    <t xml:space="preserve">03.01.07</t>
  </si>
  <si>
    <t xml:space="preserve">ARMAÇÃO DE FUNDAÇÕES E ESTRUTURAS DE CONCRETO ARMADO, EXCETO VIGAS, PILARES E LAJES (DE EDIFÍCIOS DE MÚLTIPLOS PAVIMENTOS, EDIFICAÇÃO TÉRREA OU SOBRADO), UTILIZANDO AÇO CA-50 DE 12.5 MM - MONTAGEM. AF_12/2015</t>
  </si>
  <si>
    <t xml:space="preserve">03.01.08</t>
  </si>
  <si>
    <t xml:space="preserve">CONCRETO FCK = 25MPA, TRAÇO 1:2,3:2,7 (CIMENTO/ AREIA MÉDIA/ BRITA 1) - PREPARO MECÂNICO COM BETONEIRA 400 L. AF_07/2016</t>
  </si>
  <si>
    <t xml:space="preserve">03.02</t>
  </si>
  <si>
    <t xml:space="preserve">ESTRUTURA (VIGAS, PILARES E LAJES)</t>
  </si>
  <si>
    <t xml:space="preserve">03.02.01</t>
  </si>
  <si>
    <t xml:space="preserve">03.02.02</t>
  </si>
  <si>
    <t xml:space="preserve">03.02.03</t>
  </si>
  <si>
    <t xml:space="preserve">CONCRETAGEM DE LAJES EM EDIFICAÇÕES UNIFAMILIARES FEITAS COM SISTEMA DE FÔRMAS MANUSEÁVEIS COM CONCRETO USINADO BOMBEÁVEL, FCK 25 MPA, LANÇADO COM BOMBA LANÇA - LANÇAMENTO, ADENSAMENTO E ACABAMENTO. AF_06/2015</t>
  </si>
  <si>
    <t xml:space="preserve">03.02.04</t>
  </si>
  <si>
    <t xml:space="preserve">MONTAGEM E DESMONTAGEM DE FÔRMA DE PILARES RETANGULARES E ESTRUTURAS SIMILARES COM ÁREA MÉDIA DAS SEÇÕES MENOR OU IGUAL A 0,25 M², PÉ-DIREITO SIMPLES, EM CHAPA DE MADEIRA COMPENSADA RESINADA, 8 UTILIZAÇÕES. AF_12/2015</t>
  </si>
  <si>
    <t xml:space="preserve">03.02.05</t>
  </si>
  <si>
    <t xml:space="preserve">MONTAGEM E DESMONTAGEM DE FÔRMA DE VIGA, ESCORAMENTO METÁLICO, PÉ-DIREITO SIMPLES, EM CHAPA DE MADEIRA RESINADA, 8 UTILIZAÇÕES. AF_12/2015</t>
  </si>
  <si>
    <t xml:space="preserve">03.02.06</t>
  </si>
  <si>
    <t xml:space="preserve">MONTAGEM E DESMONTAGEM DE FÔRMA DE LAJE MACIÇA COM ÁREA MÉDIA MENOR OU IGUAL A 20 M², PÉ-DIREITO SIMPLES, EM MADEIRA SERRADA, 4 UTILIZAÇÕES. AF_12/2015</t>
  </si>
  <si>
    <t xml:space="preserve">03.02.07</t>
  </si>
  <si>
    <t xml:space="preserve">ARMAÇÃO DE PILAR OU VIGA DE UMA ESTRUTURA CONVENCIONAL DE CONCRETO ARMADO EM UMA EDIFÍCAÇÃO TÉRREA OU SOBRADO UTILIZANDO AÇO CA-60 DE 5.0 MM - MONTAGEM. AF_12/2015</t>
  </si>
  <si>
    <t xml:space="preserve">03.02.08</t>
  </si>
  <si>
    <t xml:space="preserve">ARMAÇÃO DE PILAR OU VIGA DE UMA ESTRUTURA CONVENCIONAL DE CONCRETO ARMADO EM UMA EDIFÍCAÇÃO TÉRREA OU SOBRADO UTILIZANDO AÇO CA-60 DE 4.2 MM - MONTAGEM. AF_12/2015</t>
  </si>
  <si>
    <t xml:space="preserve">03.02.09</t>
  </si>
  <si>
    <t xml:space="preserve">ARMAÇÃO DE PILAR OU VIGA DE UMA ESTRUTURA CONVENCIONAL DE CONCRETO ARMADO EM UMA EDIFÍCAÇÃO TÉRREA OU SOBRADO UTILIZANDO AÇO CA-50 DE 6.3 MM - MONTAGEM. AF_12/2015</t>
  </si>
  <si>
    <t xml:space="preserve">03.02.10</t>
  </si>
  <si>
    <t xml:space="preserve">ARMAÇÃO DE PILAR OU VIGA DE UMA ESTRUTURA CONVENCIONAL DE CONCRETO ARMADO EM UMA EDIFÍCAÇÃO TÉRREA OU SOBRADO UTILIZANDO AÇO CA-50 DE 8.0 MM - MONTAGEM. AF_12/2015</t>
  </si>
  <si>
    <t xml:space="preserve">03.02.11</t>
  </si>
  <si>
    <t xml:space="preserve">ARMAÇÃO DE PILAR OU VIGA DE UMA ESTRUTURA CONVENCIONAL DE CONCRETO ARMADO EM UMA EDIFÍCAÇÃO TÉRREA OU SOBRADO UTILIZANDO AÇO CA-50 DE 10.0 MM - MONTAGEM. AF_12/2015</t>
  </si>
  <si>
    <t xml:space="preserve">03.02.12</t>
  </si>
  <si>
    <t xml:space="preserve">ARMAÇÃO DE PILAR OU VIGA DE UMA ESTRUTURA CONVENCIONAL DE CONCRETO ARMADO EM UMA EDIFÍCAÇÃO TÉRREA OU SOBRADO UTILIZANDO AÇO CA-50 DE 12.5 MM - MONTAGEM. AF_12/2015</t>
  </si>
  <si>
    <t xml:space="preserve">03.02.13</t>
  </si>
  <si>
    <t xml:space="preserve">ARMAÇÃO DE LAJE DE UMA ESTRUTURA CONVENCIONAL DE CONCRETO ARMADO EM UMA EDIFÍCAÇÃO TÉRREA OU SOBRADO UTILIZANDO AÇO CA-50 DE 6.3 MM - MONTAGEM. AF_12/2015_P</t>
  </si>
  <si>
    <t xml:space="preserve">03.02.14</t>
  </si>
  <si>
    <t xml:space="preserve">ARMAÇÃO DE LAJE DE UMA ESTRUTURA CONVENCIONAL DE CONCRETO ARMADO EM UMA EDIFÍCAÇÃO TÉRREA OU SOBRADO UTILIZANDO AÇO CA-50 DE 8.0 MM - MONTAGEM. AF_12/2015_P</t>
  </si>
  <si>
    <t xml:space="preserve">03.02.15</t>
  </si>
  <si>
    <t xml:space="preserve">ARMAÇÃO DE LAJE DE UMA ESTRUTURA CONVENCIONAL DE CONCRETO ARMADO EM UMA EDIFÍCAÇÃO TÉRREA OU SOBRADO UTILIZANDO AÇO CA-50 DE 10.0 MM - MONTAGEM. AF_12/2015_P</t>
  </si>
  <si>
    <t xml:space="preserve">03.02.16</t>
  </si>
  <si>
    <t xml:space="preserve">03.02.17</t>
  </si>
  <si>
    <t xml:space="preserve">LAJE TRELIÇADA, CONFORME PROJETO - FABRICAÇÃO E INSTALAÇÃO</t>
  </si>
  <si>
    <t xml:space="preserve">ARQUITETURA</t>
  </si>
  <si>
    <t xml:space="preserve">04.01</t>
  </si>
  <si>
    <t xml:space="preserve">VEDAÇÕES</t>
  </si>
  <si>
    <t xml:space="preserve">04.01.01</t>
  </si>
  <si>
    <t xml:space="preserve">ALVENARIA DE EMBASAMENTO EM TIJOLOS CERAMICOS MACICOS 5X10X20CM, ASSENTADO COM ARGAMASSA TRACO 1:2:8 (CIMENTO, CAL E AREIA)</t>
  </si>
  <si>
    <t xml:space="preserve">04.01.02</t>
  </si>
  <si>
    <t xml:space="preserve">ALVENARIA EM TIJOLO CERAMICO FURADO 9X19X19CM, 1 VEZ (ESPESSURA 14 CM), ASSENTADO EM ARGAMASSA TRACO 1:4 (CIMENTO E AREIA MEDIA NAO PENEIRADA), COM BETONEIRA, JUNTA1 CM</t>
  </si>
  <si>
    <t xml:space="preserve">04.01.03</t>
  </si>
  <si>
    <t xml:space="preserve">ALVENARIA DE VEDAÇÃO DE BLOCOS CERÂMICOS FURADOS NA HORIZONTAL DE 9X19X19CM (ESPESSURA 9CM) DE PAREDES COM ÁREA LÍQUIDA MENOR QUE 6M² COM VÃOS E ARGAMASSA DE ASSENTAMENTO COM PREPARO EM BETONEIRA. AF_06/2014</t>
  </si>
  <si>
    <t xml:space="preserve">04.01.04</t>
  </si>
  <si>
    <t xml:space="preserve">ALVENARIA DE VEDAÇÃO DE BLOCOS CERÂMICOS FURADOS NA HORIZONTAL DE 9X19X19CM (ESPESSURA 9CM) DE PAREDES COM ÁREA LÍQUIDA MAIOR OU IGUAL A 6M² COM VÃOS E ARGAMASSA DE ASSENTAMENTO COM PREPARO EM BETONEIRA. AF_06/2014</t>
  </si>
  <si>
    <t xml:space="preserve">04.02</t>
  </si>
  <si>
    <t xml:space="preserve">PISOS</t>
  </si>
  <si>
    <t xml:space="preserve">04.02.01</t>
  </si>
  <si>
    <t xml:space="preserve">PISO GRANITO ASSENTADO SOBRE ARGAMASSA CIMENTO / CAL / AREIA TRACO 1:0,25:3 INCLUSIVE REJUNTE EM CIMENTO</t>
  </si>
  <si>
    <t xml:space="preserve">04.02.02</t>
  </si>
  <si>
    <t xml:space="preserve">REVESTIMENTO CERÂMICO PARA PISO COM PLACAS TIPO GRÊS DE DIMENSÕES 45X45 CM APLICADA EM AMBIENTES DE ÁREA ENTRE 5 M2 E 10 M2. AF_06/2014</t>
  </si>
  <si>
    <t xml:space="preserve">04.02.03</t>
  </si>
  <si>
    <t xml:space="preserve">REVESTIMENTO CERÂMICO PARA PISO COM PLACAS TIPO PORCELANATO DE DIMENSÕES 60X60 CM APLICADA EM AMBIENTES DE ÁREA ENTRE 5 M² E 10 M². AF_06/2014</t>
  </si>
  <si>
    <t xml:space="preserve">04.02.04</t>
  </si>
  <si>
    <t xml:space="preserve">REVESTIMENTO CERÂMICO PARA PISO COM PLACAS TIPO PORCELANATO DE DIMENSÕES 60X60 CM APLICADA EM AMBIENTES DE ÁREA MAIOR QUE 10 M². AF_06/2014</t>
  </si>
  <si>
    <t xml:space="preserve">04.02.05</t>
  </si>
  <si>
    <t xml:space="preserve">CONTRAPISO EM ARGAMASSA TRAÇO 1:4 (CIMENTO E AREIA), PREPARO MECÂNICO COM BETONEIRA 400 L, APLICADO EM ÁREAS SECAS SOBRE LAJE, ADERIDO, ESPESSURA 4CM. AF_06/2014</t>
  </si>
  <si>
    <t xml:space="preserve">04.02.06</t>
  </si>
  <si>
    <t xml:space="preserve">RODAPÉ CERÂMICO DE 7CM DE ALTURA COM PLACAS TIPO GRÊS DE DIMENSÕES 45X45CM. AF_06/2014</t>
  </si>
  <si>
    <t xml:space="preserve">04.02.07</t>
  </si>
  <si>
    <t xml:space="preserve">RODAPÉ CERÂMICO DE 7CM DE ALTURA COM PLACAS TIPO PORCELANATO DE DIMENSÕES 60X60CM. AF_06/2014</t>
  </si>
  <si>
    <t xml:space="preserve">04.02.08</t>
  </si>
  <si>
    <t xml:space="preserve">EXECUÇÃO DE PASSEIO EM PISO INTERTRAVADO, COM BLOCO RETANGULAR COR NATURAL DE 20 X 10 CM, ESPESSURA 6 CM. AF_12/2015</t>
  </si>
  <si>
    <t xml:space="preserve">04.02.09</t>
  </si>
  <si>
    <t xml:space="preserve">EXECUÇÃO DE PÁTIO/ESTACIONAMENTO EM PISO INTERTRAVADO, COM BLOCO RETANGULAR COR NATURAL DE 20 X 10 CM, ESPESSURA 6 CM. AF_12/2015</t>
  </si>
  <si>
    <t xml:space="preserve">04.02.10</t>
  </si>
  <si>
    <t xml:space="preserve">PISO ELEVADO EM CHAPA METÁLICA 60X60X3, H=15CM, COM ESTRUTURA METÁLICA, PREENCHIDO COM CONCRETO CELULAR LEVE, COM REVESTIMENTO EM LAMINADO, INCLUSO FECHAMENTO LATERAL (CONFORME PROJETO) - FORNECIMENTO E INSTALAÇÃO</t>
  </si>
  <si>
    <t xml:space="preserve">04.03</t>
  </si>
  <si>
    <t xml:space="preserve">REVESTIMENTOS DE PAREDE</t>
  </si>
  <si>
    <t xml:space="preserve">04.03.01</t>
  </si>
  <si>
    <t xml:space="preserve">04.03.02</t>
  </si>
  <si>
    <t xml:space="preserve">EMBOÇO EM ARGAMASSA TRAÇO 1:2:8, PREPARO MECÂNICO COM BETONEIRA 400L, APLICADO MANUALMENTE EM FACES INTERNAS DE PAREDES, PARA AMBIENTE COM ÁREA MAIOR QUE 10M2, ESPESSURA DE 20MM, COM EXECUÇÃO DE TALISCAS. AF_06/2014</t>
  </si>
  <si>
    <t xml:space="preserve">04.03.03</t>
  </si>
  <si>
    <t xml:space="preserve">EMBOÇO, PARA RECEBIMENTO DE CERÂMICA, EM ARGAMASSA TRAÇO 1:2:8, PREPARO MANUAL, APLICADO MANUALMENTE EM FACES INTERNAS DE PAREDES, PARA AMBIENTE COM ÁREA ENTRE 5M2 E 10M2, ESPESSURA DE 10MM, COM EXECUÇÃO DE TALISCAS. AF_06/2014</t>
  </si>
  <si>
    <t xml:space="preserve">04.03.04</t>
  </si>
  <si>
    <t xml:space="preserve">EMBOÇO OU MASSA ÚNICA EM ARGAMASSA TRAÇO 1:2:8, PREPARO MECÂNICO COM BETONEIRA 400 L, APLICADA MANUALMENTE EM PANOS DE FACHADA COM PRESENÇA DE VÃOS, ESPESSURA DE 25 MM. AF_06/2014</t>
  </si>
  <si>
    <t xml:space="preserve">04.03.05</t>
  </si>
  <si>
    <t xml:space="preserve">CHAPISCO APLICADO EM ALVENARIAS E ESTRUTURAS DE CONCRETO INTERNAS, COM COLHER DE PEDREIRO. ARGAMASSA TRAÇO 1:3 COM PREPARO EM BETONEIRA 400L. AF_06/2014</t>
  </si>
  <si>
    <t xml:space="preserve">04.03.06</t>
  </si>
  <si>
    <t xml:space="preserve">CHAPISCO APLICADO EM ALVENARIA (COM PRESENÇA DE VÃOS) E ESTRUTURAS DE CONCRETO DE FACHADA, COM COLHER DE PEDREIRO. ARGAMASSA TRAÇO 1:3 COM PREPARO EM BETONEIRA 400L. AF_06/2014</t>
  </si>
  <si>
    <t xml:space="preserve">04.04</t>
  </si>
  <si>
    <t xml:space="preserve">FORROS</t>
  </si>
  <si>
    <t xml:space="preserve">04.04.01</t>
  </si>
  <si>
    <t xml:space="preserve">FORRO DE GESSO EM PLACAS 60X60CM, ESPESSURA 1,2CM, INCLUSIVE FIXACAO COM ARAME</t>
  </si>
  <si>
    <t xml:space="preserve">04.05</t>
  </si>
  <si>
    <t xml:space="preserve">ESQUADRIAS</t>
  </si>
  <si>
    <t xml:space="preserve">04.05.01</t>
  </si>
  <si>
    <t xml:space="preserve">PORTAO DE FERRO EM CHAPA GALVANIZADA PLANA 14 GSG</t>
  </si>
  <si>
    <t xml:space="preserve">04.05.02</t>
  </si>
  <si>
    <t xml:space="preserve">PORTINHOLA DE FERRO EM CHAPA GALVANIZADA PLANA 14 GSG PARA CAIXA D'ÁGUA</t>
  </si>
  <si>
    <t xml:space="preserve">04.05.03</t>
  </si>
  <si>
    <t xml:space="preserve">FECHADURA DE EMBUTIR REFORCADA COMPLETA, DE SEGURANCA, COM CILINDRO, PARA PORTA EXTERNA, ACABAMENTO PADRAO MEDIO</t>
  </si>
  <si>
    <t xml:space="preserve">04.05.04</t>
  </si>
  <si>
    <t xml:space="preserve">KIT DE PORTA DE MADEIRA PARA VERNIZ, SEMI-OCA (LEVE OU MÉDIA), PADRÃO MÉDIO, 80X210CM, ESPESSURA DE 3,5CM, ITENS INCLUSOS: DOBRADIÇAS, MONTAGEM E INSTALAÇÃO DO BATENTE, SEM FECHADURA - FORNECIMENTO E INSTALAÇÃO. AF_08/2015</t>
  </si>
  <si>
    <t xml:space="preserve">04.05.05</t>
  </si>
  <si>
    <t xml:space="preserve">VERGA PRÉ-MOLDADA PARA JANELAS COM ATÉ 1,5 M DE VÃO. AF_03/2016</t>
  </si>
  <si>
    <t xml:space="preserve">04.05.06</t>
  </si>
  <si>
    <t xml:space="preserve">VERGA PRÉ-MOLDADA PARA JANELAS COM MAIS DE 1,5 M DE VÃO. AF_03/2016</t>
  </si>
  <si>
    <t xml:space="preserve">04.05.07</t>
  </si>
  <si>
    <t xml:space="preserve">VERGA PRÉ-MOLDADA PARA PORTAS COM ATÉ 1,5 M DE VÃO. AF_03/2016</t>
  </si>
  <si>
    <t xml:space="preserve">04.05.08</t>
  </si>
  <si>
    <t xml:space="preserve">PEITORIL 05, CONFORME PROJETO - FORNECIMENTO E INSTALAÇÃO</t>
  </si>
  <si>
    <t xml:space="preserve">04.05.09</t>
  </si>
  <si>
    <t xml:space="preserve">PEITORIL 06, CONFORME PROJETO - FORNECIMENTO E INSTALAÇÃO</t>
  </si>
  <si>
    <t xml:space="preserve">04.05.10</t>
  </si>
  <si>
    <t xml:space="preserve">PEITORIL 07, CONFORME PROJETO - FORNECIMENTO E INSTALAÇÃO</t>
  </si>
  <si>
    <t xml:space="preserve">04.05.11</t>
  </si>
  <si>
    <t xml:space="preserve">PEITORIL 08, CONFORME PROJETO - FORNECIMENTO E INSTALAÇÃO</t>
  </si>
  <si>
    <t xml:space="preserve">04.05.12</t>
  </si>
  <si>
    <t xml:space="preserve">SOLEIRA 04, CONFORME PROJETO - FORNECIMENTO E INSTALAÇÃO</t>
  </si>
  <si>
    <t xml:space="preserve">04.05.13</t>
  </si>
  <si>
    <t xml:space="preserve">PORTA DE ALUMÍNIO ANODIZADO BRANCO TIPO VENEZIANA, CONFORME PROJETO (P3) - FORNECIMENTO E INSTALAÇÃO</t>
  </si>
  <si>
    <t xml:space="preserve">04.05.14</t>
  </si>
  <si>
    <t xml:space="preserve">JANELA DE ALUMÍNIO E VIDRO TEMPERADO, CONFORME PROJETO (J1) - FORNECIMENTO E INSTALAÇÃO</t>
  </si>
  <si>
    <t xml:space="preserve">04.05.15</t>
  </si>
  <si>
    <t xml:space="preserve">JANELA DE ALUMÍNIO E VIDRO TEMPERADO, CONFORME PROJETO (J2) - FORNECIMENTO E INSTALAÇÃO</t>
  </si>
  <si>
    <t xml:space="preserve">04.05.16</t>
  </si>
  <si>
    <t xml:space="preserve">JANELA DE ALUMÍNIO E VIDRO TEMPERADO, CONFORME PROJETO (J3) - FORNECIMENTO E INSTALAÇÃO</t>
  </si>
  <si>
    <t xml:space="preserve">04.05.17</t>
  </si>
  <si>
    <t xml:space="preserve">JANELA DE ALUMÍNIO E VIDRO TEMPERADO, CONFORME PROJETO (J5) - FORNECIMENTO E INSTALAÇÃO</t>
  </si>
  <si>
    <t xml:space="preserve">04.05.18</t>
  </si>
  <si>
    <t xml:space="preserve">JANELA DE ALUMÍNIO E VIDRO TEMPERADO, CONFORME PROJETO (J6) - FORNECIMENTO E INSTALAÇÃO</t>
  </si>
  <si>
    <t xml:space="preserve">04.05.19</t>
  </si>
  <si>
    <t xml:space="preserve">PORTAO DE ELEVAÇÃO BASCULANTE, CONFORME PROJETO - FORNECIMENTO E INSTALAÇÃO</t>
  </si>
  <si>
    <t xml:space="preserve">04.06</t>
  </si>
  <si>
    <t xml:space="preserve">LOUÇAS E BANCADAS DE GRANITO</t>
  </si>
  <si>
    <t xml:space="preserve">04.06.01</t>
  </si>
  <si>
    <t xml:space="preserve">TANQUE DE LOUÇA BRANCA SUSPENSO, 18L OU EQUIVALENTE, INCLUSO SIFÃO TIPO GARRAFA EM METAL CROMADO, VÁLVULA METÁLICA E TORNEIRA DE METAL CROMADO PADRÃO MÉDIO - FORNECIMENTO E INSTALAÇÃO. AF_12/2013</t>
  </si>
  <si>
    <t xml:space="preserve">04.06.02</t>
  </si>
  <si>
    <t xml:space="preserve">VASO SANITÁRIO SIFONADO COM CAIXA ACOPLADA LOUÇA BRANCA - PADRÃO MÉDIO, INCLUSO ENGATE FLEXÍVEL EM METAL CROMADO, 1/2? X 40CM - FORNECIMENTO E INSTALAÇÃO. AF_12/2013</t>
  </si>
  <si>
    <t xml:space="preserve">04.06.03</t>
  </si>
  <si>
    <t xml:space="preserve">BANCADA BANHEIRO SERVIÇO, CONFORME PROJETO - FORNECIMENTO E INSTALAÇÃO</t>
  </si>
  <si>
    <t xml:space="preserve">04.06.04</t>
  </si>
  <si>
    <t xml:space="preserve">BANCADA ÁREA SERVIÇO, CONFORME PROJETO - FORNECIMENTO E INSTALAÇÃO</t>
  </si>
  <si>
    <t xml:space="preserve">04.06.05</t>
  </si>
  <si>
    <t xml:space="preserve">CUBA CERÂMICA DE EMBUTIR 39x30x14,5cm COR BRANCA, INCLUSO VÁLVULA E SIFÃO - FORNECIMENTO E INSTALAÇÃO</t>
  </si>
  <si>
    <t xml:space="preserve">04.07</t>
  </si>
  <si>
    <t xml:space="preserve">METAIS SANITÁRIOS</t>
  </si>
  <si>
    <t xml:space="preserve">04.07.01</t>
  </si>
  <si>
    <t xml:space="preserve">ENGATE FLEXÍVEL EM PLÁSTICO BRANCO, 1/2" X 30CM - FORNECIMENTO E INSTALAÇÃO. AF_12/2013</t>
  </si>
  <si>
    <t xml:space="preserve">04.07.02</t>
  </si>
  <si>
    <t xml:space="preserve">TORNEIRA CROMADA DE MESA, 1/2" OU 3/4", PARA LAVATÓRIO, PADRÃO POPULAR - FORNECIMENTO E INSTALAÇÃO. AF_12/2013</t>
  </si>
  <si>
    <t xml:space="preserve">04.07.03</t>
  </si>
  <si>
    <t xml:space="preserve">TORNEIRA CROMADA 1/2" OU 3/4" PARA JARDIM, PADRÃO MÉDIO - FORNECIMENTO E INSTALAÇÃO. AF_12/2013</t>
  </si>
  <si>
    <t xml:space="preserve">04.07.04</t>
  </si>
  <si>
    <t xml:space="preserve">CHUVEIRO ELETRICO COMUM CORPO PLASTICO TIPO DUCHA, FORNECIMENTO E INSTALACAO</t>
  </si>
  <si>
    <t xml:space="preserve">04.07.05</t>
  </si>
  <si>
    <t xml:space="preserve">PAPELEIRA CROMADA DE PAREDE - FORNECIMENTO E INSTALAÇÃO</t>
  </si>
  <si>
    <t xml:space="preserve">04.09</t>
  </si>
  <si>
    <t xml:space="preserve">DIVERSOS</t>
  </si>
  <si>
    <t xml:space="preserve">04.09.01</t>
  </si>
  <si>
    <t xml:space="preserve">ESPELHO CRISTAL, ESPESSURA 4MM, COM PARAFUSOS DE FIXACAO, SEM MOLDURA</t>
  </si>
  <si>
    <t xml:space="preserve">04.09.02</t>
  </si>
  <si>
    <t xml:space="preserve">CORRIMÃO DUPLO FIXADO EM PAREDE EM AÇO INOX AISI 304, CONFORME PROJETO - FORNECIMENTO E INSTALAÇÃO</t>
  </si>
  <si>
    <t xml:space="preserve">IMPERMEABILIZAÇÃO</t>
  </si>
  <si>
    <t xml:space="preserve">05.01</t>
  </si>
  <si>
    <t xml:space="preserve">IMPERMEABILIZACAO DE SUPERFICIE COM ARGAMASSA DE CIMENTO E AREIA (MEDIA), TRACO 1:3, COM ADITIVO IMPERMEABILIZANTE, E=2CM.</t>
  </si>
  <si>
    <t xml:space="preserve">05.02</t>
  </si>
  <si>
    <t xml:space="preserve">IMPERMEABILIZACAO DE CALHAS/LAJES DESCOBERTAS, COM EMULSAO ASFALTICA COM ELASTOMEROS, 3 DEMAOS</t>
  </si>
  <si>
    <t xml:space="preserve">05.03</t>
  </si>
  <si>
    <t xml:space="preserve">IMPERMEABILIZACAO DE ESTRUTURAS ENTERRADAS, COM TINTA ASFALTICA, DUAS DEMAOS.</t>
  </si>
  <si>
    <t xml:space="preserve">PROTEÇÃO CONTRA INCÊNDIO E PÂNICO</t>
  </si>
  <si>
    <t xml:space="preserve">06.01</t>
  </si>
  <si>
    <t xml:space="preserve">SINALIZAÇÃO</t>
  </si>
  <si>
    <t xml:space="preserve">06.01.01</t>
  </si>
  <si>
    <t xml:space="preserve">PLACA DE SINALIZAÇÃO TIPO S01 - FORNECIMENTO E INSTALAÇÃO</t>
  </si>
  <si>
    <t xml:space="preserve">06.01.02</t>
  </si>
  <si>
    <t xml:space="preserve">PLACA DE SINALIZAÇÃO TIPO S12 - FORNECIMENTO E INSTALAÇÃO</t>
  </si>
  <si>
    <t xml:space="preserve">06.01.03</t>
  </si>
  <si>
    <t xml:space="preserve">PLACA DE SINALIZAÇÃO TIPO S13 - FORNECIMENTO E INSTALAÇÃO</t>
  </si>
  <si>
    <t xml:space="preserve">06.01.04</t>
  </si>
  <si>
    <t xml:space="preserve">PLACA DE SINALIZAÇÃO TIPO E05 - FORNECIMENTO E INSTALAÇÃO</t>
  </si>
  <si>
    <t xml:space="preserve">INSTALAÇÕES ELÉTRICAS</t>
  </si>
  <si>
    <t xml:space="preserve">07.01</t>
  </si>
  <si>
    <t xml:space="preserve">PADRÃO DE ENTRADA (INFRAESTRUTURA E CABEAMENTO)</t>
  </si>
  <si>
    <t xml:space="preserve">07.01.01</t>
  </si>
  <si>
    <t xml:space="preserve">CABO DE COBRE NU 50MM2 - FORNECIMENTO E INSTALACAO</t>
  </si>
  <si>
    <t xml:space="preserve">07.01.02</t>
  </si>
  <si>
    <t xml:space="preserve">TERMINAL OU CONECTOR DE PRESSAO - PARA CABO 50MM2 - FORNECIMENTO E INSTALACAO</t>
  </si>
  <si>
    <t xml:space="preserve">07.01.03</t>
  </si>
  <si>
    <t xml:space="preserve">TERMINAL OU CONECTOR DE PRESSAO - PARA CABO 95MM2 - FORNECIMENTO E INSTALACAO</t>
  </si>
  <si>
    <t xml:space="preserve">07.01.04</t>
  </si>
  <si>
    <t xml:space="preserve">ELETRODUTO DE ACO GALVANIZADO ELETROLITICO DN 50MM (2 ), TIPO SEMI-PESADO - FORNECIMENTO E INSTALACAO</t>
  </si>
  <si>
    <t xml:space="preserve">07.01.05</t>
  </si>
  <si>
    <t xml:space="preserve">ELETRODUTO DE ACO GALVANIZADO ELETROLITICO DN 62MM (2 1/2?), TIPO SEMI-PESADO - FORNECIMENTO E INSTALACAO</t>
  </si>
  <si>
    <t xml:space="preserve">07.01.06</t>
  </si>
  <si>
    <t xml:space="preserve">ALVENARIA EM TIJOLO CERAMICO FURADO 9X19X19CM, 1 VEZ (ESPESSURA 19 CM), ASSENTADO EM ARGAMASSA TRACO 1:4 (CIMENTO E AREIA MEDIA NAO PENEIRADA), PREPARO MANUAL, JUNTA1 CM</t>
  </si>
  <si>
    <t xml:space="preserve">07.01.07</t>
  </si>
  <si>
    <t xml:space="preserve">DISJUNTOR TERMOMAGNETICO TRIPOLAR EM CAIXA MOLDADA 175 A 225A 240V, FORNECIMENTO E INSTALACAO</t>
  </si>
  <si>
    <t xml:space="preserve">07.01.08</t>
  </si>
  <si>
    <t xml:space="preserve">POSTE DE CONCRETO DUPLO T H=9M CARGA NOMINAL 300KG INCLUSIVE ESCAVACAO, EXCLUSIVE TRANSPORTE - FORNECIMENTO E INSTALACAO</t>
  </si>
  <si>
    <t xml:space="preserve">07.01.09</t>
  </si>
  <si>
    <t xml:space="preserve">CAIXA DE PASSAGEM 30X30X40 COM TAMPA E DRENO BRITA</t>
  </si>
  <si>
    <t xml:space="preserve">07.01.10</t>
  </si>
  <si>
    <t xml:space="preserve">CAIXA DE PASSAGEM 40X40X50 FUNDO BRITA COM TAMPA</t>
  </si>
  <si>
    <t xml:space="preserve">07.01.11</t>
  </si>
  <si>
    <t xml:space="preserve">HASTE COPPERWELD 3/4" X 3,00M COM CONECTOR</t>
  </si>
  <si>
    <t xml:space="preserve">07.01.12</t>
  </si>
  <si>
    <t xml:space="preserve">07.01.13</t>
  </si>
  <si>
    <t xml:space="preserve">CHAPISCO APLICADO EM ALVENARIAS E ESTRUTURAS DE CONCRETO INTERNAS, COM COLHER DE PEDREIRO. ARGAMASSA TRAÇO 1:3 COM PREPARO MANUAL. AF_06/2014</t>
  </si>
  <si>
    <t xml:space="preserve">07.01.14</t>
  </si>
  <si>
    <t xml:space="preserve">APLICAÇÃO MANUAL DE PINTURA COM TINTA TEXTURIZADA ACRÍLICA EM PAREDES EXTERNAS DE CASAS, DUAS CORES. AF_06/2014</t>
  </si>
  <si>
    <t xml:space="preserve">07.01.15</t>
  </si>
  <si>
    <t xml:space="preserve">APLICAÇÃO DE FUNDO SELADOR ACRÍLICO EM PAREDES, UMA DEMÃO. AF_06/2014</t>
  </si>
  <si>
    <t xml:space="preserve">07.01.16</t>
  </si>
  <si>
    <t xml:space="preserve">ELETRODUTO RÍGIDO ROSCÁVEL, PVC, DN 20 MM (1/2"), PARA CIRCUITOS TERMINAIS, INSTALADO EM PAREDE - FORNECIMENTO E INSTALAÇÃO. AF_12/2015</t>
  </si>
  <si>
    <t xml:space="preserve">07.01.17</t>
  </si>
  <si>
    <t xml:space="preserve">CABO DE COBRE FLEXÍVEL ISOLADO, 50 MM², ANTI-CHAMA 0,6/1,0 KV, PARA DISTRIBUIÇÃO - FORNECIMENTO E INSTALAÇÃO. AF_12/2015</t>
  </si>
  <si>
    <t xml:space="preserve">07.01.18</t>
  </si>
  <si>
    <t xml:space="preserve">CABO DE COBRE FLEXÍVEL ISOLADO, 95 MM², ANTI-CHAMA 0,6/1,0 KV, PARA DISTRIBUIÇÃO - FORNECIMENTO E INSTALAÇÃO. AF_12/2015</t>
  </si>
  <si>
    <t xml:space="preserve">07.01.19</t>
  </si>
  <si>
    <t xml:space="preserve">CURVA 135 GRAUS PARA ELETRODUTO, PVC, ROSCÁVEL, DN 50 MM (1 1/2") - FORNECIMENTO E INSTALAÇÃO. AF_12/2015</t>
  </si>
  <si>
    <t xml:space="preserve">07.01.20</t>
  </si>
  <si>
    <t xml:space="preserve">CAIXA DE MEDIÇÃO TIPO M - PADRÃO ELEKTRO - FORNECIMENTO E INSTALAÇÃO</t>
  </si>
  <si>
    <t xml:space="preserve">07.01.21</t>
  </si>
  <si>
    <t xml:space="preserve">CAIXA DE PROTEÇÃO TIPO T - PADRÃO ELEKTRO - FORNECIMENTO E INSTALAÇÃO</t>
  </si>
  <si>
    <t xml:space="preserve">07.02</t>
  </si>
  <si>
    <t xml:space="preserve">ALIMENTADORES (INFRAESTRUTURA E CABEAMENTO)</t>
  </si>
  <si>
    <t xml:space="preserve">07.02.01</t>
  </si>
  <si>
    <t xml:space="preserve">TERMINAL OU CONECTOR DE PRESSAO - PARA CABO 10MM2 - FORNECIMENTO E INSTALACAO</t>
  </si>
  <si>
    <t xml:space="preserve">07.02.02</t>
  </si>
  <si>
    <t xml:space="preserve">TERMINAL OU CONECTOR DE PRESSAO - PARA CABO 16MM2 - FORNECIMENTO E INSTALACAO</t>
  </si>
  <si>
    <t xml:space="preserve">07.02.03</t>
  </si>
  <si>
    <t xml:space="preserve">TERMINAL OU CONECTOR DE PRESSAO - PARA CABO 25MM2 - FORNECIMENTO E INSTALACAO</t>
  </si>
  <si>
    <t xml:space="preserve">07.02.04</t>
  </si>
  <si>
    <t xml:space="preserve">07.02.05</t>
  </si>
  <si>
    <t xml:space="preserve">07.02.06</t>
  </si>
  <si>
    <t xml:space="preserve">ELETRODUTO DE ACO GALVANIZADO ELETROLITICO DN 40MM (1 1/2?), TIPO SEMI-PESADO - FORNECIMENTO E INSTALACAO</t>
  </si>
  <si>
    <t xml:space="preserve">07.02.07</t>
  </si>
  <si>
    <t xml:space="preserve">07.02.08</t>
  </si>
  <si>
    <t xml:space="preserve">07.02.09</t>
  </si>
  <si>
    <t xml:space="preserve">07.02.10</t>
  </si>
  <si>
    <t xml:space="preserve">CABO DE COBRE FLEXÍVEL ISOLADO, 10 MM², ANTI-CHAMA 0,6/1,0 KV, PARA DISTRIBUIÇÃO - FORNECIMENTO E INSTALAÇÃO. AF_12/2015</t>
  </si>
  <si>
    <t xml:space="preserve">07.02.11</t>
  </si>
  <si>
    <t xml:space="preserve">CABO DE COBRE FLEXÍVEL ISOLADO, 16 MM², ANTI-CHAMA 0,6/1,0 KV, PARA DISTRIBUIÇÃO - FORNECIMENTO E INSTALAÇÃO. AF_12/2015</t>
  </si>
  <si>
    <t xml:space="preserve">07.02.12</t>
  </si>
  <si>
    <t xml:space="preserve">CABO DE COBRE FLEXÍVEL ISOLADO, 25 MM², ANTI-CHAMA 0,6/1,0 KV, PARA DISTRIBUIÇÃO - FORNECIMENTO E INSTALAÇÃO. AF_12/2015</t>
  </si>
  <si>
    <t xml:space="preserve">07.02.13</t>
  </si>
  <si>
    <t xml:space="preserve">07.02.14</t>
  </si>
  <si>
    <t xml:space="preserve">07.02.15</t>
  </si>
  <si>
    <t xml:space="preserve">REATERRO MANUAL DE VALAS COM COMPACTAÇÃO MECANIZADA. AF_04/2016</t>
  </si>
  <si>
    <t xml:space="preserve">07.02.16</t>
  </si>
  <si>
    <t xml:space="preserve">ELETRODUTO PEAD FLEXÍVEL PAREDE SIMPLES, CORRUGAÇÃO HELICOIDAL, 3'' , PARA CABEAMENTO SUBTERRÂNEO - FORNECIMENTO E INSTALAÇÃO</t>
  </si>
  <si>
    <t xml:space="preserve">m</t>
  </si>
  <si>
    <t xml:space="preserve">07.03</t>
  </si>
  <si>
    <t xml:space="preserve">QUADROS</t>
  </si>
  <si>
    <t xml:space="preserve">07.03.01</t>
  </si>
  <si>
    <t xml:space="preserve">QUADRO QTU (CONFORME PROJETO) - FORNECIMENTO E INSTALAÇÃO</t>
  </si>
  <si>
    <t xml:space="preserve">07.03.02</t>
  </si>
  <si>
    <t xml:space="preserve">QUADRO QTN (CONFORME PROJETO) - FORNECIMENTO E INSTALAÇÃO</t>
  </si>
  <si>
    <t xml:space="preserve">07.03.03</t>
  </si>
  <si>
    <t xml:space="preserve">QUADRO QGU (CONFORME PROJETO) - FORNECIMENTO E INSTALAÇÃO</t>
  </si>
  <si>
    <t xml:space="preserve">07.03.04</t>
  </si>
  <si>
    <t xml:space="preserve">QUADRO QGBT (CONFORME PROJETO) - FORNECIMENTO E INSTALAÇÃO</t>
  </si>
  <si>
    <t xml:space="preserve">07.03.05</t>
  </si>
  <si>
    <t xml:space="preserve">QUADRO QE-NB E BY-PASS (CONFORME PROJETO) - FORNECIMENTO E INSTALAÇÃO</t>
  </si>
  <si>
    <t xml:space="preserve">07.03.06</t>
  </si>
  <si>
    <t xml:space="preserve">QUADRO QT-AC (CONFORME PROJETO) - FORNECIMENTO E INSTALAÇÃO</t>
  </si>
  <si>
    <t xml:space="preserve">07.04</t>
  </si>
  <si>
    <t xml:space="preserve">TOMADAS (INFRAESTRUTURA E CABEAMENTO)</t>
  </si>
  <si>
    <t xml:space="preserve">07.04.01</t>
  </si>
  <si>
    <t xml:space="preserve">TERMINAL OU CONECTOR DE PRESSAO - PARA CABO 1,5 A 6,0MM2 - FORNECIMENTO E INSTALACAO</t>
  </si>
  <si>
    <t xml:space="preserve">07.04.02</t>
  </si>
  <si>
    <t xml:space="preserve">TERMINAL AEREO EM ACO GALVANIZADO COM BASE DE FIXACAO H = 30CM</t>
  </si>
  <si>
    <t xml:space="preserve">07.04.03</t>
  </si>
  <si>
    <t xml:space="preserve">CONDULETE 3/4" EM LIGA DE ALUMÍNIO FUNDIDO TIPO "LL" - FORNECIMENTO E INSTALACAO</t>
  </si>
  <si>
    <t xml:space="preserve">07.04.04</t>
  </si>
  <si>
    <t xml:space="preserve">CONDULETE 1" EM LIGA DE ALUMÍNIO FUNDIDO TIPO "LL" - FORNECIMENTO E INSTALACAO</t>
  </si>
  <si>
    <t xml:space="preserve">07.04.05</t>
  </si>
  <si>
    <t xml:space="preserve">CONDULETE 1/2" EM LIGA DE ALUMÍNIO FUNDIDO TIPO "T" - FORNECIMENTO E INSTALACAO</t>
  </si>
  <si>
    <t xml:space="preserve">07.04.06</t>
  </si>
  <si>
    <t xml:space="preserve">CONDULETE 3/4" EM LIGA DE ALUMÍNIO FUNDIDO TIPO "T" - FORNECIMENTO E INSTALACAO</t>
  </si>
  <si>
    <t xml:space="preserve">07.04.07</t>
  </si>
  <si>
    <t xml:space="preserve">CONDULETE 1" EM LIGA DE ALUMÍNIO FUNDIDO TIPO "T" - FORNECIMENTO E INSTALACAO</t>
  </si>
  <si>
    <t xml:space="preserve">07.04.08</t>
  </si>
  <si>
    <t xml:space="preserve">CONDULETE 1 1/4" EM LIGA DE ALUMÍNIO FUNDIDO TIPO "T" - FORNECIMENTO E INSTALACAO</t>
  </si>
  <si>
    <t xml:space="preserve">07.04.09</t>
  </si>
  <si>
    <t xml:space="preserve">CONDULETE 1 1/2" EM LIGA DE ALUMÍNIO FUNDIDO TIPO "T" - FORNECIMENTO E INSTALACAO</t>
  </si>
  <si>
    <t xml:space="preserve">07.04.10</t>
  </si>
  <si>
    <t xml:space="preserve">CONDULETE 1/2" EM LIGA DE ALUMÍNIO FUNDIDO TIPO "E" - FORNECIMENTO E INSTALACAO</t>
  </si>
  <si>
    <t xml:space="preserve">07.04.11</t>
  </si>
  <si>
    <t xml:space="preserve">CONDULETE 3/4" EM LIGA DE ALUMÍNIO FUNDIDO TIPO "E" - FORNECIMENTO E INSTALACAO</t>
  </si>
  <si>
    <t xml:space="preserve">07.04.12</t>
  </si>
  <si>
    <t xml:space="preserve">CONDULETE 1 1/2" EM LIGA DE ALUMÍNIO FUNDIDO TIPO "E" - FORNECIMENTO E INSTALACAO</t>
  </si>
  <si>
    <t xml:space="preserve">07.04.13</t>
  </si>
  <si>
    <t xml:space="preserve">CONDULETE 1 1/4" EM LIGA DE ALUMÍNIO FUNDIDO TIPO "E" - FORNECIMENTO E INSTALACAO</t>
  </si>
  <si>
    <t xml:space="preserve">07.04.14</t>
  </si>
  <si>
    <t xml:space="preserve">ABRACADEIRA EM ACO PARA AMARRACAO DE ELETRODUTOS, TIPO D, COM 1" E PARAFUSO DE FIXACAO - FORNECIMENTO E INSTALACAO</t>
  </si>
  <si>
    <t xml:space="preserve">07.04.15</t>
  </si>
  <si>
    <t xml:space="preserve">ABRACADEIRA EM ACO PARA AMARRACAO DE ELETRODUTOS, TIPO D, COM 1 1/2" E PARAFUSO DE FIXACAO - FORNECIMENTO E INSTALACAO</t>
  </si>
  <si>
    <t xml:space="preserve">07.04.16</t>
  </si>
  <si>
    <t xml:space="preserve">ABRACADEIRA EM ACO PARA AMARRACAO DE ELETRODUTOS, TIPO D, COM 1 1/4" E PARAFUSO DE FIXACAO - FORNECIMENTO E INSTALACAO</t>
  </si>
  <si>
    <t xml:space="preserve">07.04.17</t>
  </si>
  <si>
    <t xml:space="preserve">ELETRODUTO RÍGIDO ROSCÁVEL, PVC, DN 25 MM (3/4"), PARA CIRCUITOS TERMINAIS, INSTALADO EM LAJE - FORNECIMENTO E INSTALAÇÃO. AF_12/2015</t>
  </si>
  <si>
    <t xml:space="preserve">07.04.18</t>
  </si>
  <si>
    <t xml:space="preserve">ELETRODUTO RÍGIDO ROSCÁVEL, PVC, DN 32 MM (1"), PARA CIRCUITOS TERMINAIS, INSTALADO EM LAJE - FORNECIMENTO E INSTALAÇÃO. AF_12/2015</t>
  </si>
  <si>
    <t xml:space="preserve">07.04.19</t>
  </si>
  <si>
    <t xml:space="preserve">ELETRODUTO RÍGIDO ROSCÁVEL, PVC, DN 40 MM (1 1/4"), PARA CIRCUITOS TERMINAIS, INSTALADO EM LAJE - FORNECIMENTO E INSTALAÇÃO. AF_12/2015</t>
  </si>
  <si>
    <t xml:space="preserve">07.04.20</t>
  </si>
  <si>
    <t xml:space="preserve">CURVA 90 GRAUS PARA ELETRODUTO, PVC, ROSCÁVEL, DN 25 MM (3/4"), PARA CIRCUITOS TERMINAIS, INSTALADA EM LAJE - FORNECIMENTO E INSTALAÇÃO. AF_12/2015</t>
  </si>
  <si>
    <t xml:space="preserve">07.04.21</t>
  </si>
  <si>
    <t xml:space="preserve">CURVA 90 GRAUS PARA ELETRODUTO, PVC, ROSCÁVEL, DN 32 MM (1"), PARA CIRCUITOS TERMINAIS, INSTALADA EM LAJE - FORNECIMENTO E INSTALAÇÃO. AF_12/2015</t>
  </si>
  <si>
    <t xml:space="preserve">07.04.22</t>
  </si>
  <si>
    <t xml:space="preserve">CURVA 90 GRAUS PARA ELETRODUTO, PVC, ROSCÁVEL, DN 40 MM (1 1/4"), PARA CIRCUITOS TERMINAIS, INSTALADA EM LAJE - FORNECIMENTO E INSTALAÇÃO. AF_12/2015</t>
  </si>
  <si>
    <t xml:space="preserve">07.04.23</t>
  </si>
  <si>
    <t xml:space="preserve">CABO DE COBRE FLEXÍVEL ISOLADO, 2,5 MM², ANTI-CHAMA 450/750 V, PARA CIRCUITOS TERMINAIS - FORNECIMENTO E INSTALAÇÃO. AF_12/2015</t>
  </si>
  <si>
    <t xml:space="preserve">07.04.24</t>
  </si>
  <si>
    <t xml:space="preserve">CABO DE COBRE FLEXÍVEL ISOLADO, 4 MM², ANTI-CHAMA 450/750 V, PARA CIRCUITOS TERMINAIS - FORNECIMENTO E INSTALAÇÃO. AF_12/2015</t>
  </si>
  <si>
    <t xml:space="preserve">07.04.25</t>
  </si>
  <si>
    <t xml:space="preserve">CAIXA RETANGULAR 4" X 2" ALTA (2,00 M DO PISO), METÁLICA, INSTALADA EM PAREDE - FORNECIMENTO E INSTALAÇÃO. AF_12/2015</t>
  </si>
  <si>
    <t xml:space="preserve">07.04.26</t>
  </si>
  <si>
    <t xml:space="preserve">CAIXA RETANGULAR 4" X 2" BAIXA (0,30 M DO PISO), METÁLICA, INSTALADA EM PAREDE - FORNECIMENTO E INSTALAÇÃO. AF_12/2015</t>
  </si>
  <si>
    <t xml:space="preserve">07.04.27</t>
  </si>
  <si>
    <t xml:space="preserve">ELETRODUTO RÍGIDO ROSCÁVEL, PVC, DN 50 MM (1 1/2") - FORNECIMENTO E INSTALAÇÃO. AF_12/2015</t>
  </si>
  <si>
    <t xml:space="preserve">07.04.28</t>
  </si>
  <si>
    <t xml:space="preserve">CURVA 90 GRAUS PARA ELETRODUTO, PVC, ROSCÁVEL, DN 50 MM (1 1/2") - FORNECIMENTO E INSTALAÇÃO. AF_12/2015</t>
  </si>
  <si>
    <t xml:space="preserve">07.04.29</t>
  </si>
  <si>
    <t xml:space="preserve">PONTO DE TOMADA INCLUINDO TOMADA 10A/250V, CAIXA ELÉTRICA, ELETRODUTO PVC ROSCÁVEL, CABO, RASGO, QUEBRA E CHUMBAMENTO. AF_01/2016</t>
  </si>
  <si>
    <t xml:space="preserve">07.04.30</t>
  </si>
  <si>
    <t xml:space="preserve">PONTO DE TOMADA INCLUINDO TOMADA 20A/250V, CAIXA ELÉTRICA, ELETRODUTO, CABO, RASGO, QUEBRA E CHUMBAMENTO. AF_01/2016</t>
  </si>
  <si>
    <t xml:space="preserve">07.04.31</t>
  </si>
  <si>
    <t xml:space="preserve">ELETRODUTO FLEXIVEL LISO EM PEAD DN 25 MM - FORNECIMENTO E INSTALAÇÃO</t>
  </si>
  <si>
    <t xml:space="preserve">07.04.32</t>
  </si>
  <si>
    <t xml:space="preserve">ELETROCALHA GALVANIZADA ELETROLITICAMENTE, PERFURADA, CHAPA #20, COM TAMPA, COM DIVISOR PERFURADO (DIM. 200X100X3000) - FORNECIMENTO E INSTALAÇÃO</t>
  </si>
  <si>
    <t xml:space="preserve">07.04.33</t>
  </si>
  <si>
    <t xml:space="preserve">CURVA PLANA HORIZONTAL 90 PARA ELETROCALHA, COM TAMPA, CHAPA #20 (DIM. 200X100) - FORNECIMENTO E INSTALAÇÃO</t>
  </si>
  <si>
    <t xml:space="preserve">07.04.34</t>
  </si>
  <si>
    <t xml:space="preserve">TERMINAL FECHAMENTO PLANO PARA ELETROCALHA, CHAPA #20 (DIM. 200X100) - FORNECIMENTO E INSTALAÇÃO</t>
  </si>
  <si>
    <t xml:space="preserve">07.04.35</t>
  </si>
  <si>
    <t xml:space="preserve">EMENDA INTERNA PLANA TIPO ''U'' PARA ELETROCALHA, CHAPA #20 (DIM. 200X100) - FORNECIMENTO E INSTALAÇÃO</t>
  </si>
  <si>
    <t xml:space="preserve">07.04.36</t>
  </si>
  <si>
    <t xml:space="preserve">CURVA DE INVERSÃO PARA ELETROCALHA, COM TAMPA, CHAPA #20 (DIM. 200X100) - FORNECIMENTO E INSTALAÇÃO</t>
  </si>
  <si>
    <t xml:space="preserve">07.04.37</t>
  </si>
  <si>
    <t xml:space="preserve">TÊ PLANO HORIZONTAL 90 PARA ELETROCALHA, COM TAMPA, CHAPA #20 (DIM. 200X100) - FORNECIMENTO E INSTALAÇÃO</t>
  </si>
  <si>
    <t xml:space="preserve">07.04.38</t>
  </si>
  <si>
    <t xml:space="preserve">SUPORTE GANCHO VERTICAL PARA ELETROCALHA, CHAPA #20 (DIM. 200X100) - FORNECIMENTO E INSTALAÇÃO</t>
  </si>
  <si>
    <t xml:space="preserve">07.04.39</t>
  </si>
  <si>
    <t xml:space="preserve">SAÍDA HORIZONTAL DE ELETROCALHA PARA ELETRODUTO 3/4'' - FORNECIMENTO E INSTALAÇÃO</t>
  </si>
  <si>
    <t xml:space="preserve">07.04.40</t>
  </si>
  <si>
    <t xml:space="preserve">SAÍDA HORIZONTAL DE ELETROCALHA PARA ELETRODUTO 1'' - FORNECIMENTO E INSTALAÇÃO</t>
  </si>
  <si>
    <t xml:space="preserve">07.04.41</t>
  </si>
  <si>
    <t xml:space="preserve">SAÍDA HORIZONTAL DE ELETROCALHA PARA ELETRODUTO 1 1/2'' - FORNECIMENTO E INSTALAÇÃO</t>
  </si>
  <si>
    <t xml:space="preserve">07.04.42</t>
  </si>
  <si>
    <t xml:space="preserve">SAÍDA HORIZONTAL DE ELETROCALHA PARA ELETRODUTO 2'' - FORNECIMENTO E INSTALAÇÃO</t>
  </si>
  <si>
    <t xml:space="preserve">07.05</t>
  </si>
  <si>
    <t xml:space="preserve">ILUMINAÇÃO (INFRAESTRUTURA E CABEAMENTO)</t>
  </si>
  <si>
    <t xml:space="preserve">07.05.01</t>
  </si>
  <si>
    <t xml:space="preserve">07.05.02</t>
  </si>
  <si>
    <t xml:space="preserve">07.05.03</t>
  </si>
  <si>
    <t xml:space="preserve">CONDULETE 3/4" EM LIGA DE ALUMÍNIO FUNDIDO TIPO "LB" - FORNECIMENTO E INSTALACAO</t>
  </si>
  <si>
    <t xml:space="preserve">07.05.04</t>
  </si>
  <si>
    <t xml:space="preserve">CONDULETE 1" EM LIGA DE ALUMÍNIO FUNDIDO TIPO "LB" - FORNECIMENTO E INSTALACAO</t>
  </si>
  <si>
    <t xml:space="preserve">07.05.05</t>
  </si>
  <si>
    <t xml:space="preserve">07.05.06</t>
  </si>
  <si>
    <t xml:space="preserve">07.05.07</t>
  </si>
  <si>
    <t xml:space="preserve">07.05.08</t>
  </si>
  <si>
    <t xml:space="preserve">07.05.09</t>
  </si>
  <si>
    <t xml:space="preserve">07.05.10</t>
  </si>
  <si>
    <t xml:space="preserve">CABO DE COBRE FLEXÍVEL PVC 750V, 3 CONDUTORES DE 1,5 MM² PARA CIRCUITOS TERMINAIS - FORNECIMENTO E INSTALAÇÃO. AF_12/2015</t>
  </si>
  <si>
    <t xml:space="preserve">07.05.11</t>
  </si>
  <si>
    <t xml:space="preserve">07.05.12</t>
  </si>
  <si>
    <t xml:space="preserve">07.05.13</t>
  </si>
  <si>
    <t xml:space="preserve">07.05.14</t>
  </si>
  <si>
    <t xml:space="preserve">PONTO DE ILUMINAÇÃO INCLUINDO INTERRUPTOR SIMPLES, CAIXA ELÉTRICA, ELETRODUTO PVC ROSCÁVEL, CABO, RASGO, QUEBRA E CHUMBAMENTO (EXCLUINDO LUMINÁRIA E LÂMPADA). AF_01/2016</t>
  </si>
  <si>
    <t xml:space="preserve">07.05.15</t>
  </si>
  <si>
    <t xml:space="preserve">PONTO DE ILUMINAÇÃO, INCLUINDO INTERRUPTOR SIMPLES (2 MÓDULOS), CAIXA ELÉTRICA, ELETRODUTO, CABO, RASGO, QUEBRA E CHUMBAMENTO (EXCLUINDO LUMINÁRIA E LÂMPADA). AF_01/2016</t>
  </si>
  <si>
    <t xml:space="preserve">07.05.16</t>
  </si>
  <si>
    <t xml:space="preserve">PONTO DE ILUMINAÇÃO, INCLUINDO INTERRUPTOR SIMPLES (3 MÓDULOS), CAIXA ELÉTRICA, ELETRODUTO, CABO, RASGO, QUEBRA E CHUMBAMENTO (EXCLUINDO LUMINÁRIA E LÂMPADA). AF_01/2016</t>
  </si>
  <si>
    <t xml:space="preserve">07.05.17</t>
  </si>
  <si>
    <t xml:space="preserve">07.05.18</t>
  </si>
  <si>
    <t xml:space="preserve">07.05.19</t>
  </si>
  <si>
    <t xml:space="preserve">07.05.20</t>
  </si>
  <si>
    <t xml:space="preserve">07.06</t>
  </si>
  <si>
    <t xml:space="preserve">LUMINÁRIAS</t>
  </si>
  <si>
    <t xml:space="preserve">07.06.01</t>
  </si>
  <si>
    <t xml:space="preserve">RELE FOTOELETRICO P/ COMANDO DE ILUMINACAO EXTERNA 220V/1000W - FORNECIMENTO E INSTALACAO</t>
  </si>
  <si>
    <t xml:space="preserve">07.06.02</t>
  </si>
  <si>
    <t xml:space="preserve">LUMINÁRIA DE EMERGÊNCIA - FORNECIMENTO E INSTALAÇÃO</t>
  </si>
  <si>
    <t xml:space="preserve">07.06.03</t>
  </si>
  <si>
    <t xml:space="preserve">LUMINÁRIA DE SOBREPOR TIPO CALHA COM 2 LÂMPADAS EM LED 120CM - FORNECIMENTO E NSTALAÇÃO</t>
  </si>
  <si>
    <t xml:space="preserve">07.06.04</t>
  </si>
  <si>
    <t xml:space="preserve">LUMINÁRIA DE SOBREPOR TIPO CALHA COM 2 LÂMPADAS EM LED 60CM - FORNECIMENTO E NSTALAÇÃO</t>
  </si>
  <si>
    <t xml:space="preserve">07.06.05</t>
  </si>
  <si>
    <t xml:space="preserve">LUMINÁRIA DE SOBREPOR TIPO TARTARUGA COM 1 LÂMPADA EM LED - FORNECIMENTO E NSTALAÇÃO</t>
  </si>
  <si>
    <t xml:space="preserve">07.07</t>
  </si>
  <si>
    <t xml:space="preserve">AR CONDICIONADO</t>
  </si>
  <si>
    <t xml:space="preserve">07.07.01</t>
  </si>
  <si>
    <t xml:space="preserve">07.07.02</t>
  </si>
  <si>
    <t xml:space="preserve">07.07.03</t>
  </si>
  <si>
    <t xml:space="preserve">07.07.04</t>
  </si>
  <si>
    <t xml:space="preserve">07.07.05</t>
  </si>
  <si>
    <t xml:space="preserve">07.07.06</t>
  </si>
  <si>
    <t xml:space="preserve">07.07.07</t>
  </si>
  <si>
    <t xml:space="preserve">07.07.08</t>
  </si>
  <si>
    <t xml:space="preserve">07.07.09</t>
  </si>
  <si>
    <t xml:space="preserve">07.07.10</t>
  </si>
  <si>
    <t xml:space="preserve">07.07.11</t>
  </si>
  <si>
    <t xml:space="preserve">07.07.12</t>
  </si>
  <si>
    <t xml:space="preserve">ABRACADEIRA EM ACO PARA AMARRACAO DE ELETRODUTOS, TIPO U SIMPLES, COM 1/2" - FORNECIMENTO E INSTALACAO</t>
  </si>
  <si>
    <t xml:space="preserve">07.08</t>
  </si>
  <si>
    <t xml:space="preserve">ATERRAMENTO</t>
  </si>
  <si>
    <t xml:space="preserve">07.08.01</t>
  </si>
  <si>
    <t xml:space="preserve">HASTE COPPERWELD 5/8? X 3,0M COM CONECTOR</t>
  </si>
  <si>
    <t xml:space="preserve">07.08.02</t>
  </si>
  <si>
    <t xml:space="preserve">CABO DE COBRE NU 35MM2 - FORNECIMENTO E INSTALACAO</t>
  </si>
  <si>
    <t xml:space="preserve">07.08.03</t>
  </si>
  <si>
    <t xml:space="preserve">07.08.04</t>
  </si>
  <si>
    <t xml:space="preserve">07.08.05</t>
  </si>
  <si>
    <t xml:space="preserve">RASGO EM ALVENARIA PARA ELETRODUTOS COM DIAMETROS MENORES OU IGUAIS A 40 MM. AF_05/2015</t>
  </si>
  <si>
    <t xml:space="preserve">07.08.06</t>
  </si>
  <si>
    <t xml:space="preserve">QUEBRA EM ALVENARIA PARA INSTALAÇÃO DE CAIXA DE TOMADA (4X4 OU 4X2). AF_05/2015</t>
  </si>
  <si>
    <t xml:space="preserve">07.08.07</t>
  </si>
  <si>
    <t xml:space="preserve">CHUMBAMENTO LINEAR EM ALVENARIA PARA RAMAIS/DISTRIBUIÇÃO COM DIÂMETROS MENORES OU IGUAIS A 40 MM. AF_05/2015</t>
  </si>
  <si>
    <t xml:space="preserve">07.08.08</t>
  </si>
  <si>
    <t xml:space="preserve">ELETRODUTO RÍGIDO ROSCÁVEL, PVC, DN 32 MM (1"), PARA CIRCUITOS TERMINAIS, INSTALADO EM PAREDE - FORNECIMENTO E INSTALAÇÃO. AF_12/2015</t>
  </si>
  <si>
    <t xml:space="preserve">07.08.09</t>
  </si>
  <si>
    <t xml:space="preserve">CAIXA RETANGULAR 4" X 2" BAIXA (0,30 M DO PISO), PVC, INSTALADA EM PAREDE - FORNECIMENTO E INSTALAÇÃO. AF_12/2015</t>
  </si>
  <si>
    <t xml:space="preserve">07.08.10</t>
  </si>
  <si>
    <t xml:space="preserve">CABO DE COBRE FLEXÍVEL ISOLADO, 16 MM², ANTI-CHAMA 450/750 V, PARA DISTRIBUIÇÃO - FORNECIMENTO E INSTALAÇÃO. AF_12/2015</t>
  </si>
  <si>
    <t xml:space="preserve">07.08.11</t>
  </si>
  <si>
    <t xml:space="preserve">REDE ESTRUTURADA E CFTV</t>
  </si>
  <si>
    <t xml:space="preserve">08.01</t>
  </si>
  <si>
    <t xml:space="preserve">INFRAESTRUTURA</t>
  </si>
  <si>
    <t xml:space="preserve">08.01.01</t>
  </si>
  <si>
    <t xml:space="preserve">08.01.02</t>
  </si>
  <si>
    <t xml:space="preserve">08.01.03</t>
  </si>
  <si>
    <t xml:space="preserve">08.01.04</t>
  </si>
  <si>
    <t xml:space="preserve">08.01.05</t>
  </si>
  <si>
    <t xml:space="preserve">08.01.06</t>
  </si>
  <si>
    <t xml:space="preserve">08.01.07</t>
  </si>
  <si>
    <t xml:space="preserve">08.01.08</t>
  </si>
  <si>
    <t xml:space="preserve">CAIXA DE PASSAGEM PARA TELEFONE 80X80X15CM (SOBREPOR) FORNECIMENTO E INSTALACAO</t>
  </si>
  <si>
    <t xml:space="preserve">08.01.09</t>
  </si>
  <si>
    <t xml:space="preserve">ABRACADEIRA EM ACO PARA AMARRACAO DE ELETRODUTOS, TIPO D, COM 1/2" E PARAFUSO DE FIXACAO - FORNECIMENTO E INSTALACAO</t>
  </si>
  <si>
    <t xml:space="preserve">08.01.10</t>
  </si>
  <si>
    <t xml:space="preserve">08.01.11</t>
  </si>
  <si>
    <t xml:space="preserve">08.01.12</t>
  </si>
  <si>
    <t xml:space="preserve">08.01.13</t>
  </si>
  <si>
    <t xml:space="preserve">08.01.14</t>
  </si>
  <si>
    <t xml:space="preserve">08.01.15</t>
  </si>
  <si>
    <t xml:space="preserve">08.01.16</t>
  </si>
  <si>
    <t xml:space="preserve">08.01.17</t>
  </si>
  <si>
    <t xml:space="preserve">08.01.18</t>
  </si>
  <si>
    <t xml:space="preserve">08.01.19</t>
  </si>
  <si>
    <t xml:space="preserve">ELETRODUTO RÍGIDO ROSCÁVEL, PVC, DN 25 MM (3/4"), PARA CIRCUITOS TERMINAIS, INSTALADO EM PAREDE - FORNECIMENTO E INSTALAÇÃO. AF_12/2015</t>
  </si>
  <si>
    <t xml:space="preserve">08.01.20</t>
  </si>
  <si>
    <t xml:space="preserve">08.01.21</t>
  </si>
  <si>
    <t xml:space="preserve">08.01.22</t>
  </si>
  <si>
    <t xml:space="preserve">08.01.23</t>
  </si>
  <si>
    <t xml:space="preserve">CAIXA RETANGULAR 4" X 2" ALTA (2,00 M DO PISO), PVC, INSTALADA EM PAREDE - FORNECIMENTO E INSTALAÇÃO. AF_12/2015</t>
  </si>
  <si>
    <t xml:space="preserve">08.01.24</t>
  </si>
  <si>
    <t xml:space="preserve">08.01.25</t>
  </si>
  <si>
    <t xml:space="preserve">08.01.26</t>
  </si>
  <si>
    <t xml:space="preserve">CAIXA RETANGULAR 4" X 4" ALTA (2,00 M DO PISO), METÁLICA, INSTALADA EM PAREDE - FORNECIMENTO E INSTALAÇÃO. AF_12/2015</t>
  </si>
  <si>
    <t xml:space="preserve">08.01.27</t>
  </si>
  <si>
    <t xml:space="preserve">CAIXA RETANGULAR 4" X 4" BAIXA (0,30 M DO PISO), METÁLICA, INSTALADA EM PAREDE - FORNECIMENTO E INSTALAÇÃO. AF_12/2015</t>
  </si>
  <si>
    <t xml:space="preserve">08.01.28</t>
  </si>
  <si>
    <t xml:space="preserve">08.01.29</t>
  </si>
  <si>
    <t xml:space="preserve">08.01.30</t>
  </si>
  <si>
    <t xml:space="preserve">08.01.31</t>
  </si>
  <si>
    <t xml:space="preserve">08.01.32</t>
  </si>
  <si>
    <t xml:space="preserve">08.01.33</t>
  </si>
  <si>
    <t xml:space="preserve">08.01.34</t>
  </si>
  <si>
    <t xml:space="preserve">08.01.35</t>
  </si>
  <si>
    <t xml:space="preserve">08.01.36</t>
  </si>
  <si>
    <t xml:space="preserve">08.01.37</t>
  </si>
  <si>
    <t xml:space="preserve">08.01.38</t>
  </si>
  <si>
    <t xml:space="preserve">08.01.39</t>
  </si>
  <si>
    <t xml:space="preserve">08.01.40</t>
  </si>
  <si>
    <t xml:space="preserve">08.01.41</t>
  </si>
  <si>
    <t xml:space="preserve">08.01.42</t>
  </si>
  <si>
    <t xml:space="preserve">ELETROCALHA GALVANIZADA ELETROLITICAMENTE, LISA, CHAPA #20, COM TAMPA (DIM. 200X100X3000) - FORNECIMENTO E INSTALAÇÃO</t>
  </si>
  <si>
    <t xml:space="preserve">08.01.43</t>
  </si>
  <si>
    <t xml:space="preserve">CONECTOR TIPO RJ-45, CAT. 6, ESPELHO PARA CAIXA 4X2 COM 1 CONECTOR</t>
  </si>
  <si>
    <t xml:space="preserve">08.01.44</t>
  </si>
  <si>
    <t xml:space="preserve">CONECTOR TIPO RJ-45, CAT. 6, ESPELHO PARA CAIXA 4X2 COM 2 CONECTORES</t>
  </si>
  <si>
    <t xml:space="preserve">08.02</t>
  </si>
  <si>
    <t xml:space="preserve">CABEAMENTO</t>
  </si>
  <si>
    <t xml:space="preserve">08.02.01</t>
  </si>
  <si>
    <t xml:space="preserve">CABO TELEFONICO CI-50 50PARES (USO INTERNO) - FORNECIMENTO E INSTALACAO</t>
  </si>
  <si>
    <t xml:space="preserve">08.02.02</t>
  </si>
  <si>
    <t xml:space="preserve">CABO UTP, 4 PARES, CAT 6 - FORNECIMENTO E INSTALAÇÃO</t>
  </si>
  <si>
    <t xml:space="preserve">08.03</t>
  </si>
  <si>
    <t xml:space="preserve">EQUIPAMENTOS</t>
  </si>
  <si>
    <t xml:space="preserve">08.03.01</t>
  </si>
  <si>
    <t xml:space="preserve">RACK FECHADO PARA INSTALAÇÃO EM PISO</t>
  </si>
  <si>
    <t xml:space="preserve">08.03.02</t>
  </si>
  <si>
    <t xml:space="preserve">PATCH PAINEL MODULAR 1U, 24 PORTAS, CAT. 6</t>
  </si>
  <si>
    <t xml:space="preserve">08.03.03</t>
  </si>
  <si>
    <t xml:space="preserve">GUIA DE CABOS HORIZONTAL</t>
  </si>
  <si>
    <t xml:space="preserve">08.03.04</t>
  </si>
  <si>
    <t xml:space="preserve">BANDEJA PARA ACOMODAÇÃO DE EQUIPAMENTOS</t>
  </si>
  <si>
    <t xml:space="preserve">08.03.05</t>
  </si>
  <si>
    <t xml:space="preserve">KIT PARAFUSO M5 COM PORCA GAIOLA PARA RACK</t>
  </si>
  <si>
    <t xml:space="preserve">08.03.06</t>
  </si>
  <si>
    <t xml:space="preserve">VOICE PAINEL COM 50 PORTAS</t>
  </si>
  <si>
    <t xml:space="preserve">08.03.07</t>
  </si>
  <si>
    <t xml:space="preserve">PATCH CORD CAT. 6 DE 1,5M</t>
  </si>
  <si>
    <t xml:space="preserve">08.03.08</t>
  </si>
  <si>
    <t xml:space="preserve">PATCH CORD CAT. 6 DE 5M</t>
  </si>
  <si>
    <t xml:space="preserve">08.03.09</t>
  </si>
  <si>
    <t xml:space="preserve">CONVERSOR BALUN 16 CANAIS - FORNECIMENTO E INSTALAÇÃO</t>
  </si>
  <si>
    <t xml:space="preserve">08.03.10</t>
  </si>
  <si>
    <t xml:space="preserve">CONVERSOR BALUN 8 CANAIS - FORNECIMENTO E INSTALAÇÃO</t>
  </si>
  <si>
    <t xml:space="preserve">08.04</t>
  </si>
  <si>
    <t xml:space="preserve">TESTES E FINALIZAÇÕES</t>
  </si>
  <si>
    <t xml:space="preserve">08.04.01</t>
  </si>
  <si>
    <t xml:space="preserve">CERTIFICAÇÃO DE CABEAMENTO ESTRUTURADO COM EMISSÃO DE LAUDO</t>
  </si>
  <si>
    <t xml:space="preserve">08.04.02</t>
  </si>
  <si>
    <t xml:space="preserve">IDENTIFICAÇÃO DE PONTOS DO CABEAMENTO ESTRUTURADO</t>
  </si>
  <si>
    <t xml:space="preserve">INSTALAÇÕES HIDROSANITÁRIAS</t>
  </si>
  <si>
    <t xml:space="preserve">09.01</t>
  </si>
  <si>
    <t xml:space="preserve">ÁGUA FRIA</t>
  </si>
  <si>
    <t xml:space="preserve">09.01.01</t>
  </si>
  <si>
    <t xml:space="preserve">09.01.02</t>
  </si>
  <si>
    <t xml:space="preserve">09.01.03</t>
  </si>
  <si>
    <t xml:space="preserve">CAIXA D´AGUA EM POLIETILENO, 500 LITROS, COM ACESSÓRIOS</t>
  </si>
  <si>
    <t xml:space="preserve">09.01.04</t>
  </si>
  <si>
    <t xml:space="preserve">TUBO, PVC, SOLDÁVEL, DN 25MM, INSTALADO EM RAMAL OU SUB-RAMAL DE ÁGUA - FORNECIMENTO E INSTALAÇÃO. AF_12/2014_P</t>
  </si>
  <si>
    <t xml:space="preserve">09.01.05</t>
  </si>
  <si>
    <t xml:space="preserve">JOELHO 90 GRAUS, PVC, SOLDÁVEL, DN 20MM, INSTALADO EM RAMAL OU SUB-RAMAL DE ÁGUA - FORNECIMENTO E INSTALAÇÃO. AF_12/2014_P</t>
  </si>
  <si>
    <t xml:space="preserve">09.01.06</t>
  </si>
  <si>
    <t xml:space="preserve">JOELHO 45 GRAUS, PVC, SOLDÁVEL, DN 25MM, INSTALADO EM RAMAL DE DISTRIBUIÇÃO DE ÁGUA - FORNECIMENTO E INSTALAÇÃO. AF_12/2014_P</t>
  </si>
  <si>
    <t xml:space="preserve">09.01.07</t>
  </si>
  <si>
    <t xml:space="preserve">JOELHO 45 GRAUS, PVC, SOLDÁVEL, DN 32MM, INSTALADO EM RAMAL DE DISTRIBUIÇÃO DE ÁGUA - FORNECIMENTO E INSTALAÇÃO. AF_12/2014_P</t>
  </si>
  <si>
    <t xml:space="preserve">09.01.08</t>
  </si>
  <si>
    <t xml:space="preserve">TÊ DE REDUÇÃO, PVC, SOLDÁVEL, DN 32MM X 25MM, INSTALADO EM RAMAL DE DISTRIBUIÇÃO DE ÁGUA - FORNECIMENTO E INSTALAÇÃO. AF_12/2014_P</t>
  </si>
  <si>
    <t xml:space="preserve">09.01.09</t>
  </si>
  <si>
    <t xml:space="preserve">PONTO DE CONSUMO TERMINAL DE ÁGUA FRIA (SUBRAMAL) COM TUBULAÇÃO DE PVC, DN 25 MM, INSTALADO EM RAMAL DE ÁGUA, INCLUSOS RASGO E CHUMBAMENTO EM ALVENARIA. AF_12/2014</t>
  </si>
  <si>
    <t xml:space="preserve">09.01.10</t>
  </si>
  <si>
    <t xml:space="preserve">REGISTRO DE PRESSÃO BRUTO, LATÃO, ROSCÁVEL, 3/4", COM ACABAMENTO E CANOPLA CROMADOS. FORNECIDO E INSTALADO EM RAMAL DE ÁGUA. AF_12/2014</t>
  </si>
  <si>
    <t xml:space="preserve">09.01.11</t>
  </si>
  <si>
    <t xml:space="preserve">REGISTRO DE GAVETA BRUTO, LATÃO, ROSCÁVEL, 3/4", COM ACABAMENTO E CANOPLA CROMADOS. FORNECIDO E INSTALADO EM RAMAL DE ÁGUA. AF_12/2014</t>
  </si>
  <si>
    <t xml:space="preserve">09.01.12</t>
  </si>
  <si>
    <t xml:space="preserve">REGISTRO DE ESFERA, PVC, SOLDÁVEL, DN 25 MM, INSTALADO EM RESERVAÇÃO DE ÁGUA DE EDIFICAÇÃO QUE POSSUA RESERVATÓRIO DE FIBRA/FIBROCIMENTO ? FORNECIMENTO E INSTALAÇÃO. AF_06/2016_P</t>
  </si>
  <si>
    <t xml:space="preserve">09.01.13</t>
  </si>
  <si>
    <t xml:space="preserve">REGISTRO DE ESFERA, PVC, SOLDÁVEL, DN 32 MM, INSTALADO EM RESERVAÇÃO DE ÁGUA DE EDIFICAÇÃO QUE POSSUA RESERVATÓRIO DE FIBRA/FIBROCIMENTO ? FORNECIMENTO E INSTALAÇÃO. AF_06/2016_P</t>
  </si>
  <si>
    <t xml:space="preserve">09.01.14</t>
  </si>
  <si>
    <t xml:space="preserve">REGISTRO DE GAVETA BRUTO, LATÃO, ROSCÁVEL, 1?, INSTALADO EM RESERVAÇÃO DE ÁGUA DE EDIFICAÇÃO QUE POSSUA RESERVATÓRIO DE FIBRA/FIBROCIMENTO ? FORNECIMENTO E INSTALAÇÃO. AF_06/2016</t>
  </si>
  <si>
    <t xml:space="preserve">09.01.15</t>
  </si>
  <si>
    <t xml:space="preserve">TUBO, PVC, SOLDÁVEL, DN 25 MM, INSTALADO EM RESERVAÇÃO DE ÁGUA DE EDIFICAÇÃO QUE POSSUA RESERVATÓRIO DE FIBRA/FIBROCIMENTO ? FORNECIMENTO E INSTALAÇÃO. AF_06/2016_P</t>
  </si>
  <si>
    <t xml:space="preserve">09.01.16</t>
  </si>
  <si>
    <t xml:space="preserve">TUBO, PVC, SOLDÁVEL, DN 32 MM, INSTALADO EM RESERVAÇÃO DE ÁGUA DE EDIFICAÇÃO QUE POSSUA RESERVATÓRIO DE FIBRA/FIBROCIMENTO ? FORNECIMENTO E INSTALAÇÃO. AF_06/2016_P</t>
  </si>
  <si>
    <t xml:space="preserve">09.01.17</t>
  </si>
  <si>
    <t xml:space="preserve">ADAPTADOR COM FLANGES LIVRES, PVC, SOLDÁVEL, DN 25 MM X 3/4?, INSTALADO EM RESERVAÇÃO DE ÁGUA DE EDIFICAÇÃO QUE POSSUA RESERVATÓRIO DE FIBRA/FIBROCIMENTO ? FORNECIMENTO E INSTALAÇÃO. AF_06/2016_P</t>
  </si>
  <si>
    <t xml:space="preserve">09.01.18</t>
  </si>
  <si>
    <t xml:space="preserve">TORNEIRA DE BÓIA REAL, ROSCÁVEL, 3/4", FORNECIDA E INSTALADA EM RESERVAÇÃO DE ÁGUA. AF_06/2016</t>
  </si>
  <si>
    <t xml:space="preserve">09.01.19</t>
  </si>
  <si>
    <t xml:space="preserve">TESTE HIDROSTÁTICO DA TUBULAÇÃO</t>
  </si>
  <si>
    <t xml:space="preserve">09.01.20</t>
  </si>
  <si>
    <t xml:space="preserve">TUBO PEAD 20MM PARA LIGAÇÃO PREDIAL DE ÁGUA - FORNECIMENTO E INSTALAÇÃO</t>
  </si>
  <si>
    <t xml:space="preserve">09.01.21</t>
  </si>
  <si>
    <t xml:space="preserve">COTOVELO/JOELHO COM ADAPTADOR, 90 GRAUS, EM POLIPROPILENO, PN 16, PARA TUBOS PEAD, 20 MM X 3/4" - FORNECIMENTO E INSTALAÇÃO. AF_12/2014_P</t>
  </si>
  <si>
    <t xml:space="preserve">09.02</t>
  </si>
  <si>
    <t xml:space="preserve">ESGOTO SANITÁRIO</t>
  </si>
  <si>
    <t xml:space="preserve">09.02.01</t>
  </si>
  <si>
    <t xml:space="preserve">Fossa séptica pré-moldada Ø 1,20 m, altura 2,5 m para 5 contribuintes</t>
  </si>
  <si>
    <t xml:space="preserve">09.02.02</t>
  </si>
  <si>
    <t xml:space="preserve">Sumidouro em anéis de concreto, poço Ø 2,5 m</t>
  </si>
  <si>
    <t xml:space="preserve">09.02.03</t>
  </si>
  <si>
    <t xml:space="preserve">09.02.04</t>
  </si>
  <si>
    <t xml:space="preserve">09.02.05</t>
  </si>
  <si>
    <t xml:space="preserve">CAIXA DE INSPEÇÃO EM ALVENARIA DE TIJOLO MACIÇO 60X60X60CM, REVESTIDA INTERNAMENTO COM BARRA LISA (CIMENTO E AREIA, TRAÇO 1:4) E=2,0CM, COM TAMPA PRÉ-MOLDADA DE CONCRETO E FUNDO DE CONCRETO 15MPA TIPO C - ESCAVAÇÃO E CONFECÇÃO</t>
  </si>
  <si>
    <t xml:space="preserve">09.02.06</t>
  </si>
  <si>
    <t xml:space="preserve">CAIXA SIFONADA, PVC, DN 100 X 100 X 50 MM, JUNTA ELÁSTICA, FORNECIDA E INSTALADA EM RAMAL DE DESCARGA OU EM RAMAL DE ESGOTO SANITÁRIO. AF_12/2014_P</t>
  </si>
  <si>
    <t xml:space="preserve">09.02.07</t>
  </si>
  <si>
    <t xml:space="preserve">TUBO PVC, SERIE NORMAL, ESGOTO PREDIAL, DN 40 MM, FORNECIDO E INSTALADO EM RAMAL DE DESCARGA OU RAMAL DE ESGOTO SANITÁRIO. AF_12/2014_P</t>
  </si>
  <si>
    <t xml:space="preserve">09.02.08</t>
  </si>
  <si>
    <t xml:space="preserve">TUBO PVC, SERIE NORMAL, ESGOTO PREDIAL, DN 50 MM, FORNECIDO E INSTALADO EM RAMAL DE DESCARGA OU RAMAL DE ESGOTO SANITÁRIO. AF_12/2014_P</t>
  </si>
  <si>
    <t xml:space="preserve">09.02.09</t>
  </si>
  <si>
    <t xml:space="preserve">TUBO PVC, SERIE NORMAL, ESGOTO PREDIAL, DN 100 MM, FORNECIDO E INSTALADO EM RAMAL DE DESCARGA OU RAMAL DE ESGOTO SANITÁRIO. AF_12/2014_P</t>
  </si>
  <si>
    <t xml:space="preserve">09.02.10</t>
  </si>
  <si>
    <t xml:space="preserve">JOELHO 90 GRAUS, PVC, SERIE NORMAL, ESGOTO PREDIAL, DN 40 MM, JUNTA SOLDÁVEL, FORNECIDO E INSTALADO EM RAMAL DE DESCARGA OU RAMAL DE ESGOTO SANITÁRIO. AF_12/2014_P</t>
  </si>
  <si>
    <t xml:space="preserve">09.02.11</t>
  </si>
  <si>
    <t xml:space="preserve">JOELHO 90 GRAUS, PVC, SERIE NORMAL, ESGOTO PREDIAL, DN 50 MM, JUNTA ELÁSTICA, FORNECIDO E INSTALADO EM RAMAL DE DESCARGA OU RAMAL DE ESGOTO SANITÁRIO. AF_12/2014</t>
  </si>
  <si>
    <t xml:space="preserve">09.02.12</t>
  </si>
  <si>
    <t xml:space="preserve">JOELHO 90 GRAUS, PVC, SERIE NORMAL, ESGOTO PREDIAL, DN 100 MM, JUNTA ELÁSTICA, FORNECIDO E INSTALADO EM RAMAL DE DESCARGA OU RAMAL DE ESGOTO SANITÁRIO. AF_12/2014</t>
  </si>
  <si>
    <t xml:space="preserve">09.02.13</t>
  </si>
  <si>
    <t xml:space="preserve">CURVA LONGA 90 GRAUS, PVC, SERIE NORMAL, ESGOTO PREDIAL, DN 100 MM, JUNTA ELÁSTICA, FORNECIDO E INSTALADO EM RAMAL DE DESCARGA OU RAMAL DE ESGOTO SANITÁRIO. AF_12/2014</t>
  </si>
  <si>
    <t xml:space="preserve">09.02.14</t>
  </si>
  <si>
    <t xml:space="preserve">JUNÇÃO SIMPLES, PVC, SERIE NORMAL, ESGOTO PREDIAL, DN 50 X 50 MM, JUNTA ELÁSTICA, FORNECIDO E INSTALADO EM RAMAL DE DESCARGA OU RAMAL DE ESGOTO SANITÁRIO. AF_12/2014</t>
  </si>
  <si>
    <t xml:space="preserve">09.02.15</t>
  </si>
  <si>
    <t xml:space="preserve">TUBO PVC, SERIE NORMAL, ESGOTO PREDIAL, DN 50 MM, FORNECIDO E INSTALADO EM PRUMADA DE ESGOTO SANITÁRIO OU VENTILAÇÃO. AF_12/2014_P</t>
  </si>
  <si>
    <t xml:space="preserve">09.02.16</t>
  </si>
  <si>
    <t xml:space="preserve">JOELHO 90 GRAUS, PVC, SERIE NORMAL, ESGOTO PREDIAL, DN 50 MM, JUNTA ELÁSTICA, FORNECIDO E INSTALADO EM PRUMADA DE ESGOTO SANITÁRIO OU VENTILAÇÃO. AF_12/2014</t>
  </si>
  <si>
    <t xml:space="preserve">09.02.17</t>
  </si>
  <si>
    <t xml:space="preserve">JUNÇÃO SIMPLES, PVC, SERIE NORMAL, ESGOTO PREDIAL, DN 100 X 100 MM, JUNTA ELÁSTICA, FORNECIDO E INSTALADO EM SUBCOLETOR AÉREO DE ESGOTO SANITÁRIO. AF_12/2014</t>
  </si>
  <si>
    <t xml:space="preserve">09.02.18</t>
  </si>
  <si>
    <t xml:space="preserve">TERMINAL DE VENTILAÇÃO - FORNECIMENTO E INSTALAÇÃO</t>
  </si>
  <si>
    <t xml:space="preserve">09.02.19</t>
  </si>
  <si>
    <t xml:space="preserve">09.03</t>
  </si>
  <si>
    <t xml:space="preserve">DRENAGEM DE ÁGUA PLUVIAL</t>
  </si>
  <si>
    <t xml:space="preserve">09.03.01</t>
  </si>
  <si>
    <t xml:space="preserve">CAIXA DE AREIA 60X60X60CM EM ALVENARIA - EXECUÇÃO</t>
  </si>
  <si>
    <t xml:space="preserve">09.03.02</t>
  </si>
  <si>
    <t xml:space="preserve">GRADE DE FERRO EM BARRA CHATA 3/16"</t>
  </si>
  <si>
    <t xml:space="preserve">09.03.03</t>
  </si>
  <si>
    <t xml:space="preserve">09.03.04</t>
  </si>
  <si>
    <t xml:space="preserve">09.03.05</t>
  </si>
  <si>
    <t xml:space="preserve">TUBO PVC, SERIE NORMAL, ESGOTO PREDIAL, DN 75 MM, FORNECIDO E INSTALADO EM RAMAL DE DESCARGA OU RAMAL DE ESGOTO SANITÁRIO. AF_12/2014_P</t>
  </si>
  <si>
    <t xml:space="preserve">09.03.06</t>
  </si>
  <si>
    <t xml:space="preserve">09.03.07</t>
  </si>
  <si>
    <t xml:space="preserve">09.03.08</t>
  </si>
  <si>
    <t xml:space="preserve">CURVA CURTA 90 GRAUS, PVC, SERIE NORMAL, ESGOTO PREDIAL, DN 100 MM, JUNTA ELÁSTICA, FORNECIDO E INSTALADO EM RAMAL DE DESCARGA OU RAMAL DE ESGOTO SANITÁRIO. AF_12/2014</t>
  </si>
  <si>
    <t xml:space="preserve">09.03.09</t>
  </si>
  <si>
    <t xml:space="preserve">09.03.10</t>
  </si>
  <si>
    <t xml:space="preserve">TE, PVC, SERIE NORMAL, ESGOTO PREDIAL, DN 100 X 100 MM, JUNTA ELÁSTICA, FORNECIDO E INSTALADO EM RAMAL DE DESCARGA OU RAMAL DE ESGOTO SANITÁRIO. AF_12/2014</t>
  </si>
  <si>
    <t xml:space="preserve">09.03.11</t>
  </si>
  <si>
    <t xml:space="preserve">TUBO DE PVC PARA REDE COLETORA DE ESGOTO DE PAREDE MACIÇA, DN 200 MM, JUNTA ELÁSTICA, INSTALADO EM LOCAL COM NÍVEL BAIXO DE INTERFERÊNCIAS - FORNECIMENTO E ASSENTAMENTO. AF_06/2015</t>
  </si>
  <si>
    <t xml:space="preserve">09.03.12</t>
  </si>
  <si>
    <t xml:space="preserve">ESCAVAÇÃO MANUAL DE VALAS. AF_03/2016</t>
  </si>
  <si>
    <t xml:space="preserve">09.03.13</t>
  </si>
  <si>
    <t xml:space="preserve">09.04</t>
  </si>
  <si>
    <t xml:space="preserve">DRENO APARELHOS AR-CONDICIONADO</t>
  </si>
  <si>
    <t xml:space="preserve">09.04.01</t>
  </si>
  <si>
    <t xml:space="preserve">09.04.02</t>
  </si>
  <si>
    <t xml:space="preserve">TUBO, PVC, SOLDÁVEL, DN 32MM, INSTALADO EM RAMAL OU SUB-RAMAL DE ÁGUA - FORNECIMENTO E INSTALAÇÃO. AF_12/2014_P</t>
  </si>
  <si>
    <t xml:space="preserve">09.04.03</t>
  </si>
  <si>
    <t xml:space="preserve">JOELHO 90 GRAUS, PVC, SOLDÁVEL, DN 25MM, INSTALADO EM RAMAL OU SUB-RAMAL DE ÁGUA - FORNECIMENTO E INSTALAÇÃO. AF_12/2014_P</t>
  </si>
  <si>
    <t xml:space="preserve">09.04.04</t>
  </si>
  <si>
    <t xml:space="preserve">CURVA 90 GRAUS, PVC, SOLDÁVEL, DN 25MM, INSTALADO EM RAMAL OU SUB-RAMAL DE ÁGUA - FORNECIMENTO E INSTALAÇÃO. AF_12/2014_P</t>
  </si>
  <si>
    <t xml:space="preserve">09.04.05</t>
  </si>
  <si>
    <t xml:space="preserve">TE, PVC, SOLDÁVEL, DN 25MM, INSTALADO EM RAMAL OU SUB-RAMAL DE ÁGUA - FORNECIMENTO E INSTALAÇÃO. AF_12/2014_P</t>
  </si>
  <si>
    <t xml:space="preserve">09.04.06</t>
  </si>
  <si>
    <t xml:space="preserve">TÊ DE REDUÇÃO, PVC, SOLDÁVEL, DN 32MM X 25MM, INSTALADO EM RAMAL OU SUB-RAMAL DE ÁGUA - FORNECIMENTO E INSTALAÇÃO. AF_12/2014_P</t>
  </si>
  <si>
    <t xml:space="preserve">09.04.07</t>
  </si>
  <si>
    <t xml:space="preserve">PINTURA</t>
  </si>
  <si>
    <t xml:space="preserve">10.01</t>
  </si>
  <si>
    <t xml:space="preserve">PINTURA INTERNA</t>
  </si>
  <si>
    <t xml:space="preserve">10.01.01</t>
  </si>
  <si>
    <t xml:space="preserve">PINTURA EM VERNIZ SINTETICO BRILHANTE EM MADEIRA, TRES DEMAOS</t>
  </si>
  <si>
    <t xml:space="preserve">10.01.02</t>
  </si>
  <si>
    <t xml:space="preserve">APLICAÇÃO MANUAL DE PINTURA COM TINTA LÁTEX PVA EM TETO, DUAS DEMÃOS. AF_06/2014</t>
  </si>
  <si>
    <t xml:space="preserve">10.01.03</t>
  </si>
  <si>
    <t xml:space="preserve">APLICAÇÃO MANUAL DE PINTURA COM TINTA LÁTEX PVA EM PAREDES, DUAS DEMÃOS. AF_06/2014</t>
  </si>
  <si>
    <t xml:space="preserve">10.01.04</t>
  </si>
  <si>
    <t xml:space="preserve">APLICAÇÃO E LIXAMENTO DE MASSA LÁTEX EM TETO, DUAS DEMÃOS. AF_06/2014</t>
  </si>
  <si>
    <t xml:space="preserve">10.01.05</t>
  </si>
  <si>
    <t xml:space="preserve">APLICAÇÃO E LIXAMENTO DE MASSA LÁTEX EM PAREDES, DUAS DEMÃOS. AF_06/2014</t>
  </si>
  <si>
    <t xml:space="preserve">10.02</t>
  </si>
  <si>
    <t xml:space="preserve">PINTURA EXTERNA</t>
  </si>
  <si>
    <t xml:space="preserve">10.02.01</t>
  </si>
  <si>
    <t xml:space="preserve">PINTURA COM TINTA PROTETORA ACABAMENTO GRAFITE ESMALTE SOBRE SUPERFICIE METALICA, 2 DEMAOS</t>
  </si>
  <si>
    <t xml:space="preserve">10.02.02</t>
  </si>
  <si>
    <t xml:space="preserve">PINTURA ACRILICA EM PISO CIMENTADO DUAS DEMAOS</t>
  </si>
  <si>
    <t xml:space="preserve">10.02.03</t>
  </si>
  <si>
    <t xml:space="preserve">PINTURA ACRILICA PARA SINALIZAÇÃO HORIZONTAL EM PISO CIMENTADO</t>
  </si>
  <si>
    <t xml:space="preserve">10.02.04</t>
  </si>
  <si>
    <t xml:space="preserve">10.02.05</t>
  </si>
  <si>
    <t xml:space="preserve">CLIMATIZAÇÃO</t>
  </si>
  <si>
    <t xml:space="preserve">11.01</t>
  </si>
  <si>
    <t xml:space="preserve">PRÉ-INSTALAÇÃO APARELHO SPLIT 07 - CONFORME PROJETO</t>
  </si>
  <si>
    <t xml:space="preserve">11.02</t>
  </si>
  <si>
    <t xml:space="preserve">PRÉ-INSTALAÇÃO APARELHO SPLIT 08 - CONFORME PROJETO</t>
  </si>
  <si>
    <t xml:space="preserve">11.03</t>
  </si>
  <si>
    <t xml:space="preserve">PRÉ-INSTALAÇÃO APARELHO SPLIT 09 - CONFORME PROJETO</t>
  </si>
  <si>
    <t xml:space="preserve">11.04</t>
  </si>
  <si>
    <t xml:space="preserve">PRÉ-INSTALAÇÃO APARELHO SPLIT 10 - CONFORME PROJETO</t>
  </si>
  <si>
    <t xml:space="preserve">11.05</t>
  </si>
  <si>
    <t xml:space="preserve">PRÉ-INSTALAÇÃO APARELHO SPLIT 11 - CONFORME PROJETO</t>
  </si>
  <si>
    <t xml:space="preserve">11.06</t>
  </si>
  <si>
    <t xml:space="preserve">PRÉ-INSTALAÇÃO APARELHO SPLIT 12 - CONFORME PROJETO</t>
  </si>
  <si>
    <t xml:space="preserve">11.07</t>
  </si>
  <si>
    <t xml:space="preserve">PRÉ-INSTALAÇÃO APARELHO SPLIT 13 - CONFORME PROJETO</t>
  </si>
  <si>
    <t xml:space="preserve">11.08</t>
  </si>
  <si>
    <t xml:space="preserve">PRÉ-INSTALAÇÃO APARELHO SPLIT 14 - CONFORME PROJETO</t>
  </si>
  <si>
    <t xml:space="preserve">11.09</t>
  </si>
  <si>
    <t xml:space="preserve">PRÉ-INSTALAÇÃO APARELHO SPLIT 15 - CONFORME PROJETO</t>
  </si>
  <si>
    <t xml:space="preserve">11.10</t>
  </si>
  <si>
    <t xml:space="preserve">PRÉ-INSTALAÇÃO APARELHO SPLIT 17 - CONFORME PROJETO</t>
  </si>
  <si>
    <t xml:space="preserve">COBERTURA</t>
  </si>
  <si>
    <t xml:space="preserve">12.01</t>
  </si>
  <si>
    <t xml:space="preserve">ESTRUTURA METALICA EM TESOURAS OU TRELICAS, VAO LIVRE DE 12M, FORNECIMENTO E MONTAGEM, NAO SENDO CONSIDERADOS OS FECHAMENTOS METALICOS, AS COLUNAS, OS SERVICOS GERAIS EM ALVENARIA E CONCRETO, AS TELHAS DE COBERTURA E A PINTURA DE ACABAMENTO</t>
  </si>
  <si>
    <t xml:space="preserve">12.02</t>
  </si>
  <si>
    <t xml:space="preserve">CUMEEIRA EM PERFIL ONDULADO DE ALUMÍNIO</t>
  </si>
  <si>
    <t xml:space="preserve">12.03</t>
  </si>
  <si>
    <t xml:space="preserve">12.04</t>
  </si>
  <si>
    <t xml:space="preserve">12.05</t>
  </si>
  <si>
    <t xml:space="preserve">12.06</t>
  </si>
  <si>
    <t xml:space="preserve">TRAMA DE AÇO COMPOSTA POR TERÇAS PARA TELHADOS DE ATÉ 2 ÁGUAS PARA TELHA ONDULADA DE FIBROCIMENTO, METÁLICA, PLÁSTICA OU TERMOACÚSTICA, INCLUSO TRANSPORTE VERTICAL. AF_12/2015</t>
  </si>
  <si>
    <t xml:space="preserve">12.07</t>
  </si>
  <si>
    <t xml:space="preserve">TELHAMENTO COM TELHA METÁLICA TERMOACÚSTICA, COM ATÉ 2 ÁGUAS, INCLUSO IÇAMENTO. AF_06/2016</t>
  </si>
  <si>
    <t xml:space="preserve">12.08</t>
  </si>
  <si>
    <t xml:space="preserve">CALHA EM CHAPA DE AÇO GALVANIZADO NÚMERO 24, DESENVOLVIMENTO DE 66 CM, INCLUSO TRANSPORTE VERTICAL. AF_06/2016</t>
  </si>
  <si>
    <t xml:space="preserve">12.09</t>
  </si>
  <si>
    <t xml:space="preserve">RUFO EM CHAPA DE AÇO GALVANIZADO NÚMERO 24, CORTE DE 25 CM, INCLUSO TRANSPORTE VERTICAL. AF_06/2016</t>
  </si>
  <si>
    <t xml:space="preserve">12.10</t>
  </si>
  <si>
    <t xml:space="preserve">COBERTURA METÁLICA COM TELA DE SOMBREAMENTO</t>
  </si>
  <si>
    <t xml:space="preserve">SERVIÇOS FINAIS</t>
  </si>
  <si>
    <t xml:space="preserve">13.01</t>
  </si>
  <si>
    <t xml:space="preserve">LIMPEZA GERAL DA EDIFICAÇÃO</t>
  </si>
  <si>
    <t xml:space="preserve">13.01.01</t>
  </si>
  <si>
    <t xml:space="preserve">LIMPEZA GERAL</t>
  </si>
  <si>
    <t xml:space="preserve">TOTAL PRIMEIRA FASE:</t>
  </si>
  <si>
    <t xml:space="preserve">SEGUNDA FASE</t>
  </si>
  <si>
    <t xml:space="preserve">14.01</t>
  </si>
  <si>
    <t xml:space="preserve">14.01.01</t>
  </si>
  <si>
    <t xml:space="preserve">14.01.02</t>
  </si>
  <si>
    <t xml:space="preserve">14.01.03</t>
  </si>
  <si>
    <t xml:space="preserve">14.01.04</t>
  </si>
  <si>
    <t xml:space="preserve">14.01.05</t>
  </si>
  <si>
    <t xml:space="preserve">14.01.06</t>
  </si>
  <si>
    <t xml:space="preserve">DEMOLICAO DE PISO DE ALTA RESISTENCIA</t>
  </si>
  <si>
    <t xml:space="preserve">14.01.07</t>
  </si>
  <si>
    <t xml:space="preserve">14.01.08</t>
  </si>
  <si>
    <t xml:space="preserve">14.01.09</t>
  </si>
  <si>
    <t xml:space="preserve">14.01.10</t>
  </si>
  <si>
    <t xml:space="preserve">14.01.11</t>
  </si>
  <si>
    <t xml:space="preserve">14.01.12</t>
  </si>
  <si>
    <t xml:space="preserve">14.01.13</t>
  </si>
  <si>
    <t xml:space="preserve">14.01.14</t>
  </si>
  <si>
    <t xml:space="preserve">14.01.15</t>
  </si>
  <si>
    <t xml:space="preserve">14.01.16</t>
  </si>
  <si>
    <t xml:space="preserve">14.01.17</t>
  </si>
  <si>
    <t xml:space="preserve">14.01.18</t>
  </si>
  <si>
    <t xml:space="preserve">REMOCAO DE AZULEJO E SUBSTRATO DE ADERENCIA EM ARGAMASSA</t>
  </si>
  <si>
    <t xml:space="preserve">14.01.19</t>
  </si>
  <si>
    <t xml:space="preserve">14.01.20</t>
  </si>
  <si>
    <t xml:space="preserve">14.01.21</t>
  </si>
  <si>
    <t xml:space="preserve">REMOCAO DE PEITORIL E SOLEIRAS EM MARMORE OU GRANITO</t>
  </si>
  <si>
    <t xml:space="preserve">14.01.22</t>
  </si>
  <si>
    <t xml:space="preserve">REMOCAO DE RODAPE CERAMICO</t>
  </si>
  <si>
    <t xml:space="preserve">14.01.23</t>
  </si>
  <si>
    <t xml:space="preserve">14.01.24</t>
  </si>
  <si>
    <t xml:space="preserve">14.01.25</t>
  </si>
  <si>
    <t xml:space="preserve">14.01.26</t>
  </si>
  <si>
    <t xml:space="preserve">REMOCAO DE VIDRO COMUM</t>
  </si>
  <si>
    <t xml:space="preserve">14.01.27</t>
  </si>
  <si>
    <t xml:space="preserve">14.01.28</t>
  </si>
  <si>
    <t xml:space="preserve">14.02</t>
  </si>
  <si>
    <t xml:space="preserve">14.02.01</t>
  </si>
  <si>
    <t xml:space="preserve">15.01</t>
  </si>
  <si>
    <t xml:space="preserve">15.01.01</t>
  </si>
  <si>
    <t xml:space="preserve">CORTE E ATERRO COMPENSADO</t>
  </si>
  <si>
    <t xml:space="preserve">16.01</t>
  </si>
  <si>
    <t xml:space="preserve">16.01.01</t>
  </si>
  <si>
    <t xml:space="preserve">16.01.02</t>
  </si>
  <si>
    <t xml:space="preserve">16.01.03</t>
  </si>
  <si>
    <t xml:space="preserve">16.01.04</t>
  </si>
  <si>
    <t xml:space="preserve">16.01.05</t>
  </si>
  <si>
    <t xml:space="preserve">16.01.06</t>
  </si>
  <si>
    <t xml:space="preserve">16.01.07</t>
  </si>
  <si>
    <t xml:space="preserve">16.02</t>
  </si>
  <si>
    <t xml:space="preserve">16.02.01</t>
  </si>
  <si>
    <t xml:space="preserve">16.02.02</t>
  </si>
  <si>
    <t xml:space="preserve">16.02.03</t>
  </si>
  <si>
    <t xml:space="preserve">16.02.04</t>
  </si>
  <si>
    <t xml:space="preserve">16.02.05</t>
  </si>
  <si>
    <t xml:space="preserve">16.02.06</t>
  </si>
  <si>
    <t xml:space="preserve">16.02.07</t>
  </si>
  <si>
    <t xml:space="preserve">16.02.08</t>
  </si>
  <si>
    <t xml:space="preserve">16.02.09</t>
  </si>
  <si>
    <t xml:space="preserve">16.02.10</t>
  </si>
  <si>
    <t xml:space="preserve">16.02.11</t>
  </si>
  <si>
    <t xml:space="preserve">16.02.12</t>
  </si>
  <si>
    <t xml:space="preserve">16.02.13</t>
  </si>
  <si>
    <t xml:space="preserve">16.02.14</t>
  </si>
  <si>
    <t xml:space="preserve">16.02.15</t>
  </si>
  <si>
    <t xml:space="preserve">17.01</t>
  </si>
  <si>
    <t xml:space="preserve">17.01.01</t>
  </si>
  <si>
    <t xml:space="preserve">17.01.02</t>
  </si>
  <si>
    <t xml:space="preserve">17.01.03</t>
  </si>
  <si>
    <t xml:space="preserve">17.01.04</t>
  </si>
  <si>
    <t xml:space="preserve">17.02</t>
  </si>
  <si>
    <t xml:space="preserve">17.02.01</t>
  </si>
  <si>
    <t xml:space="preserve">PISO EM CONCRETO 20MPA PREPARO MECANICO, ESPESSURA 7 CM, COM ARMACAO EM TELA SOLDADA</t>
  </si>
  <si>
    <t xml:space="preserve">17.02.02</t>
  </si>
  <si>
    <t xml:space="preserve">PISO CIMENTADO TRACO 1:3 (CIMENTO E AREIA) ACABAMENTO LISO ESPESSURA 3,5CM, PREPARO MANUAL DA ARGAMASSA</t>
  </si>
  <si>
    <t xml:space="preserve">17.02.03</t>
  </si>
  <si>
    <t xml:space="preserve">17.02.04</t>
  </si>
  <si>
    <t xml:space="preserve">17.02.05</t>
  </si>
  <si>
    <t xml:space="preserve">17.02.06</t>
  </si>
  <si>
    <t xml:space="preserve">CONTRAPISO EM ARGAMASSA TRAÇO 1:4 (CIMENTO E AREIA), PREPARO MECÂNICO COM BETONEIRA 400 L, APLICADO EM ÁREAS SECAS SOBRE LAJE, ADERIDO, ESPESSURA 3CM. AF_06/2014</t>
  </si>
  <si>
    <t xml:space="preserve">17.02.07</t>
  </si>
  <si>
    <t xml:space="preserve">17.02.08</t>
  </si>
  <si>
    <t xml:space="preserve">17.02.09</t>
  </si>
  <si>
    <t xml:space="preserve">17.02.10</t>
  </si>
  <si>
    <t xml:space="preserve">17.02.11</t>
  </si>
  <si>
    <t xml:space="preserve">PISO TÁTIL ALERTA DE CONCRETO, ASSENTADO COM ARGAMASSA DE CIMENTO E AREIA (40X40X2,5) - FORNECIMENTO E INSTALAÇÃO</t>
  </si>
  <si>
    <t xml:space="preserve">17.02.12</t>
  </si>
  <si>
    <t xml:space="preserve">PISO TÁTIL DIRECIONAL DE CONCRETO, ASSENTADO COM ARGAMASSA DE CIMENTO E AREIA (40X40X2,5) - FORNECIMENTO E INSTALAÇÃO</t>
  </si>
  <si>
    <t xml:space="preserve">17.02.13</t>
  </si>
  <si>
    <t xml:space="preserve">PISO TÁTIL ALERTA DE CONCRETO, ASSENTADO COM ARGAMASSA DE CIMENTO E AREIA (25X25X2,5) - FORNECIMENTO E INSTALAÇÃO</t>
  </si>
  <si>
    <t xml:space="preserve">17.02.14</t>
  </si>
  <si>
    <t xml:space="preserve">PISO TÁTIL DIRECIONAL DE CONCRETO, ASSENTADO COM ARGAMASSA DE CIMENTO E AREIA (25X25X2,5) - FORNECIMENTO E INSTALAÇÃO</t>
  </si>
  <si>
    <t xml:space="preserve">17.02.15</t>
  </si>
  <si>
    <t xml:space="preserve">PISO TÁTIL ALERTA DE BORRACHA, ASSENTADO COM COLA (25X25X2,5) - FORNECIMENTO E INSTALAÇÃO</t>
  </si>
  <si>
    <t xml:space="preserve">17.02.16</t>
  </si>
  <si>
    <t xml:space="preserve">PISO TÁTIL DIRECIONAL DE BORRACHA, ASSENTADO COM COLA (25X25X2,5) - FORNECIMENTO E INSTALAÇÃO</t>
  </si>
  <si>
    <t xml:space="preserve">17.03</t>
  </si>
  <si>
    <t xml:space="preserve">17.03.01</t>
  </si>
  <si>
    <t xml:space="preserve">REVESTIMENTO CERÂMICO PARA PAREDES INTERNAS COM PLACAS TIPO PORCELANATO DE DIMENSÕES 60X60 CM APLICADA EM AMBIENTES DE ÁREA ENTRE 5 M² E 10 M². AF_06/2014</t>
  </si>
  <si>
    <t xml:space="preserve">17.03.02</t>
  </si>
  <si>
    <t xml:space="preserve">REVESTIMENTO CERÂMICO PARA PAREDE COM PLACAS TIPO PORCELANATO DE DIMENSÕES 60X60 CM APLICADA EM AMBIENTES DE ÁREA MAIOR QUE 10 M². AF_06/2014</t>
  </si>
  <si>
    <t xml:space="preserve">17.03.03</t>
  </si>
  <si>
    <t xml:space="preserve">17.03.04</t>
  </si>
  <si>
    <t xml:space="preserve">EMBOÇO, PARA RECEBIMENTO DE CERÂMICA, EM ARGAMASSA TRAÇO 1:2:8, PREPARO MANUAL, APLICADO MANUALMENTE EM FACES INTERNAS DE PAREDES, PARA AMBIENTE COM ÁREA MAIOR QUE 10M2, ESPESSURA DE 20MM, COM EXECUÇÃO DE TALISCAS. AF_06/2014</t>
  </si>
  <si>
    <t xml:space="preserve">17.03.05</t>
  </si>
  <si>
    <t xml:space="preserve">17.03.06</t>
  </si>
  <si>
    <t xml:space="preserve">17.03.07</t>
  </si>
  <si>
    <t xml:space="preserve">17.03.08</t>
  </si>
  <si>
    <t xml:space="preserve">17.04</t>
  </si>
  <si>
    <t xml:space="preserve">17.04.01</t>
  </si>
  <si>
    <t xml:space="preserve">17.05</t>
  </si>
  <si>
    <t xml:space="preserve">17.05.01</t>
  </si>
  <si>
    <t xml:space="preserve">17.05.02</t>
  </si>
  <si>
    <t xml:space="preserve">17.05.03</t>
  </si>
  <si>
    <t xml:space="preserve">17.05.04</t>
  </si>
  <si>
    <t xml:space="preserve">FECHADURA DE EMBUTIR PARA PORTA DE BANHEIRO, COMPLETA, ACABAMENTO PADRÃO MÉDIO, INCLUSO EXECUÇÃO DE FURO - FORNECIMENTO E INSTALAÇÃO. AF_08/2015</t>
  </si>
  <si>
    <t xml:space="preserve">17.05.05</t>
  </si>
  <si>
    <t xml:space="preserve">17.05.06</t>
  </si>
  <si>
    <t xml:space="preserve">KIT DE PORTA DE MADEIRA PARA VERNIZ, SEMI-OCA (LEVE OU MÉDIA), PADRÃO MÉDIO, 90X210CM, ESPESSURA DE 3,5CM, ITENS INCLUSOS: DOBRADIÇAS, MONTAGEM E INSTALAÇÃO DO BATENTE, SEM FECHADURA - FORNECIMENTO E INSTALAÇÃO. AF_08/2015</t>
  </si>
  <si>
    <t xml:space="preserve">17.05.07</t>
  </si>
  <si>
    <t xml:space="preserve">FECHADURA DE EMBUTIR PARA PORTAS INTERNAS, COMPLETA, ACABAMENTO PADRÃO MÉDIO, COM EXECUÇÃO DE FURO - FORNECIMENTO E INSTALAÇÃO. AF_08/2015</t>
  </si>
  <si>
    <t xml:space="preserve">17.05.08</t>
  </si>
  <si>
    <t xml:space="preserve">17.05.09</t>
  </si>
  <si>
    <t xml:space="preserve">17.05.10</t>
  </si>
  <si>
    <t xml:space="preserve">17.05.11</t>
  </si>
  <si>
    <t xml:space="preserve">PEITORIL 01, CONFORME PROJETO - FORNECIMENTO E INSTALAÇÃO</t>
  </si>
  <si>
    <t xml:space="preserve">17.05.12</t>
  </si>
  <si>
    <t xml:space="preserve">PEITORIL 02, CONFORME PROJETO - FORNECIMENTO E INSTALAÇÃO</t>
  </si>
  <si>
    <t xml:space="preserve">17.05.13</t>
  </si>
  <si>
    <t xml:space="preserve">PEITORIL 03, CONFORME PROJETO - FORNECIMENTO E INSTALAÇÃO</t>
  </si>
  <si>
    <t xml:space="preserve">17.05.14</t>
  </si>
  <si>
    <t xml:space="preserve">PEITORIL 04, CONFORME PROJETO - FORNECIMENTO E INSTALAÇÃO</t>
  </si>
  <si>
    <t xml:space="preserve">17.05.15</t>
  </si>
  <si>
    <t xml:space="preserve">17.05.16</t>
  </si>
  <si>
    <t xml:space="preserve">17.05.17</t>
  </si>
  <si>
    <t xml:space="preserve">17.05.18</t>
  </si>
  <si>
    <t xml:space="preserve">PEITORIL 09, CONFORME PROJETO - FORNECIMENTO E INSTALAÇÃO</t>
  </si>
  <si>
    <t xml:space="preserve">17.05.19</t>
  </si>
  <si>
    <t xml:space="preserve">PEITORIL 10, CONFORME PROJETO - FORNECIMENTO E INSTALAÇÃO</t>
  </si>
  <si>
    <t xml:space="preserve">17.05.20</t>
  </si>
  <si>
    <t xml:space="preserve">PEITORIL 11, CONFORME PROJETO - FORNECIMENTO E INSTALAÇÃO</t>
  </si>
  <si>
    <t xml:space="preserve">17.05.21</t>
  </si>
  <si>
    <t xml:space="preserve">SOLEIRA 01, CONFORME PROJETO - FORNECIMENTO E INSTALAÇÃO</t>
  </si>
  <si>
    <t xml:space="preserve">17.05.22</t>
  </si>
  <si>
    <t xml:space="preserve">SOLEIRA 02, CONFORME PROJETO - FORNECIMENTO E INSTALAÇÃO</t>
  </si>
  <si>
    <t xml:space="preserve">17.05.23</t>
  </si>
  <si>
    <t xml:space="preserve">SOLEIRA 03, CONFORME PROJETO - FORNECIMENTO E INSTALAÇÃO</t>
  </si>
  <si>
    <t xml:space="preserve">17.05.24</t>
  </si>
  <si>
    <t xml:space="preserve">17.05.25</t>
  </si>
  <si>
    <t xml:space="preserve">SOLEIRA 05, CONFORME PROJETO - FORNECIMENTO E INSTALAÇÃO</t>
  </si>
  <si>
    <t xml:space="preserve">17.05.26</t>
  </si>
  <si>
    <t xml:space="preserve">SOLEIRA 06, CONFORME PROJETO - FORNECIMENTO E INSTALAÇÃO</t>
  </si>
  <si>
    <t xml:space="preserve">17.05.27</t>
  </si>
  <si>
    <t xml:space="preserve">17.05.28</t>
  </si>
  <si>
    <t xml:space="preserve">PELE DE VIDRO COM PERFIL EM ALUMÍNIO ANODIZADO BRANCO COM PORTA DE GIRO DE VIDRO TEMPERADO, INCLUSO FERRAGENS E MOLA DE PISO, CONFORME PROJETO - FORNECIMENTO E INSTALAÇÃO</t>
  </si>
  <si>
    <t xml:space="preserve">17.05.29</t>
  </si>
  <si>
    <t xml:space="preserve">PELE DE VIDRO COM PERFIL EM ALUMÍNIO ANODIZADO BRANCO, CONFORME PROJETO - FORNECIMENTO E INSTALAÇÃO</t>
  </si>
  <si>
    <t xml:space="preserve">17.05.30</t>
  </si>
  <si>
    <t xml:space="preserve">PORTA DE VIDRO TEMPERADO 8MM, INCLUSO FERRAGENS E MOLA DE PISO, CONFORME PROJETO (P5) - FORNECIMENTO E INSTALAÇÃO</t>
  </si>
  <si>
    <t xml:space="preserve">17.05.31</t>
  </si>
  <si>
    <t xml:space="preserve">PORTA DE VIDRO TEMPERADO 8MM, INCLUSO FERRAGENS, CONFORME PROJETO (P6) - FORNECIMENTO E INSTALAÇÃO</t>
  </si>
  <si>
    <t xml:space="preserve">17.05.32</t>
  </si>
  <si>
    <t xml:space="preserve">17.05.33</t>
  </si>
  <si>
    <t xml:space="preserve">17.05.34</t>
  </si>
  <si>
    <t xml:space="preserve">17.05.35</t>
  </si>
  <si>
    <t xml:space="preserve">JANELA DE ALUMÍNIO E VIDRO TEMPERADO, CONFORME PROJETO (J4) - FORNECIMENTO E INSTALAÇÃO</t>
  </si>
  <si>
    <t xml:space="preserve">17.05.36</t>
  </si>
  <si>
    <t xml:space="preserve">JANELA DE ALUMÍNIO E VIDRO TEMPERADO, CONFORME PROJETO (J7) - FORNECIMENTO E INSTALAÇÃO</t>
  </si>
  <si>
    <t xml:space="preserve">17.06</t>
  </si>
  <si>
    <t xml:space="preserve">17.06.01</t>
  </si>
  <si>
    <t xml:space="preserve">17.06.02</t>
  </si>
  <si>
    <t xml:space="preserve">CUBA DE EMBUTIR DE AÇO INOXIDÁVEL MÉDIA, INCLUSO VÁLVULA TIPO AMERICANA E SIFÃO TIPO GARRAFA EM METAL CROMADO - FORNECIMENTO E INSTALAÇÃO. AF_12/2013</t>
  </si>
  <si>
    <t xml:space="preserve">17.06.03</t>
  </si>
  <si>
    <t xml:space="preserve">BANCADA BANHEIRO PROCURADOR 01 E 02, CONFORME PROJETO - FORNECIMENTO E INSTALAÇÃO</t>
  </si>
  <si>
    <t xml:space="preserve">17.06.04</t>
  </si>
  <si>
    <t xml:space="preserve">BANCADA COPA, CONFORME PROJETO - FORNECIMENTO E INSTALAÇÃO</t>
  </si>
  <si>
    <t xml:space="preserve">17.06.05</t>
  </si>
  <si>
    <t xml:space="preserve">BALCÃO PROTOLOCO, CONFORME PROJETO - FORNECIMENTO E INSTALAÇÃO</t>
  </si>
  <si>
    <t xml:space="preserve">17.06.06</t>
  </si>
  <si>
    <t xml:space="preserve">BANCADA BANHEIRO MASCULINO, CONFORME PROJETO - FORNECIMENTO E INSTALAÇÃO</t>
  </si>
  <si>
    <t xml:space="preserve">17.06.07</t>
  </si>
  <si>
    <t xml:space="preserve">BANCADA BANHEIRO FEMININO, CONFORME PROJETO - FORNECIMENTO E INSTALAÇÃO</t>
  </si>
  <si>
    <t xml:space="preserve">17.06.08</t>
  </si>
  <si>
    <t xml:space="preserve">DIVISÓRIA BANHEIRO MASCULINO, CONFORME PROJETO - FORNECIMENTO E INSTALAÇÃO</t>
  </si>
  <si>
    <t xml:space="preserve">17.06.09</t>
  </si>
  <si>
    <t xml:space="preserve">DIVISÓRIA BANHEIRO FEMININO, CONFORME PROJETO - FORNECIMENTO E INSTALAÇÃO</t>
  </si>
  <si>
    <t xml:space="preserve">17.06.10</t>
  </si>
  <si>
    <t xml:space="preserve">CUBA CERÂMICA SUSPENSA DE CANTO COM MESA, INCLUSO VÁLVULA E SIFÃO - FORNECIMENTO E INSTALAÇÃO</t>
  </si>
  <si>
    <t xml:space="preserve">17.06.11</t>
  </si>
  <si>
    <t xml:space="preserve">CUBA CERÂMICA DE EMBUTIR 50x38x17cm COR BRANCA, INCLUSO VÁLVULA E SIFÃO - FORNECIMENTO E INSTALAÇÃO</t>
  </si>
  <si>
    <t xml:space="preserve">17.06.12</t>
  </si>
  <si>
    <t xml:space="preserve">17.06.13</t>
  </si>
  <si>
    <t xml:space="preserve">BACIA SANITÁRIA COM CAIXA ACOPLADA ACESSÍVEL COR BRANCA - FORNECIMENTO E INSTALAÇÃO</t>
  </si>
  <si>
    <t xml:space="preserve">17.06.14</t>
  </si>
  <si>
    <t xml:space="preserve">MICTORIO SIFONADO DE LOUCA BRANCA COM PERTENCES, COM VÁLVULA DE DESCARGA CROMADA ACABAMENTO SIMPLES COM ACIONAMENTO POR PRESSÃO E FECHAMENTO AUTOMÁTICO E CONJUNTO PARA FIXACAO - FORNECIMENTO E INSTALACAO</t>
  </si>
  <si>
    <t xml:space="preserve">17.07</t>
  </si>
  <si>
    <t xml:space="preserve">17.07.01</t>
  </si>
  <si>
    <t xml:space="preserve">17.07.02</t>
  </si>
  <si>
    <t xml:space="preserve">BARRA DE APOIO RETA, EM ACO INOX POLIDO, COMPRIMENTO 40CM - FORNECIMENTO E INSTALAÇÃO</t>
  </si>
  <si>
    <t xml:space="preserve">17.07.03</t>
  </si>
  <si>
    <t xml:space="preserve">BARRA DE APOIO RETA, EM ACO INOX POLIDO, COMPRIMENTO 70CM - FORNECIMENTO E INSTALAÇÃO</t>
  </si>
  <si>
    <t xml:space="preserve">17.07.04</t>
  </si>
  <si>
    <t xml:space="preserve">BARRA DE APOIO RETA, EM ACO INOX POLIDO, COMPRIMENTO 80CM - FORNECIMENTO E INSTALAÇÃO</t>
  </si>
  <si>
    <t xml:space="preserve">17.07.05</t>
  </si>
  <si>
    <t xml:space="preserve">BARRA DE APOIO EM "L", EM ACO INOX POLIDO 70 X 70 CM - FORNECIMENTO E INSTALAÇÃO</t>
  </si>
  <si>
    <t xml:space="preserve">17.07.06</t>
  </si>
  <si>
    <t xml:space="preserve">TORNEIRA DE MESA PARA LAVATÓRIO COM FECHAMENTO AUTOMÁTICO - FORNECIMENTO E INSTALAÇÃO. AF_12/2013</t>
  </si>
  <si>
    <t xml:space="preserve">17.07.07</t>
  </si>
  <si>
    <t xml:space="preserve">TORNEIRA DE MESA PARA LAVATÓRIO ACESSÍVEL COM FECHAMENTO AUTOMÁTICO - FORNECIMENTO E INSTALAÇÃO. AF_12/2013</t>
  </si>
  <si>
    <t xml:space="preserve">17.07.08</t>
  </si>
  <si>
    <t xml:space="preserve">TORNEIRA DE MESA PARA PIA DE COZINHA - FORNECIMENTO E INSTALAÇÃO. AF_12/2013</t>
  </si>
  <si>
    <t xml:space="preserve">17.07.09</t>
  </si>
  <si>
    <t xml:space="preserve">17.07.10</t>
  </si>
  <si>
    <t xml:space="preserve">DUCHA HIGIÊNICA CROMADA - FORNECIMENTO E INSTALAÇÃO</t>
  </si>
  <si>
    <t xml:space="preserve">17.08</t>
  </si>
  <si>
    <t xml:space="preserve">MARCENARIA</t>
  </si>
  <si>
    <t xml:space="preserve">17.08.01</t>
  </si>
  <si>
    <t xml:space="preserve">ARMÁRIO DE COZINHA EM MDF (CONFORME PROJETO) - CONFECÇÃO, FORNECIMENTO E INSTALAÇÃO</t>
  </si>
  <si>
    <t xml:space="preserve">17.09</t>
  </si>
  <si>
    <t xml:space="preserve">17.09.01</t>
  </si>
  <si>
    <t xml:space="preserve">VIDRO TEMPERADO INCOLOR, ESPESSURA 8MM, FORNECIMENTO E INSTALACAO, INCLUSIVE MASSA PARA VEDACAO</t>
  </si>
  <si>
    <t xml:space="preserve">17.09.02</t>
  </si>
  <si>
    <t xml:space="preserve">17.09.03</t>
  </si>
  <si>
    <t xml:space="preserve">CAIXILHO FIXO, DE ALUMINIO, PARA VIDRO</t>
  </si>
  <si>
    <t xml:space="preserve">17.09.04</t>
  </si>
  <si>
    <t xml:space="preserve">GRADIL DE ALUMINIO ANODIZADO TIPO BARRA CHATA</t>
  </si>
  <si>
    <t xml:space="preserve">17.09.05</t>
  </si>
  <si>
    <t xml:space="preserve">PORTÃO DE ABRIR DE ALUMÍNIO ANODIZADO BRANCO TIPO BARRA CHATA - FORNECIMENTO E INSTALAÇÃO</t>
  </si>
  <si>
    <t xml:space="preserve">17.09.06</t>
  </si>
  <si>
    <t xml:space="preserve">17.09.07</t>
  </si>
  <si>
    <t xml:space="preserve">CORRIMÃO DUPLO FIXADO NO PISO EM MONTANTE EM AÇO INOX AISI 304, CONFORME PROJETO - FORNECIMENTO E INSTALAÇÃO</t>
  </si>
  <si>
    <t xml:space="preserve">17.09.08</t>
  </si>
  <si>
    <t xml:space="preserve">GUARDA-CORPO EM INOX AISI 304 COM FECHAMENTO EM VIDRO COM CORRIMÃO DUPLO EM INOX AISI 304, CONFORME PROJETO - FORNECIMENTO E INSTALAÇÃO</t>
  </si>
  <si>
    <t xml:space="preserve">17.09.09</t>
  </si>
  <si>
    <t xml:space="preserve">GUARDA-CORPO EM INOX AISI 304 COM FECHAMENTO EM VIDRO, CONFORME PROJETO - FORNECIMENTO E INSTALAÇÃO</t>
  </si>
  <si>
    <t xml:space="preserve">17.09.10</t>
  </si>
  <si>
    <t xml:space="preserve">PLACA DE CORRIMÃO COM INSCRIÇÃO EM BRAILE EM INOX</t>
  </si>
  <si>
    <t xml:space="preserve">17.09.11</t>
  </si>
  <si>
    <t xml:space="preserve">PLACA DE SINALIZAÇÃO FOTOLUMINESCENTE PARA DEGRAU DE ESCADA</t>
  </si>
  <si>
    <t xml:space="preserve">18.01</t>
  </si>
  <si>
    <t xml:space="preserve">18.02</t>
  </si>
  <si>
    <t xml:space="preserve">18.03</t>
  </si>
  <si>
    <t xml:space="preserve">19.01</t>
  </si>
  <si>
    <t xml:space="preserve">19.01.01</t>
  </si>
  <si>
    <t xml:space="preserve">19.01.02</t>
  </si>
  <si>
    <t xml:space="preserve">19.01.03</t>
  </si>
  <si>
    <t xml:space="preserve">19.01.04</t>
  </si>
  <si>
    <t xml:space="preserve">PLACA DE SINALIZAÇÃO TIPO S16 - FORNECIMENTO E INSTALAÇÃO</t>
  </si>
  <si>
    <t xml:space="preserve">19.01.05</t>
  </si>
  <si>
    <t xml:space="preserve">20.01</t>
  </si>
  <si>
    <t xml:space="preserve">20.01.01</t>
  </si>
  <si>
    <t xml:space="preserve">20.01.02</t>
  </si>
  <si>
    <t xml:space="preserve">20.01.03</t>
  </si>
  <si>
    <t xml:space="preserve">CONDULETE 1 1/4" EM LIGA DE ALUMÍNIO FUNDIDO TIPO "LR" - FORNECIMENTO E INSTALACAO</t>
  </si>
  <si>
    <t xml:space="preserve">20.01.04</t>
  </si>
  <si>
    <t xml:space="preserve">20.01.05</t>
  </si>
  <si>
    <t xml:space="preserve">20.01.06</t>
  </si>
  <si>
    <t xml:space="preserve">20.01.07</t>
  </si>
  <si>
    <t xml:space="preserve">20.01.08</t>
  </si>
  <si>
    <t xml:space="preserve">20.01.09</t>
  </si>
  <si>
    <t xml:space="preserve">20.01.10</t>
  </si>
  <si>
    <t xml:space="preserve">20.01.11</t>
  </si>
  <si>
    <t xml:space="preserve">20.01.12</t>
  </si>
  <si>
    <t xml:space="preserve">20.01.13</t>
  </si>
  <si>
    <t xml:space="preserve">20.01.14</t>
  </si>
  <si>
    <t xml:space="preserve">20.01.15</t>
  </si>
  <si>
    <t xml:space="preserve">20.01.16</t>
  </si>
  <si>
    <t xml:space="preserve">20.01.17</t>
  </si>
  <si>
    <t xml:space="preserve">20.01.18</t>
  </si>
  <si>
    <t xml:space="preserve">20.01.19</t>
  </si>
  <si>
    <t xml:space="preserve">20.01.20</t>
  </si>
  <si>
    <t xml:space="preserve">20.01.21</t>
  </si>
  <si>
    <t xml:space="preserve">20.01.22</t>
  </si>
  <si>
    <t xml:space="preserve">20.01.23</t>
  </si>
  <si>
    <t xml:space="preserve">20.01.24</t>
  </si>
  <si>
    <t xml:space="preserve">20.01.25</t>
  </si>
  <si>
    <t xml:space="preserve">20.01.26</t>
  </si>
  <si>
    <t xml:space="preserve">20.02</t>
  </si>
  <si>
    <t xml:space="preserve">20.02.01</t>
  </si>
  <si>
    <t xml:space="preserve">20.02.02</t>
  </si>
  <si>
    <t xml:space="preserve">20.02.03</t>
  </si>
  <si>
    <t xml:space="preserve">20.02.04</t>
  </si>
  <si>
    <t xml:space="preserve">20.02.05</t>
  </si>
  <si>
    <t xml:space="preserve">CONDULETE 3/4" EM LIGA DE ALUMÍNIO FUNDIDO TIPO "X" - FORNECIMENTO E INSTALACAO</t>
  </si>
  <si>
    <t xml:space="preserve">20.02.06</t>
  </si>
  <si>
    <t xml:space="preserve">CONDULETE 1" EM LIGA DE ALUMÍNIO FUNDIDO TIPO "X" - FORNECIMENTO E INSTALACAO</t>
  </si>
  <si>
    <t xml:space="preserve">20.02.07</t>
  </si>
  <si>
    <t xml:space="preserve">20.02.08</t>
  </si>
  <si>
    <t xml:space="preserve">20.02.09</t>
  </si>
  <si>
    <t xml:space="preserve">20.02.10</t>
  </si>
  <si>
    <t xml:space="preserve">CONDULETE 1" EM LIGA DE ALUMÍNIO FUNDIDO TIPO "E" - FORNECIMENTO E INSTALACAO</t>
  </si>
  <si>
    <t xml:space="preserve">20.02.11</t>
  </si>
  <si>
    <t xml:space="preserve">20.02.12</t>
  </si>
  <si>
    <t xml:space="preserve">20.02.13</t>
  </si>
  <si>
    <t xml:space="preserve">20.02.14</t>
  </si>
  <si>
    <t xml:space="preserve">20.02.15</t>
  </si>
  <si>
    <t xml:space="preserve">20.02.16</t>
  </si>
  <si>
    <t xml:space="preserve">20.02.17</t>
  </si>
  <si>
    <t xml:space="preserve">20.02.18</t>
  </si>
  <si>
    <t xml:space="preserve">20.02.19</t>
  </si>
  <si>
    <t xml:space="preserve">20.02.20</t>
  </si>
  <si>
    <t xml:space="preserve">20.02.21</t>
  </si>
  <si>
    <t xml:space="preserve">20.02.22</t>
  </si>
  <si>
    <t xml:space="preserve">20.03</t>
  </si>
  <si>
    <t xml:space="preserve">20.03.01</t>
  </si>
  <si>
    <t xml:space="preserve">20.03.02</t>
  </si>
  <si>
    <t xml:space="preserve">20.03.03</t>
  </si>
  <si>
    <t xml:space="preserve">20.03.04</t>
  </si>
  <si>
    <t xml:space="preserve">20.03.05</t>
  </si>
  <si>
    <t xml:space="preserve">20.04</t>
  </si>
  <si>
    <t xml:space="preserve">20.04.01</t>
  </si>
  <si>
    <t xml:space="preserve">20.04.02</t>
  </si>
  <si>
    <t xml:space="preserve">20.04.03</t>
  </si>
  <si>
    <t xml:space="preserve">20.04.04</t>
  </si>
  <si>
    <t xml:space="preserve">20.04.05</t>
  </si>
  <si>
    <t xml:space="preserve">20.04.06</t>
  </si>
  <si>
    <t xml:space="preserve">20.04.07</t>
  </si>
  <si>
    <t xml:space="preserve">20.04.08</t>
  </si>
  <si>
    <t xml:space="preserve">20.04.09</t>
  </si>
  <si>
    <t xml:space="preserve">20.04.10</t>
  </si>
  <si>
    <t xml:space="preserve">20.04.11</t>
  </si>
  <si>
    <t xml:space="preserve">21.01</t>
  </si>
  <si>
    <t xml:space="preserve">21.01.01</t>
  </si>
  <si>
    <t xml:space="preserve">21.01.02</t>
  </si>
  <si>
    <t xml:space="preserve">21.01.03</t>
  </si>
  <si>
    <t xml:space="preserve">21.01.04</t>
  </si>
  <si>
    <t xml:space="preserve">21.01.05</t>
  </si>
  <si>
    <t xml:space="preserve">21.01.06</t>
  </si>
  <si>
    <t xml:space="preserve">21.01.07</t>
  </si>
  <si>
    <t xml:space="preserve">21.01.08</t>
  </si>
  <si>
    <t xml:space="preserve">21.01.09</t>
  </si>
  <si>
    <t xml:space="preserve">21.01.10</t>
  </si>
  <si>
    <t xml:space="preserve">21.01.11</t>
  </si>
  <si>
    <t xml:space="preserve">21.01.12</t>
  </si>
  <si>
    <t xml:space="preserve">21.01.13</t>
  </si>
  <si>
    <t xml:space="preserve">21.01.14</t>
  </si>
  <si>
    <t xml:space="preserve">21.01.15</t>
  </si>
  <si>
    <t xml:space="preserve">21.01.16</t>
  </si>
  <si>
    <t xml:space="preserve">21.01.17</t>
  </si>
  <si>
    <t xml:space="preserve">21.01.18</t>
  </si>
  <si>
    <t xml:space="preserve">21.01.19</t>
  </si>
  <si>
    <t xml:space="preserve">21.01.20</t>
  </si>
  <si>
    <t xml:space="preserve">21.01.21</t>
  </si>
  <si>
    <t xml:space="preserve">21.01.22</t>
  </si>
  <si>
    <t xml:space="preserve">21.01.23</t>
  </si>
  <si>
    <t xml:space="preserve">21.01.24</t>
  </si>
  <si>
    <t xml:space="preserve">21.01.25</t>
  </si>
  <si>
    <t xml:space="preserve">21.01.26</t>
  </si>
  <si>
    <t xml:space="preserve">21.01.27</t>
  </si>
  <si>
    <t xml:space="preserve">21.01.28</t>
  </si>
  <si>
    <t xml:space="preserve">21.01.29</t>
  </si>
  <si>
    <t xml:space="preserve">21.01.30</t>
  </si>
  <si>
    <t xml:space="preserve">21.01.31</t>
  </si>
  <si>
    <t xml:space="preserve">21.01.32</t>
  </si>
  <si>
    <t xml:space="preserve">21.02</t>
  </si>
  <si>
    <t xml:space="preserve">21.02.01</t>
  </si>
  <si>
    <t xml:space="preserve">21.03</t>
  </si>
  <si>
    <t xml:space="preserve">21.03.01</t>
  </si>
  <si>
    <t xml:space="preserve">21.03.02</t>
  </si>
  <si>
    <t xml:space="preserve">22.01</t>
  </si>
  <si>
    <t xml:space="preserve">22.01.01</t>
  </si>
  <si>
    <t xml:space="preserve">22.01.02</t>
  </si>
  <si>
    <t xml:space="preserve">22.01.03</t>
  </si>
  <si>
    <t xml:space="preserve">22.01.04</t>
  </si>
  <si>
    <t xml:space="preserve">22.01.05</t>
  </si>
  <si>
    <t xml:space="preserve">22.01.06</t>
  </si>
  <si>
    <t xml:space="preserve">22.01.07</t>
  </si>
  <si>
    <t xml:space="preserve">22.01.08</t>
  </si>
  <si>
    <t xml:space="preserve">CURVA 90 GRAUS, PVC, SOLDÁVEL, DN 25MM, INSTALADO EM RAMAL DE DISTRIBUIÇÃO DE ÁGUA - FORNECIMENTO E INSTALAÇÃO. AF_12/2014_P</t>
  </si>
  <si>
    <t xml:space="preserve">22.01.09</t>
  </si>
  <si>
    <t xml:space="preserve">22.01.10</t>
  </si>
  <si>
    <t xml:space="preserve">22.01.11</t>
  </si>
  <si>
    <t xml:space="preserve">CURVA 90 GRAUS, PVC, SOLDÁVEL, DN 40MM, INSTALADO EM PRUMADA DE ÁGUA - FORNECIMENTO E INSTALAÇÃO. AF_12/2014_P</t>
  </si>
  <si>
    <t xml:space="preserve">22.01.12</t>
  </si>
  <si>
    <t xml:space="preserve">22.01.13</t>
  </si>
  <si>
    <t xml:space="preserve">22.01.14</t>
  </si>
  <si>
    <t xml:space="preserve">22.01.15</t>
  </si>
  <si>
    <t xml:space="preserve">22.01.16</t>
  </si>
  <si>
    <t xml:space="preserve">22.01.17</t>
  </si>
  <si>
    <t xml:space="preserve">REGISTRO DE GAVETA BRUTO, LATÃO, ROSCÁVEL, 1 1/4?, INSTALADO EM RESERVAÇÃO DE ÁGUA DE EDIFICAÇÃO QUE POSSUA RESERVATÓRIO DE FIBRA/FIBROCIMENTO ? FORNECIMENTO E INSTALAÇÃO. AF_06/2016</t>
  </si>
  <si>
    <t xml:space="preserve">22.01.18</t>
  </si>
  <si>
    <t xml:space="preserve">22.01.19</t>
  </si>
  <si>
    <t xml:space="preserve">22.01.20</t>
  </si>
  <si>
    <t xml:space="preserve">TUBO, PVC, SOLDÁVEL, DN 40 MM, INSTALADO EM RESERVAÇÃO DE ÁGUA DE EDIFICAÇÃO QUE POSSUA RESERVATÓRIO DE FIBRA/FIBROCIMENTO ? FORNECIMENTO E INSTALAÇÃO. AF_06/2016_P</t>
  </si>
  <si>
    <t xml:space="preserve">22.01.21</t>
  </si>
  <si>
    <t xml:space="preserve">TÊ, PVC, SOLDÁVEL, DN 40 MM INSTALADO EM RESERVAÇÃO DE ÁGUA DE EDIFICAÇÃO QUE POSSUA RESERVATÓRIO DE FIBRA/FIBROCIMENTO ? FORNECIMENTO E INSTALAÇÃO. AF_06/2016_P</t>
  </si>
  <si>
    <t xml:space="preserve">22.01.22</t>
  </si>
  <si>
    <t xml:space="preserve">TÊ DE REDUÇÃO, PVC, SOLDÁVEL, DN 40 MM X 32 MM, INSTALADO EM RESERVAÇÃO DE ÁGUA DE EDIFICAÇÃO QUE POSSUA RESERVATÓRIO DE FIBRA/FIBROCIMENTO ? FORNECIMENTO E INSTALAÇÃO. AF_06/2016_P</t>
  </si>
  <si>
    <t xml:space="preserve">22.01.23</t>
  </si>
  <si>
    <t xml:space="preserve">22.01.24</t>
  </si>
  <si>
    <t xml:space="preserve">REGISTRO DE GAVETA BRUTO, LATÃO, ROSCÁVEL, 1?, COM ACABAMENTO E CANOPLA CROMADOS, INSTALADO EM RESERVAÇÃO DE ÁGUA DE EDIFICAÇÃO QUE POSSUA RESERVATÓRIO DE FIBRA/FIBROCIMENTO ? FORNECIMENTO E INSTALAÇÃO. AF_06/2016</t>
  </si>
  <si>
    <t xml:space="preserve">22.01.25</t>
  </si>
  <si>
    <t xml:space="preserve">22.01.26</t>
  </si>
  <si>
    <t xml:space="preserve">22.01.27</t>
  </si>
  <si>
    <t xml:space="preserve">22.01.28</t>
  </si>
  <si>
    <t xml:space="preserve">22.01.29</t>
  </si>
  <si>
    <t xml:space="preserve">TUBO PEAD 32MM PARA LIGAÇÃO PREDIAL DE ÁGUA - FORNECIMENTO E INSTALAÇÃO</t>
  </si>
  <si>
    <t xml:space="preserve">22.02</t>
  </si>
  <si>
    <t xml:space="preserve">22.02.01</t>
  </si>
  <si>
    <t xml:space="preserve">22.02.02</t>
  </si>
  <si>
    <t xml:space="preserve">22.02.03</t>
  </si>
  <si>
    <t xml:space="preserve">CAIXA DE GORDURA DUPLA EM CONCRETO PRE-MOLDADO DN 60MM COM TAMPA - FORNECIMENTO E INSTALACAO</t>
  </si>
  <si>
    <t xml:space="preserve">22.02.04</t>
  </si>
  <si>
    <t xml:space="preserve">22.02.05</t>
  </si>
  <si>
    <t xml:space="preserve">22.02.06</t>
  </si>
  <si>
    <t xml:space="preserve">22.02.07</t>
  </si>
  <si>
    <t xml:space="preserve">22.02.08</t>
  </si>
  <si>
    <t xml:space="preserve">22.02.09</t>
  </si>
  <si>
    <t xml:space="preserve">22.02.10</t>
  </si>
  <si>
    <t xml:space="preserve">CURVA CURTA 90 GRAUS, PVC, SERIE NORMAL, ESGOTO PREDIAL, DN 40 MM, JUNTA SOLDÁVEL, FORNECIDO E INSTALADO EM RAMAL DE DESCARGA OU RAMAL DE ESGOTO SANITÁRIO. AF_12/2014_P</t>
  </si>
  <si>
    <t xml:space="preserve">22.02.11</t>
  </si>
  <si>
    <t xml:space="preserve">22.02.12</t>
  </si>
  <si>
    <t xml:space="preserve">CURVA CURTA 90 GRAUS, PVC, SERIE NORMAL, ESGOTO PREDIAL, DN 50 MM, JUNTA ELÁSTICA, FORNECIDO E INSTALADO EM RAMAL DE DESCARGA OU RAMAL DE ESGOTO SANITÁRIO. AF_12/2014</t>
  </si>
  <si>
    <t xml:space="preserve">22.02.13</t>
  </si>
  <si>
    <t xml:space="preserve">22.02.14</t>
  </si>
  <si>
    <t xml:space="preserve">22.02.15</t>
  </si>
  <si>
    <t xml:space="preserve">JUNÇÃO SIMPLES, PVC, SERIE NORMAL, ESGOTO PREDIAL, DN 40 MM, JUNTA SOLDÁVEL, FORNECIDO E INSTALADO EM RAMAL DE DESCARGA OU RAMAL DE ESGOTO SANITÁRIO. AF_12/2014_P</t>
  </si>
  <si>
    <t xml:space="preserve">22.02.16</t>
  </si>
  <si>
    <t xml:space="preserve">22.02.17</t>
  </si>
  <si>
    <t xml:space="preserve">22.02.18</t>
  </si>
  <si>
    <t xml:space="preserve">22.02.19</t>
  </si>
  <si>
    <t xml:space="preserve">22.02.20</t>
  </si>
  <si>
    <t xml:space="preserve">JUNÇÃO REDUÇÃO INVERTIDA, PVC, SERIE NORMAL, ESGOTO PREDIAL, DN 100 X 50 MM, JUNTA ELÁSTICA, FORNECIDO E INSTALADO EM SUBCOLETOR AÉREO DE ESGOTO SANITÁRIO. AF_12/2014</t>
  </si>
  <si>
    <t xml:space="preserve">22.02.21</t>
  </si>
  <si>
    <t xml:space="preserve">22.02.22</t>
  </si>
  <si>
    <t xml:space="preserve">22.03</t>
  </si>
  <si>
    <t xml:space="preserve">22.03.01</t>
  </si>
  <si>
    <t xml:space="preserve">22.03.02</t>
  </si>
  <si>
    <t xml:space="preserve">22.03.03</t>
  </si>
  <si>
    <t xml:space="preserve">22.03.04</t>
  </si>
  <si>
    <t xml:space="preserve">ABRIGO PARA PRESSURIZADOR DE ÁGUA DE REUSO EM CONCRETO PRE-MOLDADO - FORNECIMENTO E INSTALACAO</t>
  </si>
  <si>
    <t xml:space="preserve">22.03.05</t>
  </si>
  <si>
    <t xml:space="preserve">JUNÇÃO DUPLA, PVC, SERIE R, ÁGUA PLUVIAL, DN 100 X 100 X 100 MM, JUNTA ELÁSTICA, FORNECIDO E INSTALADO EM RAMAL DE ENCAMINHAMENTO. AF_12/2014</t>
  </si>
  <si>
    <t xml:space="preserve">22.03.06</t>
  </si>
  <si>
    <t xml:space="preserve">22.03.07</t>
  </si>
  <si>
    <t xml:space="preserve">22.03.08</t>
  </si>
  <si>
    <t xml:space="preserve">22.03.09</t>
  </si>
  <si>
    <t xml:space="preserve">22.03.10</t>
  </si>
  <si>
    <t xml:space="preserve">22.03.11</t>
  </si>
  <si>
    <t xml:space="preserve">22.03.12</t>
  </si>
  <si>
    <t xml:space="preserve">22.03.13</t>
  </si>
  <si>
    <t xml:space="preserve">22.03.14</t>
  </si>
  <si>
    <t xml:space="preserve">CISTERNA POLIETILENO ALTA RESISTÊNCIA - FORNECIMENTO E INSTALAÇÃO</t>
  </si>
  <si>
    <t xml:space="preserve">22.03.15</t>
  </si>
  <si>
    <t xml:space="preserve">FILTRO DE ÁGUA PLUVIAL - FORNECIMENTO E INSTALAÇÃO</t>
  </si>
  <si>
    <t xml:space="preserve">22.03.16</t>
  </si>
  <si>
    <t xml:space="preserve">CAIXA DE INSPEÇÃO PARA FILTRO DE ÁGUA PLUVIAL EM ALVENARIA DE TIJOLO MACIÇO 30X30X120CM, REVESTIDA INTERNAMENTO COM BARRA LISA (CIMENTO E AREIA, TRAÇO 1:4) E=2,0CM, E FUNDO DE CONCRETO 15MPA TIPO C - ESCAVAÇÃO E CONFECÇÃO</t>
  </si>
  <si>
    <t xml:space="preserve">22.03.17</t>
  </si>
  <si>
    <t xml:space="preserve">TAMPA DE CONCRETO ARMADO 30X30X5CM PARA CAIXA</t>
  </si>
  <si>
    <t xml:space="preserve">22.03.18</t>
  </si>
  <si>
    <t xml:space="preserve">PRESSURIZADOR PARA ÁGUA DE REUSO - FORNECIMENTO E INSTALAÇÃO</t>
  </si>
  <si>
    <t xml:space="preserve">22.04</t>
  </si>
  <si>
    <t xml:space="preserve">22.04.01</t>
  </si>
  <si>
    <t xml:space="preserve">22.04.02</t>
  </si>
  <si>
    <t xml:space="preserve">22.04.03</t>
  </si>
  <si>
    <t xml:space="preserve">22.04.04</t>
  </si>
  <si>
    <t xml:space="preserve">CURVA 45 GRAUS, PVC, SOLDÁVEL, DN 25MM, INSTALADO EM RAMAL OU SUB-RAMAL DE ÁGUA - FORNECIMENTO E INSTALAÇÃO. AF_12/2014_P</t>
  </si>
  <si>
    <t xml:space="preserve">22.04.05</t>
  </si>
  <si>
    <t xml:space="preserve">23.01</t>
  </si>
  <si>
    <t xml:space="preserve">23.01.01</t>
  </si>
  <si>
    <t xml:space="preserve">23.01.02</t>
  </si>
  <si>
    <t xml:space="preserve">23.01.03</t>
  </si>
  <si>
    <t xml:space="preserve">23.01.04</t>
  </si>
  <si>
    <t xml:space="preserve">23.01.05</t>
  </si>
  <si>
    <t xml:space="preserve">23.02</t>
  </si>
  <si>
    <t xml:space="preserve">23.02.01</t>
  </si>
  <si>
    <t xml:space="preserve">23.02.02</t>
  </si>
  <si>
    <t xml:space="preserve">23.02.03</t>
  </si>
  <si>
    <t xml:space="preserve">23.02.04</t>
  </si>
  <si>
    <t xml:space="preserve">23.02.05</t>
  </si>
  <si>
    <t xml:space="preserve">23.02.06</t>
  </si>
  <si>
    <t xml:space="preserve">REVITALIZAÇÃO PLACA MPF</t>
  </si>
  <si>
    <t xml:space="preserve">24.01</t>
  </si>
  <si>
    <t xml:space="preserve">PRÉ-INSTALAÇÃO APARELHO SPLIT 01 - CONFORME PROJETO</t>
  </si>
  <si>
    <t xml:space="preserve">24.02</t>
  </si>
  <si>
    <t xml:space="preserve">PRÉ-INSTALAÇÃO APARELHO SPLIT 02 - CONFORME PROJETO</t>
  </si>
  <si>
    <t xml:space="preserve">24.03</t>
  </si>
  <si>
    <t xml:space="preserve">PRÉ-INSTALAÇÃO APARELHO SPLIT 03 - CONFORME PROJETO</t>
  </si>
  <si>
    <t xml:space="preserve">24.04</t>
  </si>
  <si>
    <t xml:space="preserve">PRÉ-INSTALAÇÃO APARELHO SPLIT 04 - CONFORME PROJETO</t>
  </si>
  <si>
    <t xml:space="preserve">24.05</t>
  </si>
  <si>
    <t xml:space="preserve">PRÉ-INSTALAÇÃO APARELHO SPLIT 05 - CONFORME PROJETO</t>
  </si>
  <si>
    <t xml:space="preserve">24.06</t>
  </si>
  <si>
    <t xml:space="preserve">PRÉ-INSTALAÇÃO APARELHO SPLIT 06 - CONFORME PROJETO</t>
  </si>
  <si>
    <t xml:space="preserve">24.07</t>
  </si>
  <si>
    <t xml:space="preserve">PRÉ-INSTALAÇÃO APARELHO SPLIT 16 - CONFORME PROJETO</t>
  </si>
  <si>
    <t xml:space="preserve">25.01</t>
  </si>
  <si>
    <t xml:space="preserve">25.02</t>
  </si>
  <si>
    <t xml:space="preserve">25.03</t>
  </si>
  <si>
    <t xml:space="preserve">25.04</t>
  </si>
  <si>
    <t xml:space="preserve">25.05</t>
  </si>
  <si>
    <t xml:space="preserve">25.06</t>
  </si>
  <si>
    <t xml:space="preserve">25.07</t>
  </si>
  <si>
    <t xml:space="preserve">25.08</t>
  </si>
  <si>
    <t xml:space="preserve">25.09</t>
  </si>
  <si>
    <t xml:space="preserve">25.10</t>
  </si>
  <si>
    <t xml:space="preserve">COBERTURA METÁLICA COM TELA DE SOMBREAMENTO - 02 VAGAS</t>
  </si>
  <si>
    <t xml:space="preserve">ADMINISTRAÇÃO LOCAL</t>
  </si>
  <si>
    <t xml:space="preserve">26.01</t>
  </si>
  <si>
    <t xml:space="preserve">26.01.01</t>
  </si>
  <si>
    <t xml:space="preserve">ENGENHEIRO CIVIL DE OBRA JUNIOR COM ENCARGOS COMPLEMENTARES</t>
  </si>
  <si>
    <t xml:space="preserve">H</t>
  </si>
  <si>
    <t xml:space="preserve">26.01.02</t>
  </si>
  <si>
    <t xml:space="preserve">MESTRE DE OBRAS COM ENCARGOS COMPLEMENTARES</t>
  </si>
  <si>
    <t xml:space="preserve">27.01</t>
  </si>
  <si>
    <t xml:space="preserve">27.01.01</t>
  </si>
  <si>
    <t xml:space="preserve">27.02</t>
  </si>
  <si>
    <t xml:space="preserve">DESMOBILIZAÇÃO</t>
  </si>
  <si>
    <t xml:space="preserve">27.02.01</t>
  </si>
  <si>
    <t xml:space="preserve">27.02.02</t>
  </si>
  <si>
    <t xml:space="preserve">DEMOLIÇÃO DE BARRACÃO</t>
  </si>
  <si>
    <t xml:space="preserve">27.02.03</t>
  </si>
  <si>
    <t xml:space="preserve">DEMOLIÇÃO DE TAPUME</t>
  </si>
  <si>
    <t xml:space="preserve">27.03</t>
  </si>
  <si>
    <t xml:space="preserve">AS BUILT</t>
  </si>
  <si>
    <t xml:space="preserve">27.03.01</t>
  </si>
  <si>
    <t xml:space="preserve">PROJETOS COMPLEMENTARES AS BUILT</t>
  </si>
  <si>
    <t xml:space="preserve">27.04</t>
  </si>
  <si>
    <t xml:space="preserve">HABITE-SE</t>
  </si>
  <si>
    <t xml:space="preserve">27.04.01</t>
  </si>
  <si>
    <t xml:space="preserve">27.05</t>
  </si>
  <si>
    <t xml:space="preserve">PAISAGISMO</t>
  </si>
  <si>
    <t xml:space="preserve">27.05.01</t>
  </si>
  <si>
    <t xml:space="preserve">PLANTIO DE GRAMA ESMERALDA EM ROLO</t>
  </si>
  <si>
    <t xml:space="preserve">27.05.02</t>
  </si>
  <si>
    <t xml:space="preserve">REPLANTIO DE PLANTAS ORNAMENTAIS</t>
  </si>
  <si>
    <t xml:space="preserve">TOTAL SEGUNDA FASE:</t>
  </si>
  <si>
    <t xml:space="preserve">TOTAL GERAL:</t>
  </si>
  <si>
    <t xml:space="preserve">PLANILHA ANALÍTICA</t>
  </si>
  <si>
    <t xml:space="preserve">SARRAFO DE MADEIRA NAO APARELHADA *2,5 X 7* CM, MACARANDUBA, ANGELIM OU EQUIVALENTE DA REGIAO</t>
  </si>
  <si>
    <t xml:space="preserve">MAT.</t>
  </si>
  <si>
    <t xml:space="preserve">PECA DE MADEIRA NATIVA / REGIONAL 7,5 X 7,5CM (3X3) NAO APARELHADA (P/FORMA)</t>
  </si>
  <si>
    <t xml:space="preserve">PLACA DE OBRA (PARA CONSTRUCAO CIVIL) EM CHAPA GALVANIZADA *NÂº 22*, DE *2,0 X 1,125* M.</t>
  </si>
  <si>
    <t xml:space="preserve">PREGO DE ACO POLIDO COM CABECA 18 X 30 (2 3/4 X 10)</t>
  </si>
  <si>
    <t xml:space="preserve">88262U</t>
  </si>
  <si>
    <t xml:space="preserve">CARPINTEIRO DE FORMAS COM ENCARGOS COMPLEMENTARES</t>
  </si>
  <si>
    <t xml:space="preserve">88316U</t>
  </si>
  <si>
    <t xml:space="preserve">SERVENTE COM ENCARGOS COMPLEMENTARES</t>
  </si>
  <si>
    <t xml:space="preserve">94962U</t>
  </si>
  <si>
    <t xml:space="preserve">CONCRETO MAGRO PARA LASTRO, TRAÇO 1:4,5:4,5 (CIMENTO/ AREIA MÉDIA/ BRITA 1) - PREPARO MECÂNICO COM BETONEIRA 400 L. AF_07/2016</t>
  </si>
  <si>
    <t xml:space="preserve">PREÇO (mão-de-obra):</t>
  </si>
  <si>
    <t xml:space="preserve">PREÇO (material):</t>
  </si>
  <si>
    <t xml:space="preserve">PREÇO TOTAL (unit.):</t>
  </si>
  <si>
    <t xml:space="preserve">LS(%): 0,00</t>
  </si>
  <si>
    <t xml:space="preserve">BDI(%): 25,65</t>
  </si>
  <si>
    <t xml:space="preserve">ADM(%): 0,00</t>
  </si>
  <si>
    <t xml:space="preserve">TOTAL TAXA:</t>
  </si>
  <si>
    <t xml:space="preserve">PREÇO TOTAL UNIT. (c/ taxa):</t>
  </si>
  <si>
    <t xml:space="preserve">QUANTIDADE:</t>
  </si>
  <si>
    <t xml:space="preserve">PREÇO TOTAL (c/ taxa):</t>
  </si>
  <si>
    <t xml:space="preserve">88309U</t>
  </si>
  <si>
    <t xml:space="preserve">PEDREIRO COM ENCARGOS COMPLEMENTARES</t>
  </si>
  <si>
    <t xml:space="preserve">88261U</t>
  </si>
  <si>
    <t xml:space="preserve">CARPINTEIRO DE ESQUADRIA COM ENCARGOS COMPLEMENTARES</t>
  </si>
  <si>
    <t xml:space="preserve">88264U</t>
  </si>
  <si>
    <t xml:space="preserve">ELETRICISTA COM ENCARGOS COMPLEMENTARES</t>
  </si>
  <si>
    <t xml:space="preserve">88267U</t>
  </si>
  <si>
    <t xml:space="preserve">ENCANADOR OU BOMBEIRO HIDRÁULICO COM ENCARGOS COMPLEMENTARES</t>
  </si>
  <si>
    <t xml:space="preserve">88274U</t>
  </si>
  <si>
    <t xml:space="preserve">MARMORISTA/GRANITEIRO COM ENCARGOS COMPLEMENTARES</t>
  </si>
  <si>
    <t xml:space="preserve">88247U</t>
  </si>
  <si>
    <t xml:space="preserve">AUXILIAR DE ELETRICISTA COM ENCARGOS COMPLEMENTARES</t>
  </si>
  <si>
    <t xml:space="preserve">88248U</t>
  </si>
  <si>
    <t xml:space="preserve">AUXILIAR DE ENCANADOR OU BOMBEIRO HIDRÁULICO COM ENCARGOS COMPLEMENTARES</t>
  </si>
  <si>
    <t xml:space="preserve">PRMS-00109.1(SINDU)</t>
  </si>
  <si>
    <t xml:space="preserve">ALUGUEL CAÇAMBA ESTACIONÁRIA CAP=4M3</t>
  </si>
  <si>
    <t xml:space="preserve">EQ.LOC</t>
  </si>
  <si>
    <t xml:space="preserve">5824U</t>
  </si>
  <si>
    <t xml:space="preserve">CAMINHÃO TOCO, PBT 16.000 KG, CARGA ÚTIL MÁX. 10.685 KG, DIST. ENTRE EIXOS 4,8 M, POTÊNCIA 189 CV, INCLUSIVE CARROCERIA FIXA ABERTA DE MADEIRA P/ TRANSPORTE GERAL DE CARGA SECA, DIMEN. APROX. 2,5 X 7,00 X 0,50 M - CHP DIURNO. AF_06/2014</t>
  </si>
  <si>
    <t xml:space="preserve">CHP</t>
  </si>
  <si>
    <t xml:space="preserve">88441U</t>
  </si>
  <si>
    <t xml:space="preserve">JARDINEIRO COM ENCARGOS COMPLEMENTARES</t>
  </si>
  <si>
    <t xml:space="preserve">PRMS-00061.1</t>
  </si>
  <si>
    <t xml:space="preserve">SONDAGEM DE SOLO SPT - 03 FUROS</t>
  </si>
  <si>
    <t xml:space="preserve">BACIA SANITARIA (VASO) CONVENCIONAL DE LOUCA BRANCA</t>
  </si>
  <si>
    <t xml:space="preserve">LAVATORIO LOUCA BRANCA SUSPENSO *40 X 30* CM</t>
  </si>
  <si>
    <t xml:space="preserve">MICTORIO SIFONADO LOUCA BRANCA SEM COMPLEMENTOS</t>
  </si>
  <si>
    <t xml:space="preserve">CONTAINER 2,30 X 6,00 M, ALT. 2,50 M, COM 1 SANITARIO, PARA ESCRITORIO, COMPLETO, SEM DIVISORIAS INTERNAS (LOCACAO)</t>
  </si>
  <si>
    <t xml:space="preserve">CHUVEIRO PLASTICO BRANCO SIMPLES 5 PARA ACOPLAR EM HASTE 1/2 ", AGUA FRIA</t>
  </si>
  <si>
    <t xml:space="preserve">ARAME RECOZIDO 18 BWG, 1,25 MM (0,01 KG/M)</t>
  </si>
  <si>
    <t xml:space="preserve">PREGO DE ACO POLIDO COM CABECA 18 X 27 (2 1/2 X 10)</t>
  </si>
  <si>
    <t xml:space="preserve">TABUA MADEIRA 2A QUALIDADE 2,5 X 30,0CM (1 X 12") NAO APARELHADA</t>
  </si>
  <si>
    <t xml:space="preserve">CAL HIDRATADA CH-I PARA ARGAMASSAS</t>
  </si>
  <si>
    <t xml:space="preserve">CHAPA DE MADEIRA COMPENSADA RESINADA PARA FORMA DE CONCRETO, DE *2,2 X 1,1* M, E = 6 MM</t>
  </si>
  <si>
    <t xml:space="preserve">OLEO DE LINHACA</t>
  </si>
  <si>
    <t xml:space="preserve">L</t>
  </si>
  <si>
    <t xml:space="preserve">88310U</t>
  </si>
  <si>
    <t xml:space="preserve">PINTOR COM ENCARGOS COMPLEMENTARES</t>
  </si>
  <si>
    <t xml:space="preserve">EXTINTOR DE INCENDIO PORTATIL COM CARGA DE AGUA PRESSURIZADA DE 10 L, CLASSE A</t>
  </si>
  <si>
    <t xml:space="preserve">EXTINTOR DE INCENDIO PORTATIL COM CARGA DE PO QUIMICO SECO (PQS) DE 4 KG, CLASSE BC</t>
  </si>
  <si>
    <t xml:space="preserve">FORRO DE PVC EM REGUA DE 100 MM (COM COLOCACAO, EXCLUSIVE ESTRUTURA DE SUPORTE)</t>
  </si>
  <si>
    <t xml:space="preserve">FECHADURA DE EMBUTIR PARA PORTA EXTERNA / ENTRADA, MAQUINA 40 MM, COM CILINDRO, MACANETA ALAVANCA E ESPELHO EM METAL CROMADO - NIVEL SEGURANCA MEDIO - COMPLETA</t>
  </si>
  <si>
    <t xml:space="preserve">CJ</t>
  </si>
  <si>
    <t xml:space="preserve">TELA PLASTICA TECIDA LISTRADA BRANCA E LARANJA, TIPO GUARDA CORPO, EM POLIETILENO MONOFILADO, ROLO 1,20 X 50 M (L X C)</t>
  </si>
  <si>
    <t xml:space="preserve">73907/3U</t>
  </si>
  <si>
    <t xml:space="preserve">LASTRO DE CONCRETO, E=5CM, PREPARO MECÂNICO, INCLUSOS LANÇAMENTO E ADENSAMENTO</t>
  </si>
  <si>
    <t xml:space="preserve">73907/6U</t>
  </si>
  <si>
    <t xml:space="preserve">73953/6U</t>
  </si>
  <si>
    <t xml:space="preserve">LUMINARIA TIPO CALHA, DE SOBREPOR, COM REATOR DE PARTIDA RAPIDA E LAMPADA FLUORESCENTE 2X40W, COMPLETA, FORNECIMENTO E INSTALACAO</t>
  </si>
  <si>
    <t xml:space="preserve">73964/6U</t>
  </si>
  <si>
    <t xml:space="preserve">74043/1U</t>
  </si>
  <si>
    <t xml:space="preserve">CONDULETE PVC TIPO B 3/4? SEM TAMPA, FORNECIMENTO E INSTALACAO</t>
  </si>
  <si>
    <t xml:space="preserve">74051/2U</t>
  </si>
  <si>
    <t xml:space="preserve">CAIXA DE GORDURA SIMPLES EM CONCRETO PRE-MOLDADO DN 40MM COM TAMPA - FORNECIMENTO E INSTALACAO</t>
  </si>
  <si>
    <t xml:space="preserve">74130/1U</t>
  </si>
  <si>
    <t xml:space="preserve">DISJUNTOR TERMOMAGNETICO MONOPOLAR PADRAO NEMA (AMERICANO) 10 A 30A 240V, FORNECIMENTO E INSTALACAO</t>
  </si>
  <si>
    <t xml:space="preserve">74166/1U</t>
  </si>
  <si>
    <t xml:space="preserve">CAIXA DE INSPEÇÃO EM CONCRETO PRÉ-MOLDADO DN 60CM COM TAMPA H= 60CM - FORNECIMENTO E INSTALACAO</t>
  </si>
  <si>
    <t xml:space="preserve">78018U</t>
  </si>
  <si>
    <t xml:space="preserve">ESCAVACAO MANUAL A CEU ABERTO EM MATERIAL DE 1A CATEGORIA, EM PROFUNDIDADE ATE 0,50M</t>
  </si>
  <si>
    <t xml:space="preserve">83457U</t>
  </si>
  <si>
    <t xml:space="preserve">CONDULETE PVC TIPO "LB" 3/4" SEM TAMPA - FORNECIMENTO E INSTALACAO</t>
  </si>
  <si>
    <t xml:space="preserve">83518U</t>
  </si>
  <si>
    <t xml:space="preserve">ALVENARIA EMBASAMENTO E=20 CM BLOCO CONCRETO</t>
  </si>
  <si>
    <t xml:space="preserve">84402U</t>
  </si>
  <si>
    <t xml:space="preserve">QUADRO DE DISTRIBUICAO DE ENERGIA P/ 6 DISJUNTORES TERMOMAGNETICOS MONOPOLARES SEM BARRAMENTO, DE EMBUTIR, EM CHAPA METALICA - FORNECIMENTO E INSTALACAO</t>
  </si>
  <si>
    <t xml:space="preserve">86934U</t>
  </si>
  <si>
    <t xml:space="preserve">BANCADA DE MÁRMORE SINTÉTICO 120 X 60CM, COM CUBA INTEGRADA, INCLUSO SIFÃO TIPO FLEXÍVEL EM PVC, VÁLVULA EM PLÁSTICO CROMADO TIPO AMERICANA E TORNEIRA CROMADA LONGA, DE PAREDE, PADRÃO POPULAR - FORNECIMENTO E INSTALAÇÃO. AF_12/2013</t>
  </si>
  <si>
    <t xml:space="preserve">86943U</t>
  </si>
  <si>
    <t xml:space="preserve">LAVATÓRIO LOUÇA BRANCA SUSPENSO, 29,5 X 39CM OU EQUIVALENTE, PADRÃO POPULAR, INCLUSO SIFÃO FLEXÍVEL EM PVC, VÁLVULA E ENGATE FLEXÍVEL 30CM EM PLÁSTICO E TORNEIRA CROMADA DE MESA, PADRÃO POPULAR - FORNECIMENTO E INSTALAÇÃO. AF_12/2013</t>
  </si>
  <si>
    <t xml:space="preserve">88487U</t>
  </si>
  <si>
    <t xml:space="preserve">89711U</t>
  </si>
  <si>
    <t xml:space="preserve">89714U</t>
  </si>
  <si>
    <t xml:space="preserve">89724U</t>
  </si>
  <si>
    <t xml:space="preserve">89957U</t>
  </si>
  <si>
    <t xml:space="preserve">90822U</t>
  </si>
  <si>
    <t xml:space="preserve">PORTA DE MADEIRA PARA PINTURA, SEMI-OCA (LEVE OU MÉDIA), 80X210CM, ESPESSURA DE 3,5CM, INCLUSO DOBRADIÇAS - FORNECIMENTO E INSTALAÇÃO. AF_08/2015</t>
  </si>
  <si>
    <t xml:space="preserve">91170U</t>
  </si>
  <si>
    <t xml:space="preserve">FIXAÇÃO DE TUBOS HORIZONTAIS DE PVC, CPVC OU COBRE DIÂMETROS MENORES OU IGUAIS A 40 MM OU ELETROCALHAS ATÉ 150MM DE LARGURA, COM ABRAÇADEIRA METÁLICA RÍGIDA TIPO D 1/2?, FIXADA EM PERFILADO EM LAJE. AF_05/2015</t>
  </si>
  <si>
    <t xml:space="preserve">91173U</t>
  </si>
  <si>
    <t xml:space="preserve">FIXAÇÃO DE TUBOS VERTICAIS DE PPR DIÂMETROS MENORES OU IGUAIS A 40 MM COM ABRAÇADEIRA METÁLICA RÍGIDA TIPO D 1/2", FIXADA EM PERFILADO EM ALVENARIA. AF_05/2015</t>
  </si>
  <si>
    <t xml:space="preserve">91862U</t>
  </si>
  <si>
    <t xml:space="preserve">ELETRODUTO RÍGIDO ROSCÁVEL, PVC, DN 20 MM (1/2"), PARA CIRCUITOS TERMINAIS, INSTALADO EM FORRO - FORNECIMENTO E INSTALAÇÃO. AF_12/2015</t>
  </si>
  <si>
    <t xml:space="preserve">91870U</t>
  </si>
  <si>
    <t xml:space="preserve">91911U</t>
  </si>
  <si>
    <t xml:space="preserve">CURVA 90 GRAUS PARA ELETRODUTO, PVC, ROSCÁVEL, DN 20 MM (1/2"), PARA CIRCUITOS TERMINAIS, INSTALADA EM PAREDE - FORNECIMENTO E INSTALAÇÃO. AF_12/2015</t>
  </si>
  <si>
    <t xml:space="preserve">91924U</t>
  </si>
  <si>
    <t xml:space="preserve">CABO DE COBRE FLEXÍVEL ISOLADO, 1,5 MM², ANTI-CHAMA 450/750 V, PARA CIRCUITOS TERMINAIS - FORNECIMENTO E INSTALAÇÃO. AF_12/2015</t>
  </si>
  <si>
    <t xml:space="preserve">91926U</t>
  </si>
  <si>
    <t xml:space="preserve">91937U</t>
  </si>
  <si>
    <t xml:space="preserve">CAIXA OCTOGONAL 3" X 3", PVC, INSTALADA EM LAJE - FORNECIMENTO E INSTALAÇÃO. AF_12/2015</t>
  </si>
  <si>
    <t xml:space="preserve">92000U</t>
  </si>
  <si>
    <t xml:space="preserve">TOMADA BAIXA DE EMBUTIR (1 MÓDULO), 2P+T 10 A, INCLUINDO SUPORTE E PLACA - FORNECIMENTO E INSTALAÇÃO. AF_12/2015</t>
  </si>
  <si>
    <t xml:space="preserve">92008U</t>
  </si>
  <si>
    <t xml:space="preserve">TOMADA BAIXA DE EMBUTIR (2 MÓDULOS), 2P+T 10 A, INCLUINDO SUPORTE E PLACA - FORNECIMENTO E INSTALAÇÃO. AF_12/2015</t>
  </si>
  <si>
    <t xml:space="preserve">92023U</t>
  </si>
  <si>
    <t xml:space="preserve">INTERRUPTOR SIMPLES (1 MÓDULO) COM 1 TOMADA DE EMBUTIR 2P+T 10 A, INCLUINDO SUPORTE E PLACA - FORNECIMENTO E INSTALAÇÃO. AF_12/2015</t>
  </si>
  <si>
    <t xml:space="preserve">92543U</t>
  </si>
  <si>
    <t xml:space="preserve">TRAMA DE MADEIRA COMPOSTA POR TERÇAS PARA TELHADOS DE ATÉ 2 ÁGUAS PARA TELHA ONDULADA DE FIBROCIMENTO, METÁLICA, PLÁSTICA OU TERMOACÚSTICA, INCLUSO TRANSPORTE VERTICAL. AF_12/2015</t>
  </si>
  <si>
    <t xml:space="preserve">93181U</t>
  </si>
  <si>
    <t xml:space="preserve">FECHAMENTO TEMPORÁRIO EM CHAPA DE MADEIRA COMPENSADA E=12MM, COM REAPROVEITAMENTO 1,5X</t>
  </si>
  <si>
    <t xml:space="preserve">94210U</t>
  </si>
  <si>
    <t xml:space="preserve">TELHAMENTO COM TELHA ONDULADA DE FIBROCIMENTO, COM RECOBRIMENTO LATERAL DE 1 1/4 DE ONDA PARA TELHADO COM INCLINAÇÃO MÁXIMA DE 10°, COM ATÉ 2 ÁGUAS, INCLUSO IÇAMENTO</t>
  </si>
  <si>
    <t xml:space="preserve">PORTA EUCAPLAC CHAPA PINTADA COR 80X210CM E=35MM - EUCATEX</t>
  </si>
  <si>
    <t xml:space="preserve">MICTORIO COLETIVO ACO INOX (AISI 304), E = 0,8 MM, DE *100 X 40 X 30* CM (C X A X P)</t>
  </si>
  <si>
    <t xml:space="preserve">CAIXA SIFONADA PVC, 150 X 150 X 50 MM, COM GRELHA QUADRADA BRANCA (NBR 5688)</t>
  </si>
  <si>
    <t xml:space="preserve">VALVULA DE DESCARGA EM METAL CROMADO PARA MICTORIO COM ACIONAMENTO POR PRESSAO E FECHAMENTO AUTOMATICO</t>
  </si>
  <si>
    <t xml:space="preserve">JUNCAO SIMPLES, PVC, DN 100 X 50 MM, SERIE NORMAL PARA ESGOTO PREDIAL</t>
  </si>
  <si>
    <t xml:space="preserve">JUNCAO SIMPLES, PVC, 45 GRAUS, DN 100 X 100 MM, SERIE NORMAL PARA ESGOTO PREDIAL</t>
  </si>
  <si>
    <t xml:space="preserve">68069U</t>
  </si>
  <si>
    <t xml:space="preserve">72251U</t>
  </si>
  <si>
    <t xml:space="preserve">CABO DE COBRE NU 16MM2 - FORNECIMENTO E INSTALACAO</t>
  </si>
  <si>
    <t xml:space="preserve">73922/4U</t>
  </si>
  <si>
    <t xml:space="preserve">PISO CIMENTADO TRACO 1:4 (CIMENTO E AREIA) ACABAMENTO LISO ESPESSURA 2,0CM, PREPARO MANUAL DA ARGAMASSA</t>
  </si>
  <si>
    <t xml:space="preserve">83443U</t>
  </si>
  <si>
    <t xml:space="preserve">CAIXA DE PASSAGEM 20X20X25 FUNDO BRITA COM TAMPA</t>
  </si>
  <si>
    <t xml:space="preserve">84024U</t>
  </si>
  <si>
    <t xml:space="preserve">BARRA LISA TRACO 1:3 (CIMENTO E AREIA MEDIA), ESPESSURA 1,0CM, PREPARO MANUAL DA ARGAMASSA</t>
  </si>
  <si>
    <t xml:space="preserve">86888U</t>
  </si>
  <si>
    <t xml:space="preserve">VASO SANITÁRIO SIFONADO COM CAIXA ACOPLADA LOUÇA BRANCA - PADRÃO MÉDIO - FORNECIMENTO E INSTALAÇÃO. AF_12/2013</t>
  </si>
  <si>
    <t xml:space="preserve">87777U</t>
  </si>
  <si>
    <t xml:space="preserve">EMBOÇO OU MASSA ÚNICA EM ARGAMASSA TRAÇO 1:2:8, PREPARO MANUAL, APLICADA MANUALMENTE EM PANOS DE FACHADA COM PRESENÇA DE VÃOS, ESPESSURA DE 25 MM. AF_06/2014</t>
  </si>
  <si>
    <t xml:space="preserve">87877U</t>
  </si>
  <si>
    <t xml:space="preserve">CHAPISCO APLICADO EM ALVENARIAS E ESTRUTURAS DE CONCRETO INTERNAS, COM ROLO PARA TEXTURA ACRÍLICA. ARGAMASSA INDUSTRIALIZADA COM PREPARO EM MISTURADOR 300 KG. AF_06/2014</t>
  </si>
  <si>
    <t xml:space="preserve">87903U</t>
  </si>
  <si>
    <t xml:space="preserve">CHAPISCO APLICADO EM ALVENARIA (COM PRESENÇA DE VÃOS) E ESTRUTURAS DE CONCRETO DE FACHADA, COM ROLO PARA TEXTURA ACRÍLICA. ARGAMASSA INDUSTRIALIZADA COM PREPARO EM MISTURADOR 300 KG. AF_06/2014</t>
  </si>
  <si>
    <t xml:space="preserve">89168U</t>
  </si>
  <si>
    <t xml:space="preserve">(COMPOSIÇÃO REPRESENTATIVA) DO SERVIÇO DE ALVENARIA DE VEDAÇÃO DE BLOCOS VAZADOS DE CERÂMICA DE 9X19X19CM (ESPESSURA 9CM), PARA EDIFICAÇÃO HABITACIONAL UNIFAMILIAR (CASA) E EDIFICAÇÃO PÚBLICA PADRÃO. AF_11/2014</t>
  </si>
  <si>
    <t xml:space="preserve">89171U</t>
  </si>
  <si>
    <t xml:space="preserve">(COMPOSIÇÃO REPRESENTATIVA) DO SERVIÇO DE REVESTIMENTO CERÂMICO PARA PISO COM PLACAS TIPO GRÉS DE DIMENSÕES 35X35 CM, PARA EDIFICAÇÃO HABITACIONAL UNIFAMILIAR (CASA) E EDIFICAÇÃO PÚBLICA PADRÃO. AF_11/2014</t>
  </si>
  <si>
    <t xml:space="preserve">89173U</t>
  </si>
  <si>
    <t xml:space="preserve">(COMPOSIÇÃO REPRESENTATIVA) DO SERVIÇO DE EMBOÇO/MASSA ÚNICA, APLICADO MANUALMENTE, TRAÇO 1:2:8, EM BETONEIRA DE 400L, PAREDES INTERNAS, COM EXECUÇÃO DE TALISCAS, EDIFICAÇÃO HABITACIONAL UNIFAMILIAR (CASAS) E EDIFICAÇÃO PÚBLICA PADRÃO. AF_12/2014</t>
  </si>
  <si>
    <t xml:space="preserve">89709U</t>
  </si>
  <si>
    <t xml:space="preserve">RALO SIFONADO, PVC, DN 100 X 40 MM, JUNTA SOLDÁVEL, FORNECIDO E INSTALADO EM RAMAL DE DESCARGA OU EM RAMAL DE ESGOTO SANITÁRIO. AF_12/2014_P</t>
  </si>
  <si>
    <t xml:space="preserve">89712U</t>
  </si>
  <si>
    <t xml:space="preserve">89731U</t>
  </si>
  <si>
    <t xml:space="preserve">89748U</t>
  </si>
  <si>
    <t xml:space="preserve">89784U</t>
  </si>
  <si>
    <t xml:space="preserve">TE, PVC, SERIE NORMAL, ESGOTO PREDIAL, DN 50 X 50 MM, JUNTA ELÁSTICA, FORNECIDO E INSTALADO EM RAMAL DE DESCARGA OU RAMAL DE ESGOTO SANITÁRIO. AF_12/2014</t>
  </si>
  <si>
    <t xml:space="preserve">89970U</t>
  </si>
  <si>
    <t xml:space="preserve">KIT DE REGISTRO DE PRESSÃO BRUTO DE LATÃO ¾", INCLUSIVE CONEXÕES, ROSCÁVEL, INSTALADO EM RAMAL DE ÁGUA FRIA - FORNECIMENTO E INSTALAÇÃO. AF_12/2014</t>
  </si>
  <si>
    <t xml:space="preserve">90443U</t>
  </si>
  <si>
    <t xml:space="preserve">RASGO EM ALVENARIA PARA RAMAIS/ DISTRIBUIÇÃO COM DIAMETROS MENORES OU IGUAIS A 40 MM. AF_05/2015</t>
  </si>
  <si>
    <t xml:space="preserve">90466U</t>
  </si>
  <si>
    <t xml:space="preserve">91305U</t>
  </si>
  <si>
    <t xml:space="preserve">FECHADURA DE EMBUTIR PARA PORTA DE BANHEIRO, COMPLETA, ACABAMENTO PADRÃO POPULAR, INCLUSO EXECUÇÃO DE FURO - FORNECIMENTO E INSTALAÇÃO. AF_08/2015</t>
  </si>
  <si>
    <t xml:space="preserve">91863U</t>
  </si>
  <si>
    <t xml:space="preserve">ELETRODUTO RÍGIDO ROSCÁVEL, PVC, DN 25 MM (3/4"), PARA CIRCUITOS TERMINAIS, INSTALADO EM FORRO - FORNECIMENTO E INSTALAÇÃO. AF_12/2015</t>
  </si>
  <si>
    <t xml:space="preserve">91871U</t>
  </si>
  <si>
    <t xml:space="preserve">91875U</t>
  </si>
  <si>
    <t xml:space="preserve">LUVA PARA ELETRODUTO, PVC, ROSCÁVEL, DN 25 MM (3/4"), PARA CIRCUITOS TERMINAIS, INSTALADA EM FORRO - FORNECIMENTO E INSTALAÇÃO. AF_12/2015</t>
  </si>
  <si>
    <t xml:space="preserve">91882U</t>
  </si>
  <si>
    <t xml:space="preserve">LUVA PARA ELETRODUTO, PVC, ROSCÁVEL, DN 20 MM (1/2"), PARA CIRCUITOS TERMINAIS, INSTALADA EM PAREDE - FORNECIMENTO E INSTALAÇÃO. AF_12/2015</t>
  </si>
  <si>
    <t xml:space="preserve">91890U</t>
  </si>
  <si>
    <t xml:space="preserve">CURVA 90 GRAUS PARA ELETRODUTO, PVC, ROSCÁVEL, DN 25 MM (3/4"), PARA CIRCUITOS TERMINAIS, INSTALADA EM FORRO - FORNECIMENTO E INSTALAÇÃO. AF_12/2015</t>
  </si>
  <si>
    <t xml:space="preserve">91912U</t>
  </si>
  <si>
    <t xml:space="preserve">CURVA 135 GRAUS PARA ELETRODUTO, PVC, ROSCÁVEL, DN 20 MM (1/2"), PARA CIRCUITOS TERMINAIS, INSTALADA EM PAREDE - FORNECIMENTO E INSTALAÇÃO. AF_12/2015</t>
  </si>
  <si>
    <t xml:space="preserve">91928U</t>
  </si>
  <si>
    <t xml:space="preserve">91959U</t>
  </si>
  <si>
    <t xml:space="preserve">INTERRUPTOR SIMPLES (2 MÓDULOS), 10A/250V, INCLUINDO SUPORTE E PLACA - FORNECIMENTO E INSTALAÇÃO. AF_12/2015</t>
  </si>
  <si>
    <t xml:space="preserve">91967U</t>
  </si>
  <si>
    <t xml:space="preserve">INTERRUPTOR SIMPLES (3 MÓDULOS), 10A/250V, INCLUINDO SUPORTE E PLACA - FORNECIMENTO E INSTALAÇÃO. AF_12/2015</t>
  </si>
  <si>
    <t xml:space="preserve">94559U</t>
  </si>
  <si>
    <t xml:space="preserve">JANELA DE AÇO BASCULANTE, FIXAÇÃO COM ARGAMASSA, SEM VIDROS, PADRONIZADA. AF_07/2016</t>
  </si>
  <si>
    <t xml:space="preserve">9535U</t>
  </si>
  <si>
    <t xml:space="preserve">FERROLHO/FECHO/TARJETA OU TRINCO PINO REDONDO 8" SOBREPOR FERRO ZINC/GALV OU POLIDO "</t>
  </si>
  <si>
    <t xml:space="preserve">73933/3U</t>
  </si>
  <si>
    <t xml:space="preserve">PORTA DE FERRO TIPO VENEZIANA, DE ABRIR, SEM BANDEIRA SEM FERRAGENS</t>
  </si>
  <si>
    <t xml:space="preserve">91852U</t>
  </si>
  <si>
    <t xml:space="preserve">ELETRODUTO FLEXÍVEL CORRUGADO, PVC, DN 20 MM (1/2"), PARA CIRCUITOS TERMINAIS, INSTALADO EM PAREDE - FORNECIMENTO E INSTALAÇÃO. AF_12/2015</t>
  </si>
  <si>
    <t xml:space="preserve">AÇO CA-50, 10,0 MM, VERGALHÃO</t>
  </si>
  <si>
    <t xml:space="preserve">ACO CA-60, 5,0 MM, VERGALHAO</t>
  </si>
  <si>
    <t xml:space="preserve">88238U</t>
  </si>
  <si>
    <t xml:space="preserve">AJUDANTE DE ARMADOR COM ENCARGOS COMPLEMENTARES</t>
  </si>
  <si>
    <t xml:space="preserve">88245U</t>
  </si>
  <si>
    <t xml:space="preserve">ARMADOR COM ENCARGOS COMPLEMENTARES</t>
  </si>
  <si>
    <t xml:space="preserve">94970U</t>
  </si>
  <si>
    <t xml:space="preserve">CONCRETO FCK = 20MPA, TRAÇO 1:2,7:3 (CIMENTO/ AREIA MÉDIA/ BRITA 1) - PREPARO MECÂNICO COM BETONEIRA 600 L. AF_07/2016</t>
  </si>
  <si>
    <t xml:space="preserve">ESPACADOR / DISTANCIADOR EM PLASTICO (COLETADO CAIXA)</t>
  </si>
  <si>
    <t xml:space="preserve">92792U</t>
  </si>
  <si>
    <t xml:space="preserve">CORTE E DOBRA DE AÇO CA-50, DIÂMETRO DE 6.3 MM, UTILIZADO EM ESTRUTURAS DIVERSAS, EXCETO LAJES. AF_12/2015</t>
  </si>
  <si>
    <t xml:space="preserve">92794U</t>
  </si>
  <si>
    <t xml:space="preserve">CORTE E DOBRA DE AÇO CA-50, DIÂMETRO DE 10.0 MM, UTILIZADO EM ESTRUTURAS DIVERSAS, EXCETO LAJES. AF_12/2015</t>
  </si>
  <si>
    <t xml:space="preserve">92795U</t>
  </si>
  <si>
    <t xml:space="preserve">CORTE E DOBRA DE AÇO CA-50, DIÂMETRO DE 12.5 MM, UTILIZADO EM ESTRUTURAS DIVERSAS, EXCETO LAJES. AF_12/2015</t>
  </si>
  <si>
    <t xml:space="preserve">CIMENTO PORTLAND COMPOSTO CP II-32</t>
  </si>
  <si>
    <t xml:space="preserve">AREIA MEDIA - POSTO JAZIDA/FORNECEDOR (RETIRADO NA JAZIDA, SEM TRANSPORTE)</t>
  </si>
  <si>
    <t xml:space="preserve">PEDRA BRITADA N. 1 (9,5 a 19 MM) POSTO PEDREIRA/FORNECEDOR, SEM FRETE.</t>
  </si>
  <si>
    <t xml:space="preserve">88377U</t>
  </si>
  <si>
    <t xml:space="preserve">OPERADOR DE BETONEIRA ESTACIONÁRIA/MISTURADOR COM ENCARGOS COMPLEMENTARES</t>
  </si>
  <si>
    <t xml:space="preserve">88830U</t>
  </si>
  <si>
    <t xml:space="preserve">BETONEIRA CAPACIDADE NOMINAL DE 400 L, CAPACIDADE DE MISTURA 310 L, MOTOR ELÉTRICO TRIFÁSICO POTÊNCIA DE 2 HP, SEM CARREGADOR - CHP DIURNO. AF_10/2014</t>
  </si>
  <si>
    <t xml:space="preserve">88831U</t>
  </si>
  <si>
    <t xml:space="preserve">BETONEIRA CAPACIDADE NOMINAL DE 400 L, CAPACIDADE DE MISTURA 310 L, MOTOR ELÉTRICO TRIFÁSICO POTÊNCIA DE 2 HP, SEM CARREGADOR - CHI DIURNO. AF_10/2014</t>
  </si>
  <si>
    <t xml:space="preserve">CHI</t>
  </si>
  <si>
    <t xml:space="preserve">CONCRETO USINADO BOMBEAVEL, CLASSE DE RESISTENCIA C25, COM BRITA 0 E 1, SLUMP = 100 +/- 20 MM, INCLUI SERVICO DE BOMBEAMENTO (NBR 8953)</t>
  </si>
  <si>
    <t xml:space="preserve">90586U</t>
  </si>
  <si>
    <t xml:space="preserve">VIBRADOR DE IMERSÃO, DIÂMETRO DE PONTEIRA 45MM, MOTOR ELÉTRICO TRIFÁSICO POTÊNCIA DE 2 CV - CHP DIURNO. AF_06/2015</t>
  </si>
  <si>
    <t xml:space="preserve">90587U</t>
  </si>
  <si>
    <t xml:space="preserve">VIBRADOR DE IMERSÃO, DIÂMETRO DE PONTEIRA 45MM, MOTOR ELÉTRICO TRIFÁSICO POTÊNCIA DE 2 CV - CHI DIURNO. AF_06/2015</t>
  </si>
  <si>
    <t xml:space="preserve">DESMOLDANTE PROTETOR PARA FORMAS DE MADEIRA, DE BASE OLEOSA EMULSIONADA EM AGUA</t>
  </si>
  <si>
    <t xml:space="preserve">APRUMADOR METALICO DE PILAR, COM ALTURA E ANGULO REGULAVEIS, EXTENSAO DE *1,50* A *2,80* M (LOCACAO)</t>
  </si>
  <si>
    <t xml:space="preserve">VIGA SANDUICHE METALICA VAZADA PARA TRAVAMENTO DE PILARES, DIMENSOES: ALTURA DE *8* CM, LARGURA DE *6* CM E EXTENSAO DE 2 M (LOCACAO)</t>
  </si>
  <si>
    <t xml:space="preserve">BARRA DE ANCORAGEM DE 0,80 M DE EXTENSAO, COM ROSCA DE 5/8", INCLUINDO PORCA E FLANGE (LOCACAO)</t>
  </si>
  <si>
    <t xml:space="preserve">PREGO DE ACO POLIDO COM CABECA DUPLA 17 X 27 (2 1/2 X 11)</t>
  </si>
  <si>
    <t xml:space="preserve">88239U</t>
  </si>
  <si>
    <t xml:space="preserve">AJUDANTE DE CARPINTEIRO COM ENCARGOS COMPLEMENTARES</t>
  </si>
  <si>
    <t xml:space="preserve">92263U</t>
  </si>
  <si>
    <t xml:space="preserve">FABRICAÇÃO DE FÔRMA PARA PILARES E ESTRUTURAS SIMILARES, EM CHAPA DE MADEIRA COMPENSADA RESINADA, E = 17 MM. AF_12/2015</t>
  </si>
  <si>
    <t xml:space="preserve">ESCORA METALICA TELESCOPICA, COM ALTURA REGULAVEL DE *1,80* a *3,20* M, COM CAPACIDADE DE CARGA DE NO MINIMO 1000 KGF (10 KN), INCLUSO TRIPE E FORCADO (LOCACAO).</t>
  </si>
  <si>
    <t xml:space="preserve">CRUZETA PARA ESCORA METALICA (LOCACAO)</t>
  </si>
  <si>
    <t xml:space="preserve">92265U</t>
  </si>
  <si>
    <t xml:space="preserve">FABRICAÇÃO DE FÔRMA PARA VIGAS, EM CHAPA DE MADEIRA COMPENSADA RESINADA, E = 17 MM. AF_12/2015</t>
  </si>
  <si>
    <t xml:space="preserve">TABUA MADEIRA 2A QUALIDADE 2,5 X 20,0CM (1 X 8") NAO APARELHADA</t>
  </si>
  <si>
    <t xml:space="preserve">92271U</t>
  </si>
  <si>
    <t xml:space="preserve">FABRICAÇÃO DE FÔRMA PARA LAJES, EM MADEIRA SERRADA, E=25 MM. AF_12/2015</t>
  </si>
  <si>
    <t xml:space="preserve">92273U</t>
  </si>
  <si>
    <t xml:space="preserve">FABRICAÇÃO DE ESCORAS DO TIPO PONTALETE, EM MADEIRA. AF_12/2015</t>
  </si>
  <si>
    <t xml:space="preserve">92791U</t>
  </si>
  <si>
    <t xml:space="preserve">CORTE E DOBRA DE AÇO CA-60, DIÂMETRO DE 5.0 MM, UTILIZADO EM ESTRUTURAS DIVERSAS, EXCETO LAJES. AF_12/2015</t>
  </si>
  <si>
    <t xml:space="preserve">92799U</t>
  </si>
  <si>
    <t xml:space="preserve">CORTE E DOBRA DE AÇO CA-60, DIÂMETRO DE 4.2 MM, UTILIZADO EM LAJE. AF_12/2015</t>
  </si>
  <si>
    <t xml:space="preserve">92793U</t>
  </si>
  <si>
    <t xml:space="preserve">CORTE E DOBRA DE AÇO CA-50, DIÂMETRO DE 8.0 MM, UTILIZADO EM ESTRUTURAS DIVERSAS, EXCETO LAJES. AF_12/2015</t>
  </si>
  <si>
    <t xml:space="preserve">92801U</t>
  </si>
  <si>
    <t xml:space="preserve">CORTE E DOBRA DE AÇO CA-50, DIÂMETRO DE 6.3 MM, UTILIZADO EM LAJE. AF_12/2015</t>
  </si>
  <si>
    <t xml:space="preserve">92802U</t>
  </si>
  <si>
    <t xml:space="preserve">CORTE E DOBRA DE AÇO CA-50, DIÂMETRO DE 8.0 MM, UTILIZADO EM LAJE. AF_12/2015</t>
  </si>
  <si>
    <t xml:space="preserve">92803U</t>
  </si>
  <si>
    <t xml:space="preserve">CORTE E DOBRA DE AÇO CA-50, DIÂMETRO DE 10.0 MM, UTILIZADO EM LAJE. AF_12/2015</t>
  </si>
  <si>
    <t xml:space="preserve">PRMS-00062.1</t>
  </si>
  <si>
    <t xml:space="preserve">LAJE TRELIÇADA CONFORME PROJETO</t>
  </si>
  <si>
    <t xml:space="preserve">TIJOLO CERAMICO MACICO *5 X 10 X 20* CM</t>
  </si>
  <si>
    <t xml:space="preserve">87335U</t>
  </si>
  <si>
    <t xml:space="preserve">ARGAMASSA TRAÇO 1:2:8 (CIMENTO, CAL E AREIA MÉDIA) PARA EMBOÇO/MASSA ÚNICA/ASSENTAMENTO DE ALVENARIA DE VEDAÇÃO, PREPARO MECÂNICO COM MISTURADOR DE EIXO HORIZONTAL DE 300 KG. AF_06/2014</t>
  </si>
  <si>
    <t xml:space="preserve">BLOCO CERAMICO (ALVENARIA DE VEDACAO), 8 FUROS, DE 9 X 19 X 19 CM</t>
  </si>
  <si>
    <t xml:space="preserve">87373U</t>
  </si>
  <si>
    <t xml:space="preserve">ARGAMASSA TRAÇO 1:4 (CIMENTO E AREIA MÉDIA) PARA CONTRAPISO, PREPARO MANUAL. AF_06/2014</t>
  </si>
  <si>
    <t xml:space="preserve">TELA DE ACO SOLDADA GALVANIZADA/ZINCADA PARA ALVENARIA, FIO D = *1,20 a 1,70* MM, MALHA 15 X 15 MM, (C X L) *50 X 7,5* CM.</t>
  </si>
  <si>
    <t xml:space="preserve">PINO DE ACO COM FURO, HASTE = 27 MM (ACAO DIRETA)</t>
  </si>
  <si>
    <t xml:space="preserve">CENTO</t>
  </si>
  <si>
    <t xml:space="preserve">BLOCO CERAMICO (ALVENARIA DE VEDACAO), DE 9 X 19 X 19 CM</t>
  </si>
  <si>
    <t xml:space="preserve">MIL</t>
  </si>
  <si>
    <t xml:space="preserve">87292U</t>
  </si>
  <si>
    <t xml:space="preserve">ARGAMASSA TRAÇO 1:2:8 (CIMENTO, CAL E AREIA MÉDIA) PARA EMBOÇO/MASSA ÚNICA/ASSENTAMENTO DE ALVENARIA DE VEDAÇÃO, PREPARO MECÂNICO COM BETONEIRA 400 L. AF_06/2014</t>
  </si>
  <si>
    <t xml:space="preserve">GRANITO CINZA POLIDO PARA PISO E = 2 CM</t>
  </si>
  <si>
    <t xml:space="preserve">CIMENTO BRANCO</t>
  </si>
  <si>
    <t xml:space="preserve">87298U</t>
  </si>
  <si>
    <t xml:space="preserve">ARGAMASSA TRAÇO 1:3 (CIMENTO E AREIA MÉDIA) PARA CONTRAPISO, PREPARO MECÂNICO COM BETONEIRA 400 L. AF_06/2014</t>
  </si>
  <si>
    <t xml:space="preserve">PISO EM CERAMICA ESMALTADA EXTRA, PEI MAIOR OU IGUAL A 4, FORMATO MENOR OU IGUAL A 2025 CM2</t>
  </si>
  <si>
    <t xml:space="preserve">ARGAMASSA COLANTE AC I PARA CERAMICAS</t>
  </si>
  <si>
    <t xml:space="preserve">REJUNTE COLORIDO, CIMENTICIO</t>
  </si>
  <si>
    <t xml:space="preserve">88256U</t>
  </si>
  <si>
    <t xml:space="preserve">AZULEJISTA OU LADRILHISTA COM ENCARGOS COMPLEMENTARES</t>
  </si>
  <si>
    <t xml:space="preserve">ARGAMASSA COLANTE TIPO ACIII</t>
  </si>
  <si>
    <t xml:space="preserve">PISO PORCELANATO, BORDA RETA, EXTRA, FORMATO MAIOR QUE 2025 CM2</t>
  </si>
  <si>
    <t xml:space="preserve">ADITIVO ADESIVO LIQUIDO PARA ARGAMASSAS DE REVESTIMENTOS CIMENTICIOS</t>
  </si>
  <si>
    <t xml:space="preserve">87301U</t>
  </si>
  <si>
    <t xml:space="preserve">ARGAMASSA TRAÇO 1:4 (CIMENTO E AREIA MÉDIA) PARA CONTRAPISO, PREPARO MECÂNICO COM BETONEIRA 400 L. AF_06/2014</t>
  </si>
  <si>
    <t xml:space="preserve">BLOQUETE/PISO INTERTRAVADO DE CONCRETO - MODELO RETANGULAR/TIJOLINHO/PAVER/HOLANDES/PARALELEPIPEDO, 20 CM X 10 CM, E = 6 CM, RESISTENCIA DE 35 MPA (NBR 9781), COR NATURAL</t>
  </si>
  <si>
    <t xml:space="preserve">PO DE PEDRA (POSTO PEDREIRA/FORNECEDOR, SEM FRETE)</t>
  </si>
  <si>
    <t xml:space="preserve">88260U</t>
  </si>
  <si>
    <t xml:space="preserve">CALCETEIRO COM ENCARGOS COMPLEMENTARES</t>
  </si>
  <si>
    <t xml:space="preserve">91277U</t>
  </si>
  <si>
    <t xml:space="preserve">PLACA VIBRATÓRIA REVERSÍVEL COM MOTOR 4 TEMPOS A GASOLINA, FORÇA CENTRÍFUGA DE 25 KN (2500 KGF), POTÊNCIA 5,5 CV - CHP DIURNO. AF_08/2015</t>
  </si>
  <si>
    <t xml:space="preserve">91278U</t>
  </si>
  <si>
    <t xml:space="preserve">PLACA VIBRATÓRIA REVERSÍVEL COM MOTOR 4 TEMPOS A GASOLINA, FORÇA CENTRÍFUGA DE 25 KN (2500 KGF), POTÊNCIA 5,5 CV - CHI DIURNO. AF_08/2015</t>
  </si>
  <si>
    <t xml:space="preserve">91283U</t>
  </si>
  <si>
    <t xml:space="preserve">CORTADORA DE PISO COM MOTOR 4 TEMPOS A GASOLINA, POTÊNCIA DE 13 HP, COM DISCO DE CORTE DIAMANTADO SEGMENTADO PARA CONCRETO, DIÂMETRO DE 350 MM, FURO DE 1" (14 X 1") - CHP DIURNO. AF_08/2015</t>
  </si>
  <si>
    <t xml:space="preserve">91285U</t>
  </si>
  <si>
    <t xml:space="preserve">CORTADORA DE PISO COM MOTOR 4 TEMPOS A GASOLINA, POTÊNCIA DE 13 HP, COM DISCO DE CORTE DIAMANTADO SEGMENTADO PARA CONCRETO, DIÂMETRO DE 350 MM, FURO DE 1" (14 X 1") - CHI DIURNO. AF_08/2015</t>
  </si>
  <si>
    <t xml:space="preserve">PRMS-00158.1</t>
  </si>
  <si>
    <t xml:space="preserve">PISO ELEVADO EM CHAPA METÁLICA 60X60X3, H=15CM, COM ESTRUTURA METÁLICA, PREENCHIDO COM CONCRETO CELULAR LEVE, COM REVESTIMENTO EM LAMINADO - CONFORME PROJETO</t>
  </si>
  <si>
    <t xml:space="preserve">87369U</t>
  </si>
  <si>
    <t xml:space="preserve">ARGAMASSA TRAÇO 1:2:8 (CIMENTO, CAL E AREIA MÉDIA) PARA EMBOÇO/MASSA ÚNICA/ASSENTAMENTO DE ALVENARIA DE VEDAÇÃO, PREPARO MANUAL. AF_06/2014</t>
  </si>
  <si>
    <t xml:space="preserve">TELA DE ACO SOLDADA GALVANIZADA/ZINCADA PARA ALVENARIA, FIO D = *1,24 MM, MALHA 25 X 25 MM</t>
  </si>
  <si>
    <t xml:space="preserve">87313U</t>
  </si>
  <si>
    <t xml:space="preserve">ARGAMASSA TRAÇO 1:3 (CIMENTO E AREIA GROSSA) PARA CHAPISCO CONVENCIONAL, PREPARO MECÂNICO COM BETONEIRA 400 L. AF_06/2014</t>
  </si>
  <si>
    <t xml:space="preserve">GESSO</t>
  </si>
  <si>
    <t xml:space="preserve">ARAME GALVANIZADO 18 BWG, 1,24MM (0,009 KG/M)</t>
  </si>
  <si>
    <t xml:space="preserve">PLACA DE GESSO PARA FORRO, DE *60 X 60* CM E ESPESSURA DE 12 MM (30 MM NAS BORDAS) SEM COLOCACAO</t>
  </si>
  <si>
    <t xml:space="preserve">88269U</t>
  </si>
  <si>
    <t xml:space="preserve">GESSEIRO COM ENCARGOS COMPLEMENTARES</t>
  </si>
  <si>
    <t xml:space="preserve">CANTONEIRA ACO ABAS IGUAIS (QUALQUER BITOLA), E = 1/8Â?.</t>
  </si>
  <si>
    <t xml:space="preserve">CHAPA DE ACO GALVANIZADA BITOLA GSG 14, E = 1,95 MM (15,60 KG/M2)</t>
  </si>
  <si>
    <t xml:space="preserve">ACO CA-25, 10,0 MM, VERGALHAO</t>
  </si>
  <si>
    <t xml:space="preserve">FECHADURA AUXILIAR SEGURANCA, DE EMBUTIR, REFORCADA, MAQUINA DE 40 A 55 MM, COM CILINDRO, CROMADA, PARA PORTA EXTERNA - COMPLETA</t>
  </si>
  <si>
    <t xml:space="preserve">90802U</t>
  </si>
  <si>
    <t xml:space="preserve">ADUELA / MARCO / BATENTE PARA PORTA DE 80X210CM, PADRÃO MÉDIO - FORNECIMENTO E MONTAGEM. AF_08/2015</t>
  </si>
  <si>
    <t xml:space="preserve">90817U</t>
  </si>
  <si>
    <t xml:space="preserve">ADUELA / MARCO / BATENTE PARA PORTA DE 80X210CM, FIXAÇÃO COM ARGAMASSA - SOMENTE INSTALAÇÃO. AF_08/2015_P</t>
  </si>
  <si>
    <t xml:space="preserve">90828U</t>
  </si>
  <si>
    <t xml:space="preserve">ALIZAR / GUARNIÇÃO DE 5X1,5CM PARA PORTA DE 80X210CM FIXADO COM PREGOS, PADRÃO MÉDIO - FORNECIMENTO E INSTALAÇÃO. AF_08/2015_P</t>
  </si>
  <si>
    <t xml:space="preserve">91011U</t>
  </si>
  <si>
    <t xml:space="preserve">PORTA DE MADEIRA PARA VERNIZ, SEMI-OCA (LEVE OU MÉDIA), 80X210CM, ESPESSURA DE 3,5CM, INCLUSO DOBRADIÇAS - FORNECIMENTO E INSTALAÇÃO. AF_08/2015</t>
  </si>
  <si>
    <t xml:space="preserve">87294U</t>
  </si>
  <si>
    <t xml:space="preserve">ARGAMASSA TRAÇO 1:2:9 (CIMENTO, CAL E AREIA MÉDIA) PARA EMBOÇO/MASSA ÚNICA/ASSENTAMENTO DE ALVENARIA DE VEDAÇÃO, PREPARO MECÂNICO COM BETONEIRA 600 L. AF_06/2014</t>
  </si>
  <si>
    <t xml:space="preserve">92270U</t>
  </si>
  <si>
    <t xml:space="preserve">FABRICAÇÃO DE FÔRMA PARA VIGAS, COM MADEIRA SERRADA, E = 25 MM. AF_12/2015</t>
  </si>
  <si>
    <t xml:space="preserve">88631U</t>
  </si>
  <si>
    <t xml:space="preserve">ARGAMASSA TRAÇO 1:4 (CIMENTO E AREIA MÉDIA), PREPARO MANUAL. AF_08/2014</t>
  </si>
  <si>
    <t xml:space="preserve">PRMS-00046.1</t>
  </si>
  <si>
    <t xml:space="preserve">PEITORIL 05 - CONFORME PROJETO</t>
  </si>
  <si>
    <t xml:space="preserve">PRMS-00047.1</t>
  </si>
  <si>
    <t xml:space="preserve">PEITORIL 06 - CONFORME PROJETO</t>
  </si>
  <si>
    <t xml:space="preserve">PRMS-00048.1</t>
  </si>
  <si>
    <t xml:space="preserve">PEITORIL 07 - CONFORME PROJETO</t>
  </si>
  <si>
    <t xml:space="preserve">PRMS-00049.1</t>
  </si>
  <si>
    <t xml:space="preserve">PEITORIL 08 - CONFORME PROJETO</t>
  </si>
  <si>
    <t xml:space="preserve">PRMS-00056.1</t>
  </si>
  <si>
    <t xml:space="preserve">SOLEIRA 04 - CONFORME PROJETO</t>
  </si>
  <si>
    <t xml:space="preserve">"</t>
  </si>
  <si>
    <t xml:space="preserve">PRMS-00091.1</t>
  </si>
  <si>
    <t xml:space="preserve">PORTA EM ALUMÍNIO ANODIZADO BRANCO TIPO VENEZIANA- CONFORME PROJETO (P3)</t>
  </si>
  <si>
    <t xml:space="preserve">PRMS-00114.1</t>
  </si>
  <si>
    <t xml:space="preserve">JANELA DE ALUMÍNIO COM VIDRO TEMPERADO DE CORRER COM 4 FOLHAS, INCLUSO FERRAGENS - CONFORME PROJETO (J1)</t>
  </si>
  <si>
    <t xml:space="preserve">PRMS-00115.1</t>
  </si>
  <si>
    <t xml:space="preserve">JANELA DE ALUMÍNIO COM VIDRO TEMPERADO COM 2 FOLHAS DE CORRER, INCLUSO FERRAGENS - CONFORME PROJETO (J2)</t>
  </si>
  <si>
    <t xml:space="preserve">PRMS-00116.1</t>
  </si>
  <si>
    <t xml:space="preserve">JANELA DE ALUMÍNIO COM VIDRO TEMPERADO COM 2 FOLHAS DE CORRER, INCLUSO FERRAGENS - CONFORME PROJETO (J3)</t>
  </si>
  <si>
    <t xml:space="preserve">PRMS-00118.1</t>
  </si>
  <si>
    <t xml:space="preserve">JANELA DE ALUMÍNIO COM VIDRO TEMPERADO COM 4 FOLHAS DE CORRER, INCLUSO FERRAGENS - CONFORME PROJETO (J5)</t>
  </si>
  <si>
    <t xml:space="preserve">PRMS-00119.1</t>
  </si>
  <si>
    <t xml:space="preserve">JANELA DE ALUMÍNIO COM VIDRO TEMPERADO COM 1 FOLHA BASCULANTE, INCLUSO FERRAGENS - CONFORME PROJETO (J6)</t>
  </si>
  <si>
    <t xml:space="preserve">PRMS-00121.1</t>
  </si>
  <si>
    <t xml:space="preserve">PORTÃO DE ELEVAÇÃO COM ESTRUTURA DE FERRO COM CHAPA DE AÇO GALVANIZADO - CONFORME PROJETO</t>
  </si>
  <si>
    <t xml:space="preserve">86874U</t>
  </si>
  <si>
    <t xml:space="preserve">TANQUE DE LOUÇA BRANCA SUSPENSO, 18L OU EQUIVALENTE - FORNECIMENTO E INSTALAÇÃO. AF_12/2013</t>
  </si>
  <si>
    <t xml:space="preserve">86877U</t>
  </si>
  <si>
    <t xml:space="preserve">VÁLVULA EM METAL CROMADO 1.1/2" X 1.1/2" PARA TANQUE OU LAVATÓRIO, COM OU SEM LADRÃO - FORNECIMENTO E INSTALAÇÃO. AF_12/2013</t>
  </si>
  <si>
    <t xml:space="preserve">86881U</t>
  </si>
  <si>
    <t xml:space="preserve">SIFÃO DO TIPO GARRAFA EM METAL CROMADO 1 X 1.1/2" - FORNECIMENTO E INSTALAÇÃO. AF_12/2013</t>
  </si>
  <si>
    <t xml:space="preserve">86914U</t>
  </si>
  <si>
    <t xml:space="preserve">TORNEIRA CROMADA 1/2" OU 3/4" PARA TANQUE, PADRÃO MÉDIO - FORNECIMENTO E INSTALAÇÃO. AF_12/2013</t>
  </si>
  <si>
    <t xml:space="preserve">86887U</t>
  </si>
  <si>
    <t xml:space="preserve">ENGATE FLEXÍVEL EM INOX, 1/2? X 40CM - FORNECIMENTO E INSTALAÇÃO. AF_12/2013</t>
  </si>
  <si>
    <t xml:space="preserve">REJUNTE EPOXI BRANCO</t>
  </si>
  <si>
    <t xml:space="preserve">SUPORTE MAO-FRANCESA EM ACO, ABAS IGUAIS 30 CM, CAPACIDADE MINIMA 60 KG, BRANCO</t>
  </si>
  <si>
    <t xml:space="preserve">MASSA PLASTICA ADESIVA PARA MARMORE/GRANITO</t>
  </si>
  <si>
    <t xml:space="preserve">BUCHA DE NYLON SEM ABA S10, COM PARAFUSO DE 6,10 X 65 MM EM ACO ZINCADO COM ROSCA SOBERBA, CABECA CHATA E FENDA PHILLIPS</t>
  </si>
  <si>
    <t xml:space="preserve">PRMS-00034.1</t>
  </si>
  <si>
    <t xml:space="preserve">BANCADA BANHEIRO SERVIÇO - CONFORME PROJETO</t>
  </si>
  <si>
    <t xml:space="preserve">PRMS-00036.1</t>
  </si>
  <si>
    <t xml:space="preserve">BANCADA ÁREA SERVIÇO - CONFORME PROJETO</t>
  </si>
  <si>
    <t xml:space="preserve">86883U</t>
  </si>
  <si>
    <t xml:space="preserve">SIFÃO DO TIPO FLEXÍVEL EM PVC 1? X 1.1/2? - FORNECIMENTO E INSTALAÇÃO. AF_12/2013</t>
  </si>
  <si>
    <t xml:space="preserve">PRMS-00099.1</t>
  </si>
  <si>
    <t xml:space="preserve">CUBA CERÂMICA DE EMBUTIR 39x30x14,5cm COR BRANCA (REF. DECA L.59)</t>
  </si>
  <si>
    <t xml:space="preserve">FITA VEDA ROSCA EM ROLOS DE 18 MM X 10 M (L X C)</t>
  </si>
  <si>
    <t xml:space="preserve">ENGATE/RABICHO FLEXIVEL PLASTICO (PVC OU ABS) BRANCO 1/2 " X 30 CM</t>
  </si>
  <si>
    <t xml:space="preserve">TORNEIRA CROMADA DE MESA PARA LAVATORIO, PADRAO POPULAR, 1/2 " OU 3/4 " (REF 1193)</t>
  </si>
  <si>
    <t xml:space="preserve">TORNEIRA CROMADA SEM BICO PARA TANQUE 1/2 " OU 3/4 " (REF 1143)</t>
  </si>
  <si>
    <t xml:space="preserve">CHUVEIRO COMUM EM PLASTICO BRANCO, COM CANO, 3 TEMPERATURAS, 5500 W (110/220 V)</t>
  </si>
  <si>
    <t xml:space="preserve">FITA VEDA ROSCA EM ROLOS DE 18 MM X 50 M (L X C)</t>
  </si>
  <si>
    <t xml:space="preserve">PRMS-00106.1</t>
  </si>
  <si>
    <t xml:space="preserve">PAPELEIRA CROMADA DE PAREDE (REF. LORENZETTI LORENLUNA 2020 C41)</t>
  </si>
  <si>
    <t xml:space="preserve">04.08</t>
  </si>
  <si>
    <t xml:space="preserve">04.08.01</t>
  </si>
  <si>
    <t xml:space="preserve">ESPELHO CRISTAL E = 4 MM</t>
  </si>
  <si>
    <t xml:space="preserve">PARAFUSO FRANCES M16 EM ACO GALVANIZADO, COMPRIMENTO = 45 MM, DIAMETRO = 16 MM, CABECA ABAULADA</t>
  </si>
  <si>
    <t xml:space="preserve">88325U</t>
  </si>
  <si>
    <t xml:space="preserve">VIDRACEIRO COM ENCARGOS COMPLEMENTARES</t>
  </si>
  <si>
    <t xml:space="preserve">04.08.02</t>
  </si>
  <si>
    <t xml:space="preserve">PRMS-00124.1</t>
  </si>
  <si>
    <t xml:space="preserve">CORRIMÃO DUPLO EM AÇO INOX AISI 304 FIXADO NA PAREDE - CONFORME PROJETO</t>
  </si>
  <si>
    <t xml:space="preserve">ADITIVO IMPERMEABILIZANTE DE PEGA NORMAL PARA ARGAMASSAS E CONCRETOS SEM ARMACAO</t>
  </si>
  <si>
    <t xml:space="preserve">MANTA LIQUIDA DE BASE ASFALTICA MODIFICADA COM A ADICAO DE ELASTOMEROS DILUIDOS EM SOLVENTE ORGANICO, APLICACAO A FRIO (MEMBRANA IMPERMEABILIZANTE ASFASTICA)</t>
  </si>
  <si>
    <t xml:space="preserve">TINTA ASFALTICA IMPERMEABILIZANTE DISPERSA EM AGUA, PARA MATERIAIS CIMENTICIOS</t>
  </si>
  <si>
    <t xml:space="preserve">PLACA DE SINALIZACAO DE SEGURANCA CONTRA INCENDIO, FOTOLUMINESCENTE, RETANGULAR, *12 X 40* CM, EM PVC *2* MM ANTI-CHAMAS (SIMBOLOS, CORES E PICTOGRAMAS CONFORME NBR 13434)</t>
  </si>
  <si>
    <t xml:space="preserve">PLACA DE SINALIZACAO DE SEGURANCA CONTRA INCENDIO, FOTOLUMINESCENTE, RETANGULAR, *20 X 40* CM, EM PVC *2* MM ANTI-CHAMAS (SIMBOLOS, CORES E PICTOGRAMAS CONFORME NBR 13434)</t>
  </si>
  <si>
    <t xml:space="preserve">CABO DE COBRE NU 50 MM2 MEIO-DURO</t>
  </si>
  <si>
    <t xml:space="preserve">TERMINAL METALICO A PRESSAO PARA 1 CABO DE 50 MM2, COM 1 FURO DE FIXACAO</t>
  </si>
  <si>
    <t xml:space="preserve">TERMINAL METALICO A PRESSAO PARA 1 CABO DE 95 MM2, COM 1 FURO DE FIXACAO</t>
  </si>
  <si>
    <t xml:space="preserve">ELETRODUTO FERRO GALV OU ZINCADO ELETROLIT SEMI-PESADO PAREDE 1,20MM - 2" NBR 13057</t>
  </si>
  <si>
    <t xml:space="preserve">ELETRODUTO FERRO GALV OU ZINCADO ELETROLIT SEMI-PESADO PAREDE 1,52MM - 2.1/2" NBR 13057</t>
  </si>
  <si>
    <t xml:space="preserve">DISJUNTOR TERMOMAGNETICO TRIPOLAR 200 A / 600 V, TIPO FXD / ICC - 35 KA</t>
  </si>
  <si>
    <t xml:space="preserve">POSTE DE CONCRETO DUPLO T, TIPO B, 300 KG, H = 9 M (NBR 8451)</t>
  </si>
  <si>
    <t xml:space="preserve">91634U</t>
  </si>
  <si>
    <t xml:space="preserve">GUINDAUTO HIDRÁULICO, CAPACIDADE MÁXIMA DE CARGA 6500 KG, MOMENTO MÁXIMO DE CARGA 5,8 TM, ALCANCE MÁXIMO HORIZONTAL 7,60 M, INCLUSIVE CAMINHÃO TOCO PBT 9.700 KG, POTÊNCIA DE 160 CV - CHP DIURNO. AF_08/2015</t>
  </si>
  <si>
    <t xml:space="preserve">92873U</t>
  </si>
  <si>
    <t xml:space="preserve">LANÇAMENTO COM USO DE BALDES, ADENSAMENTO E ACABAMENTO DE CONCRETO EM ESTRUTURAS. AF_12/2015</t>
  </si>
  <si>
    <t xml:space="preserve">94969U</t>
  </si>
  <si>
    <t xml:space="preserve">CONCRETO FCK = 15MPA, TRAÇO 1:3,4:3,5 (CIMENTO/ AREIA MÉDIA/ BRITA 1) - PREPARO MECÂNICO COM BETONEIRA 600 L. AF_07/2016</t>
  </si>
  <si>
    <t xml:space="preserve">TAMPAO FOFO SIMPLES COM BASE, CLASSE A15 CARGA MAX 1,5 T, 300 X 300 MM, REDE PLUVIAL/ESGOTO/ELETRICA</t>
  </si>
  <si>
    <t xml:space="preserve">CHAPA DE MADEIRA COMPENSADA RESINADA PARA FORMA DE CONCRETO, DE *2,2 X 1,1* M, E = 17 MM</t>
  </si>
  <si>
    <t xml:space="preserve">PEDRA BRITADA N. 3 (38 A 50 MM) POSTO PEDREIRA/FORNECEDOR, SEM FRETE</t>
  </si>
  <si>
    <t xml:space="preserve">TAMPAO FOFO SIMPLES COM BASE, CLASSE A15 CARGA MAX 1,5 T, 400 X 400 MM, REDE PLUVIAL/ESGOTO/ELETRICA</t>
  </si>
  <si>
    <t xml:space="preserve">AREIA GROSSA - POSTO JAZIDA/FORNECEDOR (RETIRADO NA JAZIDA, SEM TRANSPORTE)</t>
  </si>
  <si>
    <t xml:space="preserve">PEDRA BRITADA N. 2 (19 A 38 MM) POSTO PEDREIRA/FORNECEDOR, SEM FRETE</t>
  </si>
  <si>
    <t xml:space="preserve">HASTE DE ATERRAMENTO EM ACO COM 3,00 M DE COMPRIMENTO E DN = 3/4", REVESTIDA COM BAIXA CAMADA DE COBRE, COM CONECTOR TIPO GRAMPO</t>
  </si>
  <si>
    <t xml:space="preserve">87377U</t>
  </si>
  <si>
    <t xml:space="preserve">ARGAMASSA TRAÇO 1:3 (CIMENTO E AREIA GROSSA) PARA CHAPISCO CONVENCIONAL, PREPARO MANUAL. AF_06/2014</t>
  </si>
  <si>
    <t xml:space="preserve">MASSA PARA TEXTURA LISA DE BASE ACRILICA, USO INTERNO E EXTERNO</t>
  </si>
  <si>
    <t xml:space="preserve">SELADOR ACRILICO PAREDES INTERNAS/EXTERNAS</t>
  </si>
  <si>
    <t xml:space="preserve">ELETRODUTO DE PVC RIGIDO ROSCAVEL DE 1/2 ", SEM LUVA</t>
  </si>
  <si>
    <t xml:space="preserve">CABO DE COBRE, FLEXIVEL, CLASSE 4 OU 5, ISOLACAO EM PVC/A, ANTICHAMA BWF-B, COBERTURA PVC-ST1, ANTICHAMA BWF-B, 1 CONDUTOR, 0,6/1 KV, SECAO NOMINAL 50 MM2.</t>
  </si>
  <si>
    <t xml:space="preserve">FITA ISOLANTE ADESIVA ANTICHAMA, USO ATE 750 V, EM ROLO DE 19 MM X 5 M</t>
  </si>
  <si>
    <t xml:space="preserve">CABO DE COBRE ISOLAMENTO ANTI-CHAMA 0,6/1KV 95MM2 (1 CONDUTOR) TP SINTENAX PIRELLI OU EQUIV</t>
  </si>
  <si>
    <t xml:space="preserve">!EM PROCESSO DE DESATIVACAO! CURVA PVC 135G 1 1/2" P/ ELETRODUTO ROSCAVEL</t>
  </si>
  <si>
    <t xml:space="preserve">88629U</t>
  </si>
  <si>
    <t xml:space="preserve">ARGAMASSA TRAÇO 1:3 (CIMENTO E AREIA MÉDIA), PREPARO MANUAL. AF_08/2014</t>
  </si>
  <si>
    <t xml:space="preserve">PRMS-00010.1</t>
  </si>
  <si>
    <t xml:space="preserve">CAIXA DE MEDIÇÃO TIPO M - PADRÃO ELEKTRO</t>
  </si>
  <si>
    <t xml:space="preserve">PRMS-00011.1</t>
  </si>
  <si>
    <t xml:space="preserve">CAIXA DE PROTEÇÃO TIPO T - PADRÃO ELEKTRO</t>
  </si>
  <si>
    <t xml:space="preserve">TERMINAL METALICO A PRESSAO PARA 1 CABO DE 6 A 10 MM2, COM 1 FURO DE FIXACAO</t>
  </si>
  <si>
    <t xml:space="preserve">TERMINAL METALICO A PRESSAO PARA 1 CABO DE 16 MM2, COM 1 FURO DE FIXACAO</t>
  </si>
  <si>
    <t xml:space="preserve">TERMINAL METALICO A PRESSAO PARA 1 CABO DE 35 MM2, COM 1 FURO DE FIXACAO</t>
  </si>
  <si>
    <t xml:space="preserve">ELETRODUTO FERRO GALV OU ZINCADO ELETROLIT SEMI-PESADO PAREDE 1,20MM - 1.1/2" NBR 13057</t>
  </si>
  <si>
    <t xml:space="preserve">CABO DE COBRE ISOLAMENTO ANTI-CHAMA 0,6/1KV 10MM2 (1 CONDUTOR) TP SINTENAX PIRELLI OU EQUIV</t>
  </si>
  <si>
    <t xml:space="preserve">CABO DE COBRE, FLEXIVEL, CLASSE 4 OU 5, ISOLACAO EM PVC/A, ANTICHAMA BWF-B, COBERTURA PVC-ST1, ANTICHAMA BWF-B, 1 CONDUTOR, 0,6/1 KV, SECAO NOMINAL 16 MM2</t>
  </si>
  <si>
    <t xml:space="preserve">CABO DE COBRE, FLEXIVEL, CLASSE 4 OU 5, ISOLACAO EM PVC/A, ANTICHAMA BWF-B, COBERTURA PVC-ST1, ANTICHAMA BWF-B, 1 CONDUTOR, 0,6/1 KV, SECAO NOMINAL 25 MM2</t>
  </si>
  <si>
    <t xml:space="preserve">5901U</t>
  </si>
  <si>
    <t xml:space="preserve">CAMINHÃO PIPA 10.000 L TRUCADO, PESO BRUTO TOTAL 23.000 KG, CARGA ÚTIL MÁXIMA 15.935 KG, DISTÂNCIA ENTRE EIXOS 4,8 M, POTÊNCIA 230 CV, INCLUSIVE TANQUE DE AÇO PARA TRANSPORTE DE ÁGUA - CHP DIURNO. AF_06/2014</t>
  </si>
  <si>
    <t xml:space="preserve">5903U</t>
  </si>
  <si>
    <t xml:space="preserve">CAMINHÃO PIPA 10.000 L TRUCADO, PESO BRUTO TOTAL 23.000 KG, CARGA ÚTIL MÁXIMA 15.935 KG, DISTÂNCIA ENTRE EIXOS 4,8 M, POTÊNCIA 230 CV, INCLUSIVE TANQUE DE AÇO PARA TRANSPORTE DE ÁGUA - CHI DIURNO. AF_06/2014</t>
  </si>
  <si>
    <t xml:space="preserve">91533U</t>
  </si>
  <si>
    <t xml:space="preserve">COMPACTADOR DE SOLOS DE PERCUSSÃO (SOQUETE) COM MOTOR A GASOLINA 4 TEMPOS, POTÊNCIA 4 CV - CHP DIURNO. AF_08/2015</t>
  </si>
  <si>
    <t xml:space="preserve">91534U</t>
  </si>
  <si>
    <t xml:space="preserve">COMPACTADOR DE SOLOS DE PERCUSSÃO (SOQUETE) COM MOTOR A GASOLINA 4 TEMPOS, POTÊNCIA 4 CV - CHI DIURNO. AF_08/2015</t>
  </si>
  <si>
    <t xml:space="preserve">ELETRODUTO/DUTO PEAD FLEXIVEL PAREDE SIMPLES, CORRUGACAO HELICOIDAL, COR PRETA, SEM ROSCA, DE 3", PARA CABEAMENTO SUBTERRANEO (NBR 15715)</t>
  </si>
  <si>
    <t xml:space="preserve">PRMS-00160.1</t>
  </si>
  <si>
    <t xml:space="preserve">QUADRO QTU - CONFORME PROJETO</t>
  </si>
  <si>
    <t xml:space="preserve">SER.MO</t>
  </si>
  <si>
    <t xml:space="preserve">PRMS-00160.2</t>
  </si>
  <si>
    <t xml:space="preserve">PLACA FENOLITE 3MM</t>
  </si>
  <si>
    <t xml:space="preserve">PRMS-00161.1</t>
  </si>
  <si>
    <t xml:space="preserve">QUADRO QTN - CONFORME PROJETO</t>
  </si>
  <si>
    <t xml:space="preserve">PRMS-00162.1</t>
  </si>
  <si>
    <t xml:space="preserve">QUADRO QGU - CONFORME PROJETO</t>
  </si>
  <si>
    <t xml:space="preserve">PRMS-00163.1</t>
  </si>
  <si>
    <t xml:space="preserve">QUADRO QGBT - CONFORME PROJETO</t>
  </si>
  <si>
    <t xml:space="preserve">PRMS-00164.1</t>
  </si>
  <si>
    <t xml:space="preserve">QUADRO QE-NB E BY PASS - CONFORME PROJETO</t>
  </si>
  <si>
    <t xml:space="preserve">PRMS-00165.1</t>
  </si>
  <si>
    <t xml:space="preserve">QUADRO QT-AC - CONFORME PROJETO</t>
  </si>
  <si>
    <t xml:space="preserve">TERMINAL AEREO EM ACO GALVANIZADO DN 5/16", COMPRIMENTO DE 350MM, COM BASE DE FIXACAO HORIZONTAL</t>
  </si>
  <si>
    <t xml:space="preserve">CONDULETE DE ALUMINIO TIPO LR, PARA ELETRODUTO ROSCAVEL DE 3/4", COM TAMPA CEGA</t>
  </si>
  <si>
    <t xml:space="preserve">BUCHA EM ALUMINIO, COM ROSCA, DE 3/4", PARA ELETRODUTO</t>
  </si>
  <si>
    <t xml:space="preserve">ARRUELA EM ALUMINIO, COM ROSCA, DE 3/4", PARA ELETRODUTO</t>
  </si>
  <si>
    <t xml:space="preserve">CONDULETE DE ALUMINIO TIPO LR, PARA ELETRODUTO ROSCAVEL DE 1", COM TAMPA CEGA</t>
  </si>
  <si>
    <t xml:space="preserve">BUCHA EM ALUMINIO, COM ROSCA, DE 1", PARA ELETRODUTO</t>
  </si>
  <si>
    <t xml:space="preserve">ARRUELA EM ALUMINIO, COM ROSCA, DE 1", PARA ELETRODUTO</t>
  </si>
  <si>
    <t xml:space="preserve">CONDULETE DE ALUMINIO TIPO T, PARA ELETRODUTO ROSCAVEL DE 1/2", COM TAMPA CEGA</t>
  </si>
  <si>
    <t xml:space="preserve">BUCHA EM ALUMINIO, COM ROSCA, DE 1/2", PARA ELETRODUTO</t>
  </si>
  <si>
    <t xml:space="preserve">ARRUELA EM ALUMINIO, COM ROSCA, DE 1/2", PARA ELETRODUTO</t>
  </si>
  <si>
    <t xml:space="preserve">CONDULETE DE ALUMINIO TIPO T, PARA ELETRODUTO ROSCAVEL DE 3/4", COM TAMPA CEGA</t>
  </si>
  <si>
    <t xml:space="preserve">CONDULETE DE ALUMINIO TIPO T, PARA ELETRODUTO ROSCAVEL DE 1", COM TAMPA CEGA</t>
  </si>
  <si>
    <t xml:space="preserve">CONDULETE DE ALUMINIO TIPO T, PARA ELETRODUTO ROSCAVEL DE 1 1/4", COM TAMPA CEGA</t>
  </si>
  <si>
    <t xml:space="preserve">BUCHA EM ALUMINIO, COM ROSCA, DE 1 1/4", PARA ELETRODUTO</t>
  </si>
  <si>
    <t xml:space="preserve">ARRUELA EM ALUMINIO, COM ROSCA, DE 1 1/4", PARA ELETRODUTO</t>
  </si>
  <si>
    <t xml:space="preserve">BUCHA EM ALUMINIO, COM ROSCA, DE 1 1/2", PARA ELETRODUTO</t>
  </si>
  <si>
    <t xml:space="preserve">ARRUELA EM ALUMINIO, COM ROSCA, DE 1 1/2", PARA ELETRODUTO</t>
  </si>
  <si>
    <t xml:space="preserve">CONDULETE DE ALUMINIO TIPO E, PARA ELETRODUTO ROSCAVEL DE 1/2", COM TAMPA CEGA</t>
  </si>
  <si>
    <t xml:space="preserve">CONDULETE DE ALUMINIO TIPO E, PARA ELETRODUTO ROSCAVEL DE 3/4", COM TAMPA CEGA</t>
  </si>
  <si>
    <t xml:space="preserve">CONDULETE DE ALUMINIO TIPO E, PARA ELETRODUTO ROSCAVEL DE 1 1/2", COM TAMPA CEGA</t>
  </si>
  <si>
    <t xml:space="preserve">CONDULETE DE ALUMINIO TIPO E, PARA ELETRODUTO ROSCAVEL DE 1 1/4", COM TAMPA CEGA</t>
  </si>
  <si>
    <t xml:space="preserve">393U</t>
  </si>
  <si>
    <t xml:space="preserve">ABRACADEIRA EM ACO PARA AMARRACAO DE ELETRODUTOS, TIPO D, COM 1" E PARAFUSO DE FIXACAO</t>
  </si>
  <si>
    <t xml:space="preserve">ABRACADEIRA EM ACO PARA AMARRACAO DE ELETRODUTOS, TIPO D, COM 1 1/2" E PARAFUSO DE FIXACAO</t>
  </si>
  <si>
    <t xml:space="preserve">ABRACADEIRA EM ACO PARA AMARRACAO DE ELETRODUTOS, TIPO D, COM 1 1/4" E PARAFUSO DE FIXACAO</t>
  </si>
  <si>
    <t xml:space="preserve">ELETRODUTO DE PVC RIGIDO ROSCAVEL DE 3/4 ", SEM LUVA</t>
  </si>
  <si>
    <t xml:space="preserve">ARAME RECOZIDO 16 BWG, 1,60 MM (0,016 KG/M)</t>
  </si>
  <si>
    <t xml:space="preserve">ELETRODUTO DE PVC RIGIDO ROSCAVEL DE 1 ", SEM LUVA</t>
  </si>
  <si>
    <t xml:space="preserve">.</t>
  </si>
  <si>
    <t xml:space="preserve">ELETRODUTO DE PVC RIGIDO ROSCAVEL DE 1 1/4 ", SEM LUVA</t>
  </si>
  <si>
    <t xml:space="preserve">CURVA 90 GRAUS, LONGA, DE PVC RIGIDO ROSCAVEL, DE 3/4", PARA ELETRODUTO</t>
  </si>
  <si>
    <t xml:space="preserve">CURVA 90 GRAUS, LONGA, DE PVC RIGIDO ROSCAVEL, DE 1", PARA ELETRODUTO</t>
  </si>
  <si>
    <t xml:space="preserve">CURVA 90 GRAUS, LONGA, DE PVC RIGIDO ROSCAVEL, DE 1 1/4", PARA ELETRODUTO</t>
  </si>
  <si>
    <t xml:space="preserve">CABO DE COBRE ISOLAMENTO ANTI-CHAMA 450/750V 2,5MM2, TP PIRASTIC PIRELLI OU EQUIV</t>
  </si>
  <si>
    <t xml:space="preserve">CABO DE COBRE ISOLAMENTO ANTI-CHAMA 450/750V 4MM2, TP PIRASTIC PIRELLI OU EQUIV</t>
  </si>
  <si>
    <t xml:space="preserve">CAIXA DE LUZ "4 X 2" EM ACO ESMALTADA</t>
  </si>
  <si>
    <t xml:space="preserve">ELETRODUTO DE PVC RIGIDO ROSCAVEL DE 1 1/2 ", SEM LUVA</t>
  </si>
  <si>
    <t xml:space="preserve">CURVA 90 GRAUS, LONGA, DE PVC RIGIDO ROSCAVEL, DE 1 1/2", PARA ELETRODUTO</t>
  </si>
  <si>
    <t xml:space="preserve">90447U</t>
  </si>
  <si>
    <t xml:space="preserve">90456U</t>
  </si>
  <si>
    <t xml:space="preserve">91940U</t>
  </si>
  <si>
    <t xml:space="preserve">CAIXA RETANGULAR 4" X 2" MÉDIA (1,30 M DO PISO), PVC, INSTALADA EM PAREDE - FORNECIMENTO E INSTALAÇÃO. AF_12/2015</t>
  </si>
  <si>
    <t xml:space="preserve">91996U</t>
  </si>
  <si>
    <t xml:space="preserve">TOMADA MÉDIA DE EMBUTIR (1 MÓDULO), 2P+T 10 A, INCLUINDO SUPORTE E PLACA - FORNECIMENTO E INSTALAÇÃO. AF_12/2015</t>
  </si>
  <si>
    <t xml:space="preserve">91997U</t>
  </si>
  <si>
    <t xml:space="preserve">TOMADA MÉDIA DE EMBUTIR (1 MÓDULO), 2P+T 20 A, INCLUINDO SUPORTE E PLACA - FORNECIMENTO E INSTALAÇÃO. AF_12/2015</t>
  </si>
  <si>
    <t xml:space="preserve">ELETRODUTO FLEXIVEL LISO EM PEAD DN 25 MM</t>
  </si>
  <si>
    <t xml:space="preserve">13246U</t>
  </si>
  <si>
    <t xml:space="preserve">PARAFUSO DE FERRO POLIDO, SEXTAVADO, COM ROSCA INTEIRA, DIAMETRO 5/16", COMPRIMENTO 3/4", COM PORCA E ARRUELA LISA LEVE</t>
  </si>
  <si>
    <t xml:space="preserve">PRMS-00146.1</t>
  </si>
  <si>
    <t xml:space="preserve">ELETROCALHA GALVANIZADA ELETROLITICAMENTE, PERFURADA, CHAPA #20 (DIM. 200X100X3000)</t>
  </si>
  <si>
    <t xml:space="preserve">PRMS-00146.2</t>
  </si>
  <si>
    <t xml:space="preserve">TAMPA DE ENCAIXE PARA ELETROCALHA (DIM. 200X3000)</t>
  </si>
  <si>
    <t xml:space="preserve">PRMS-00146.3</t>
  </si>
  <si>
    <t xml:space="preserve">DIVISOR PERFURADO PARA ELETROCALHA, CHAPA #20 (DIM. 100X3000)</t>
  </si>
  <si>
    <t xml:space="preserve">PRMS-00147.1</t>
  </si>
  <si>
    <t xml:space="preserve">CURVA PLANA HORIZONTAL 90 PARA ELETROCALHA, COM TAMPA, CHAPA #20 (DIM. 200X100)</t>
  </si>
  <si>
    <t xml:space="preserve">PRMS-00148.1</t>
  </si>
  <si>
    <t xml:space="preserve">TERMINAL DE FECHAMENTO PLANO PARA ELETROCALHA, CHAPA #20 (DIM. 200X100)</t>
  </si>
  <si>
    <t xml:space="preserve">PRMS-00149.1</t>
  </si>
  <si>
    <t xml:space="preserve">EMENDA INTERNA PLANA TIPO ''U'' PARA ELETROCALHA, CHAPA #20 (DIM. 200X100)</t>
  </si>
  <si>
    <t xml:space="preserve">PRMS-00150.1</t>
  </si>
  <si>
    <t xml:space="preserve">CURVA DE INVERSÃO PARA ELETROCALHA, COM TAMPA, CHAPA #20 (DIM. 200X100)</t>
  </si>
  <si>
    <t xml:space="preserve">PRMS-00151.1</t>
  </si>
  <si>
    <t xml:space="preserve">TÊ PLANO HORIZONTAL 90 PARA ELETROCALHA, COM TAMPA, CHAPA #20 (DIM. 200X100)</t>
  </si>
  <si>
    <t xml:space="preserve">PRMS-00152.1</t>
  </si>
  <si>
    <t xml:space="preserve">SUPORTE GANCHO VERTICAL PARA ELETROCALHA, CHAPA #20 (DIM. 200X100)</t>
  </si>
  <si>
    <t xml:space="preserve">PRMS-00153.1</t>
  </si>
  <si>
    <t xml:space="preserve">SAÍDA HORIZONTAL DE ELETROCALHA PARA ELETRODUTO 3/4''</t>
  </si>
  <si>
    <t xml:space="preserve">PRMS-00154.1</t>
  </si>
  <si>
    <t xml:space="preserve">SAÍDA HORIZONTAL DE ELETROCALHA PARA ELETRODUTO 1''</t>
  </si>
  <si>
    <t xml:space="preserve">PRMS-00155.1</t>
  </si>
  <si>
    <t xml:space="preserve">SAÍDA HORIZONTAL DE ELETROCALHA PARA ELETRODUTO 1 1/2''</t>
  </si>
  <si>
    <t xml:space="preserve">PRMS-00156.1</t>
  </si>
  <si>
    <t xml:space="preserve">SAÍDA HORIZONTAL DE ELETROCALHA PARA ELETRODUTO 2''</t>
  </si>
  <si>
    <t xml:space="preserve">CABO FLEXIVEL PVC 750 V, 3 CONDUTORES DE 1,5 MM2</t>
  </si>
  <si>
    <t xml:space="preserve">91953U</t>
  </si>
  <si>
    <t xml:space="preserve">INTERRUPTOR SIMPLES (1 MÓDULO), 10A/250V, INCLUINDO SUPORTE E PLACA - FORNECIMENTO E INSTALAÇÃO. AF_12/2015</t>
  </si>
  <si>
    <t xml:space="preserve">INTERRUPTORES SIMPLES (3 MODULOS) 10A, 250V, CONJUNTO MONTADO PARA EMBUTIR 4" X 2" (PLACA + SUPORTE + MODULOS)</t>
  </si>
  <si>
    <t xml:space="preserve">RELE FOTOELETRICO 1000W/220V</t>
  </si>
  <si>
    <t xml:space="preserve">LUMINÁRIA DE EMERGÊNCIA 30 LEDS, POTÊNCIA 2W, BATERIA DE LÍTIO, AUTONOMIA DE 6 HORAS</t>
  </si>
  <si>
    <t xml:space="preserve">PRMS-00123.1</t>
  </si>
  <si>
    <t xml:space="preserve">LUMINÁRIA DE SOBREPOR TIPO CALHA COM 2 LÂMPADAS EM LED 120CM</t>
  </si>
  <si>
    <t xml:space="preserve">PRMS-00123.2</t>
  </si>
  <si>
    <t xml:space="preserve">PLUG MACHO</t>
  </si>
  <si>
    <t xml:space="preserve">PRMS-00123.3</t>
  </si>
  <si>
    <t xml:space="preserve">PLUG FÊMEA</t>
  </si>
  <si>
    <t xml:space="preserve">PRMS-00135.1</t>
  </si>
  <si>
    <t xml:space="preserve">LUMINÁRIA DE SOBREPOR TIPO CALHA COM 2 LÂMPADAS EM LED 60CM</t>
  </si>
  <si>
    <t xml:space="preserve">PRMS-00159.1</t>
  </si>
  <si>
    <t xml:space="preserve">LUMINÁRIA DE SOBREPOR TIPO TARTARUGA COM 1 LÂMPADA EM LED</t>
  </si>
  <si>
    <t xml:space="preserve">ABRACADEIRA EM ACO PARA AMARRACAO DE ELETRODUTOS, TIPO U SIMPLES, COM 1/2"</t>
  </si>
  <si>
    <t xml:space="preserve">HASTE DE ATERRAMENTO EM ACO COM 3,00 M DE COMPRIMENTO E DN = 5/8", REVESTIDA COM BAIXA CAMADA DE COBRE, COM CONECTOR TIPO GRAMPO</t>
  </si>
  <si>
    <t xml:space="preserve">CABO DE COBRE NU 35 MM2 MEIO-DURO</t>
  </si>
  <si>
    <t xml:space="preserve">CAIXA DE PASSAGEM, EM PVC, DE 4" X 2", PARA ELETRODUTO FLEXIVEL CORRUGADO</t>
  </si>
  <si>
    <t xml:space="preserve">!EM PROCESSO DE DESATIVACAO! CABO DE COBRE ISOLAMENTO ANTI-CHAMA 450/750V 16MM2, FLEXIVEL, TP FORESPLAST ALCOA OU EQUIV</t>
  </si>
  <si>
    <t xml:space="preserve">CAIXA DE PASSAGEM N 5, DE SOBREPOR, PADRAO TELEBRAS, DIMENSOES 80 X 80 X *12* CM, EM CHAPA DE ACO GALVANIZADO</t>
  </si>
  <si>
    <t xml:space="preserve">392U</t>
  </si>
  <si>
    <t xml:space="preserve">ABRACADEIRA EM ACO PARA AMARRACAO DE ELETRODUTOS, TIPO D, COM 1/2" E PARAFUSO DE FIXACAO</t>
  </si>
  <si>
    <t xml:space="preserve">CAIXA DE LUZ "4 X 4" EM ACO ESMALTADA</t>
  </si>
  <si>
    <t xml:space="preserve">PRMS-00157.1</t>
  </si>
  <si>
    <t xml:space="preserve">ELETROCALHA GALVANIZADA ELETROLITICAMENTE, LISA, CHAPA #20 (DIM. 200X100X3000)</t>
  </si>
  <si>
    <t xml:space="preserve">PRMS-00169.1</t>
  </si>
  <si>
    <t xml:space="preserve">CONECTOR TIPO RJ-45, CAT. 6</t>
  </si>
  <si>
    <t xml:space="preserve">PRMS-00169.2</t>
  </si>
  <si>
    <t xml:space="preserve">ESPELHO PARA CAIXA 4X2 PARA 01 CONECTOR RJ-45</t>
  </si>
  <si>
    <t xml:space="preserve">PRMS-00169.3</t>
  </si>
  <si>
    <t xml:space="preserve">ESPELHO PARA CAIXA 4X2 PARA 02 CONECTORES RJ-45</t>
  </si>
  <si>
    <t xml:space="preserve">CABO TELEFONICO CI 50, 50 PARES, USO INTERNO</t>
  </si>
  <si>
    <t xml:space="preserve">PRMS-00027.1</t>
  </si>
  <si>
    <t xml:space="preserve">CABO UTP, 4 PARES, CAT 6</t>
  </si>
  <si>
    <t xml:space="preserve">PRMS-00081.1</t>
  </si>
  <si>
    <t xml:space="preserve">RACK COM LARGURA 19”, ALTURA MÍNIMA 36U, PROF 670MM A 800MM, ESTRUTURA EM AÇO, PORTA FRONTAL COM FECHADURA, FECHAMENTOS LATERAIS E TRASEIROS REMOVÍVEIS, GUIAS VERTICAIS PARA ANCORAGEM E DISTRIBUIÇÃO DE CABEAMENTO ESTRUTURADA, COM NO MÍNIMO 2 RÉGUAS DE ENERGIA COM TOMADAS NO PADRÃO BRASILEIRO – MODELO DE REFERÊNCIA: TRIUNFO LEFT DE 36Us (CÓDIGO RLE36)</t>
  </si>
  <si>
    <t xml:space="preserve">PRMS-00082.1</t>
  </si>
  <si>
    <t xml:space="preserve">PATCH PAINEL COM 19”, 1U, CAT. 6, 24 PORTAS RJ45, PADRÃO DE PINAGEM T568A E T568B, DIÂMETRO DO CONDUTOR DE 22 A 26AWG, CORPO EM AÇO, GUIA DE CABOS TRASEIROS – MODELO DE REFERÊNCIA: FURUKAWA PATCH PANEL GIGALAN CAT. 6 24P</t>
  </si>
  <si>
    <t xml:space="preserve">PRMS-00083.1</t>
  </si>
  <si>
    <t xml:space="preserve">GUIA DE CABOS HORIZONTAL COMPATÍVEL COM RACK 19”, 1U DE ALTURA, ESTRUTURA EM AÇO, COR PRETA, COM TAMPA METÁLICA REMOVÍVEL – MODELO DE REFERÊNCIA: FURUKAWA GUIA DE CABOS FECHADO 1U</t>
  </si>
  <si>
    <t xml:space="preserve">PRMS-00084.1</t>
  </si>
  <si>
    <t xml:space="preserve">BANDEJA FIXA FRONTAL PARA RACK COMPATÍVEL COM RACK DE 19”, 1U DE ALTURA, ESTRUTURA EM AÇO, PROF MÍNIMA 290MM, COR PRETA – MODELO DE REFERÊNCIA: FURUKAWA PRATELEIRA NORMAL 1U</t>
  </si>
  <si>
    <t xml:space="preserve">PRMS-00085.1</t>
  </si>
  <si>
    <t xml:space="preserve">KIT PARAFUSO M5 COM PORCA GAIOLA PARA RACK EM AÇO – MODELO DE REFERÊNCIA: FURUKAWA CONJUNTO DE PORCA GAIOLA COM PARAFUSO E ARRUELA</t>
  </si>
  <si>
    <t xml:space="preserve">PRMS-00086.1</t>
  </si>
  <si>
    <t xml:space="preserve">VOICE PAINEL CAT. 3, ALTURA 1U, LARGURA 19”, 50 PORTAS, CONECTORES FRONTAIS RJ-45, CONECTORES TRASEIROS 110 IDC, PERMITINDO USO DE FERRAMENTA PUNCH-DOWN, TERMINAÇÃO DE CONDUTORES SÓLIDOS DE 22 A 26AWG, IDENTIFICAÇÃO COM NÚMERO DA POSIÇÃO FRONTAL E TRASEIRA, COMPATÍVEL COM PATCH CORDS CONECTORIZADOS EM RJ-11 OU RJ-45 – MODELO DE REFERÊNCIA: FURUKAWA VOICE PANEL CAT. 3 50P</t>
  </si>
  <si>
    <t xml:space="preserve">PRMS-00087.1</t>
  </si>
  <si>
    <t xml:space="preserve">PATCH CORD 1,5M CABO UTP CAT. 6, CONECTORES RJ-45, PADRÃO DE MONTAGEM DE CONECTORES T568A – MODELO DE REFERÊNCIA: FURUKAWA PATCH CORD GIGALAN CAT.6</t>
  </si>
  <si>
    <t xml:space="preserve">PRMS-00088.1</t>
  </si>
  <si>
    <t xml:space="preserve">PATCH CORD 5M CABO UTP CAT. 6, CONECTORES RJ-45, PADRÃO DE MONTAGEM DE CONECTORES T568A – MODELO DE REFERÊNCIA: FURUKAWA PATCH CORD GIGALAN CAT.6</t>
  </si>
  <si>
    <t xml:space="preserve">PRMS-00136.1</t>
  </si>
  <si>
    <t xml:space="preserve">CONVERSOR BALUN 16 CANAIS (REF. VPB A16C INTELBRAS)</t>
  </si>
  <si>
    <t xml:space="preserve">PRMS-00137.1</t>
  </si>
  <si>
    <t xml:space="preserve">CONVERSOR BALUN 8 CANAIS (REF. VPB A08C INTELBRAS)</t>
  </si>
  <si>
    <t xml:space="preserve">PRMS-00089.1</t>
  </si>
  <si>
    <t xml:space="preserve">ponto</t>
  </si>
  <si>
    <t xml:space="preserve">PRMS-00090.1</t>
  </si>
  <si>
    <t xml:space="preserve">ETIQUETA DE IDENTIFICAÇÃO</t>
  </si>
  <si>
    <t xml:space="preserve">REGISTRO DE ESFERA, PVC, COM VOLANTE, VS, SOLDAVEL, DN 32 MM, COM CORPO DIVIDIDO</t>
  </si>
  <si>
    <t xml:space="preserve">TORNEIRA DE BOIA CONVENCIONAL PLASTICA 1/2 " COM BALAO PLASTICO</t>
  </si>
  <si>
    <t xml:space="preserve">ADESIVO PLASTICO PARA PVC, BISNAGA COM 75 GR</t>
  </si>
  <si>
    <t xml:space="preserve">CAIXA DAGUA EM POLIETILENO 500 LITROS, COM TAMPA</t>
  </si>
  <si>
    <t xml:space="preserve">JOELHO PVC, SOLDAVEL, 90 GRAUS, 32 MM, PARA AGUA FRIA PREDIAL</t>
  </si>
  <si>
    <t xml:space="preserve">ADAPTADOR PVC ROSCAVEL, COM FLANGES E ANEL DE VEDACAO, 1/2", PARA CAIXA D AGUA</t>
  </si>
  <si>
    <t xml:space="preserve">ADAPTADOR PVC SOLDAVEL, COM FLANGES LIVRES, 32 MM X 1", PARA CAIXA D AGUA</t>
  </si>
  <si>
    <t xml:space="preserve">TE SOLDAVEL, PVC, 90 GRAUS, 32 MM, PARA AGUA FRIA PREDIAL (NBR 5648)</t>
  </si>
  <si>
    <t xml:space="preserve">ADAPTADOR PVC SOLDAVEL, LONGO, COM FLANGE LIVRE, 25 MM X 3/4", PARA CAIXA D AGUA</t>
  </si>
  <si>
    <t xml:space="preserve">TUBO PVC, SOLDAVEL, DN 25 MM, AGUA FRIA (NBR-5648)</t>
  </si>
  <si>
    <t xml:space="preserve">TUBO PVC, SOLDAVEL, DN 32 MM, AGUA FRIA (NBR-5648)</t>
  </si>
  <si>
    <t xml:space="preserve">LIXA EM FOLHA PARA PAREDE OU MADEIRA, NUMERO 120 (COR VERMELHA)</t>
  </si>
  <si>
    <t xml:space="preserve">ADESIVO PLASTICO PARA PVC, FRASCO COM 850 GR</t>
  </si>
  <si>
    <t xml:space="preserve">SOLUCAO LIMPADORA PARA PVC, FRASCO COM 1000 CM3</t>
  </si>
  <si>
    <t xml:space="preserve">JOELHO PVC, SOLDAVEL, 90 GRAUS, 20 MM, PARA AGUA FRIA PREDIAL</t>
  </si>
  <si>
    <t xml:space="preserve">JOELHO, PVC SOLDAVEL, 45 GRAUS, 25 MM, PARA AGUA FRIA PREDIAL</t>
  </si>
  <si>
    <t xml:space="preserve">JOELHO, PVC SOLDAVEL, 45 GRAUS, 32 MM, PARA AGUA FRIA PREDIAL</t>
  </si>
  <si>
    <t xml:space="preserve">TE DE REDUCAO, PVC, SOLDAVEL, 90 GRAUS, 32 MM X 25 MM, PARA AGUA FRIA PREDIAL</t>
  </si>
  <si>
    <t xml:space="preserve">89356U</t>
  </si>
  <si>
    <t xml:space="preserve">89362U</t>
  </si>
  <si>
    <t xml:space="preserve">89366U</t>
  </si>
  <si>
    <t xml:space="preserve">JOELHO 90 GRAUS COM BUCHA DE LATÃO, PVC, SOLDÁVEL, DN 25MM, X 3/4" INSTALADO EM RAMAL OU SUB-RAMAL DE ÁGUA - FORNECIMENTO E INSTALAÇÃO. AF_12/2014_P</t>
  </si>
  <si>
    <t xml:space="preserve">89395U</t>
  </si>
  <si>
    <t xml:space="preserve">REGISTRO PRESSAO COM ACABAMENTO E CANOPLA CROMADA, SIMPLES, BITOLA 3/4 " (REF 1416)</t>
  </si>
  <si>
    <t xml:space="preserve">REGISTRO GAVETA COM ACABAMENTO E CANOPLA CROMADOS, SIMPLES, BITOLA 3/4 " (REF 1509)</t>
  </si>
  <si>
    <t xml:space="preserve">REGISTRO DE ESFERA, PVC, COM VOLANTE, VS, SOLDAVEL, DN 25 MM, COM CORPO DIVIDIDO</t>
  </si>
  <si>
    <t xml:space="preserve">ADESIVO PLASTICO PARA PVC, FRASCO COM 175 GR</t>
  </si>
  <si>
    <t xml:space="preserve">REGISTRO GAVETA BRUTO EM LATAO FORJADO, BITOLA 1 " (REF 1509)</t>
  </si>
  <si>
    <t xml:space="preserve">ADAPTADOR PVC SOLDAVEL, COM FLANGES LIVRES, 25 MM X 3/4", PARA CAIXA D AGUA</t>
  </si>
  <si>
    <t xml:space="preserve">TORNEIRA DE BOIA VAZAO TOTAL 3/4" C/ BALAO PLASTICO OU METALICO</t>
  </si>
  <si>
    <t xml:space="preserve">TUBO DE POLIETILENO DE ALTA DENSIDADE (PEAD), PE-80, DE = 20 MM X 2,3 MM DE PAREDE, PARA LIGACAO DE AGUA PREDIAL (NBR 15561)</t>
  </si>
  <si>
    <t xml:space="preserve">COTOVELO/JOELHO COM ADAPTADOR, 90 GRAUS, EM POLIPROPILENO, PN 16, PARA TUBOS PEAD, 20 MM X 3/4" - LIGACAO PREDIAL DE AGUA</t>
  </si>
  <si>
    <t xml:space="preserve">01.021.000001.MOD</t>
  </si>
  <si>
    <t xml:space="preserve">Pedreiro</t>
  </si>
  <si>
    <t xml:space="preserve">M.O.</t>
  </si>
  <si>
    <t xml:space="preserve">01.026.000001.MOD</t>
  </si>
  <si>
    <t xml:space="preserve">Servente</t>
  </si>
  <si>
    <t xml:space="preserve">03.001.000008.MAT</t>
  </si>
  <si>
    <t xml:space="preserve">Areia média lavada</t>
  </si>
  <si>
    <t xml:space="preserve">03.002.000014.MAT</t>
  </si>
  <si>
    <t xml:space="preserve">Brita 2</t>
  </si>
  <si>
    <t xml:space="preserve">04.002.000002.MAT</t>
  </si>
  <si>
    <t xml:space="preserve">Cimento CP-32</t>
  </si>
  <si>
    <t xml:space="preserve">06.006.000008.MAT</t>
  </si>
  <si>
    <t xml:space="preserve">Fossa séptica de concreto armado para 5 contribuintes Ø 1,2 m altura 2,5 m</t>
  </si>
  <si>
    <t xml:space="preserve">01.023.000001.MOD</t>
  </si>
  <si>
    <t xml:space="preserve">Poceiro</t>
  </si>
  <si>
    <t xml:space="preserve">06.006.000004.MAT</t>
  </si>
  <si>
    <t xml:space="preserve">Anel de concreto para poço Ø 2,5 m altura 0,5 m</t>
  </si>
  <si>
    <t xml:space="preserve">6087U</t>
  </si>
  <si>
    <t xml:space="preserve">TAMPA EM CONCRETO ARMADO 60X60X5CM P/CX INSPECAO/FOSSA SEPTICA</t>
  </si>
  <si>
    <t xml:space="preserve">88630U</t>
  </si>
  <si>
    <t xml:space="preserve">ARGAMASSA TRAÇO 1:4 (CIMENTO E AREIA MÉDIA), PREPARO MECÂNICO COM BETONEIRA 400 L. AF_08/2014</t>
  </si>
  <si>
    <t xml:space="preserve">93358U</t>
  </si>
  <si>
    <t xml:space="preserve">PASTA LUBRIFICANTE PARA TUBOS E CONEXOES COM JUNTA ELASTICA (USO EM PVC, ACO, POLIETILENO E OUTROS) ( DE *400* G)</t>
  </si>
  <si>
    <t xml:space="preserve">ANEL BORRACHA PARA TUBO ESGOTO PREDIAL DN 50 MM (NBR 5688)</t>
  </si>
  <si>
    <t xml:space="preserve">CAIXA SIFONADA PVC, 100 X 100 X 50 MM, COM GRELHA REDONDA BRANCA</t>
  </si>
  <si>
    <t xml:space="preserve">TUBO PVC SERIE NORMAL, DN 40 MM, PARA ESGOTO PREDIAL (NBR 5688)</t>
  </si>
  <si>
    <t xml:space="preserve">TUBO PVC SERIE NORMAL, DN 50 MM, PARA ESGOTO PREDIAL (NBR 5688)</t>
  </si>
  <si>
    <t xml:space="preserve">TUBO PVC SERIE NORMAL, DN 100 MM, PARA ESGOTO PREDIAL (NBR 5688)</t>
  </si>
  <si>
    <t xml:space="preserve">JOELHO PVC, SOLDAVEL, BB, 90 GRAUS, DN 40 MM, PARA ESGOTO PREDIAL</t>
  </si>
  <si>
    <t xml:space="preserve">JOELHO PVC, SOLDAVEL, PB, 90 GRAUS, DN 50 MM, PARA ESGOTO PREDIAL</t>
  </si>
  <si>
    <t xml:space="preserve">ANEL BORRACHA PARA TUBO ESGOTO PREDIAL, DN 100 MM (NBR 5688)</t>
  </si>
  <si>
    <t xml:space="preserve">JOELHO PVC, SOLDAVEL, PB, 90 GRAUS, DN 100 MM, PARA ESGOTO PREDIAL</t>
  </si>
  <si>
    <t xml:space="preserve">CURVA PVC LONGA 90 GRAUS, 100 MM, PARA ESGOTO PREDIAL</t>
  </si>
  <si>
    <t xml:space="preserve">JUNCAO SIMPLES, PVC, DN 50 X 50 MM, SERIE NORMAL PARA ESGOTO PREDIAL</t>
  </si>
  <si>
    <t xml:space="preserve">TERMINAL DE VENTILACAO, 50 MM, SERIE NORMAL, ESGOTO PREDIAL</t>
  </si>
  <si>
    <t xml:space="preserve">CIMENTO PORTLAND POZOLANICO CP IV- 32</t>
  </si>
  <si>
    <t xml:space="preserve">50KG</t>
  </si>
  <si>
    <t xml:space="preserve">BARRA DE FERRO RETANGULAR, BARRA CHATA, 3/4" X 3/16" (L X E)</t>
  </si>
  <si>
    <t xml:space="preserve">CANTONEIRA FERRO GALVANIZADO DE ABAS IGUAIS, 1" X 1/8" (L X E) , 1,20KG/M</t>
  </si>
  <si>
    <t xml:space="preserve">88315U</t>
  </si>
  <si>
    <t xml:space="preserve">SERRALHEIRO COM ENCARGOS COMPLEMENTARES</t>
  </si>
  <si>
    <t xml:space="preserve">TUBO PVC SERIE NORMAL, DN 75 MM, PARA ESGOTO PREDIAL (NBR 5688)</t>
  </si>
  <si>
    <t xml:space="preserve">CURVA PVC CURTA 90 GRAUS, 100 MM, PARA ESGOTO PREDIAL</t>
  </si>
  <si>
    <t xml:space="preserve">09.03.10 </t>
  </si>
  <si>
    <t xml:space="preserve">TE SANITARIO, PVC, DN 100 X 100 MM, SERIE NORMAL, PARA ESGOTO PREDIAL</t>
  </si>
  <si>
    <t xml:space="preserve">09.03.11 </t>
  </si>
  <si>
    <t xml:space="preserve">ANEL BORRACHA, PARA TUBO PVC, REDE COLETOR ESGOTO, DN 200 MM (NBR 7362)</t>
  </si>
  <si>
    <t xml:space="preserve">88246U</t>
  </si>
  <si>
    <t xml:space="preserve">ASSENTADOR DE TUBOS COM ENCARGOS COMPLEMENTARES</t>
  </si>
  <si>
    <t xml:space="preserve">TUBO PVC, JE, DN 200 MM, REDE COLETORA ESGOTO (NBR 7362)</t>
  </si>
  <si>
    <t xml:space="preserve">JOELHO PVC, SOLDAVEL, 90 GRAUS, 25 MM, PARA AGUA FRIA PREDIAL</t>
  </si>
  <si>
    <t xml:space="preserve">CURVA DE PVC 90 GRAUS, SOLDAVEL, 25 MM, PARA AGUA FRIA PREDIAL (NBR 5648)</t>
  </si>
  <si>
    <t xml:space="preserve">TE SOLDAVEL, PVC, 90 GRAUS, 25 MM, PARA AGUA FRIA PREDIAL (NBR 5648)</t>
  </si>
  <si>
    <t xml:space="preserve">VERNIZ SINTETICO BRILHANTE PARA MADEIRA, COM FILTRO SOLAR, USO INTERNO E EXTERNO (BASE SOLVENTE)</t>
  </si>
  <si>
    <t xml:space="preserve">SOLVENTE DILUENTE A BASE DE AGUARRAS</t>
  </si>
  <si>
    <t xml:space="preserve">TINTA LATEX PVA PREMIUM, COR BRANCA</t>
  </si>
  <si>
    <t xml:space="preserve">MASSA CORRIDA PVA PARA PAREDES INTERNAS</t>
  </si>
  <si>
    <t xml:space="preserve">18L</t>
  </si>
  <si>
    <t xml:space="preserve">LIXA EM FOLHA PARA FERRO, NUMERO 150</t>
  </si>
  <si>
    <t xml:space="preserve">TINTA ESMALTE SINTETICO GRAFITE COM PROTECAO PARA METAIS FERROSOS</t>
  </si>
  <si>
    <t xml:space="preserve">TINTA ACRILICA PREMIUM PARA PISO</t>
  </si>
  <si>
    <t xml:space="preserve">TINTA A BASE DE RESINA ACRILICA, PARA SINALIZACAO HORIZONTAL VIARIA (NBR 11862)</t>
  </si>
  <si>
    <t xml:space="preserve">PRMS-00069.1</t>
  </si>
  <si>
    <t xml:space="preserve">PRÉ-INSTALAÇÃO APARELHO SPLIT 07</t>
  </si>
  <si>
    <t xml:space="preserve">PRMS-00070.1</t>
  </si>
  <si>
    <t xml:space="preserve">PRÉ-INSTALAÇÃO APARELHO SPLIT 08</t>
  </si>
  <si>
    <t xml:space="preserve">PRMS-00071.1</t>
  </si>
  <si>
    <t xml:space="preserve">PRÉ-INSTALAÇÃO APARELHO SPLIT 09</t>
  </si>
  <si>
    <t xml:space="preserve">PRMS-00072.1</t>
  </si>
  <si>
    <t xml:space="preserve">PRÉ-INSTALAÇÃO APARELHO SPLIT 10</t>
  </si>
  <si>
    <t xml:space="preserve">PRMS-00073.1</t>
  </si>
  <si>
    <t xml:space="preserve">PRÉ-INSTALAÇÃO APARELHO SPLIT 11</t>
  </si>
  <si>
    <t xml:space="preserve">PRMS-00074.1</t>
  </si>
  <si>
    <t xml:space="preserve">PRÉ-INSTALAÇÃO APARELHO SPLIT 12</t>
  </si>
  <si>
    <t xml:space="preserve">PRMS-00075.1</t>
  </si>
  <si>
    <t xml:space="preserve">PRÉ-INSTALAÇÃO APARELHO SPLIT 13</t>
  </si>
  <si>
    <t xml:space="preserve">PRMS-00076.1</t>
  </si>
  <si>
    <t xml:space="preserve">PRÉ-INSTALAÇÃO APARELHO SPLIT 14</t>
  </si>
  <si>
    <t xml:space="preserve">PRMS-00077.1</t>
  </si>
  <si>
    <t xml:space="preserve">PRÉ-INSTALAÇÃO APARELHO SPLIT 15</t>
  </si>
  <si>
    <t xml:space="preserve">PRMS-00079.1</t>
  </si>
  <si>
    <t xml:space="preserve">PRÉ-INSTALAÇÃO APARELHO SPLIT 17</t>
  </si>
  <si>
    <t xml:space="preserve">PERFIL "U" DE ACO LAMINADO, "U" 152 X 15,6</t>
  </si>
  <si>
    <t xml:space="preserve">88278U</t>
  </si>
  <si>
    <t xml:space="preserve">MONTADOR DE ESTRUTURA METÁLICA COM ENCARGOS COMPLEMENTARES</t>
  </si>
  <si>
    <t xml:space="preserve">CUMEEIRA ALUMINIO ONDULADA, COMPRIMENTO = *1,12* M, E = 0,8 MM</t>
  </si>
  <si>
    <t xml:space="preserve">88323U</t>
  </si>
  <si>
    <t xml:space="preserve">TELHADISTA COM ENCARGOS COMPLEMENTARES</t>
  </si>
  <si>
    <t xml:space="preserve">PERFIL "U" ENRIJECIDO DE ACO GALVANIZADO, DOBRADO, 150 X 60 X 20 MM, E = 3,00 MM</t>
  </si>
  <si>
    <t xml:space="preserve">PARAFUSO, COMUM, ASTM A307, SEXTAVADO, DIAMETRO 1/2" (12,7 MM) X 25,4 MM (1") (COLETADO CAIXA)</t>
  </si>
  <si>
    <t xml:space="preserve">93281U</t>
  </si>
  <si>
    <t xml:space="preserve">GUINCHO ELÉTRICO DE COLUNA, CAPACIDADE 400 KG, COM MOTO FREIO, MOTOR TRIFÁSICO DE 1,25 CV - CHP DIURNO. AF_03/2016</t>
  </si>
  <si>
    <t xml:space="preserve">93282U</t>
  </si>
  <si>
    <t xml:space="preserve">GUINCHO ELÉTRICO DE COLUNA, CAPACIDADE 400 KG, COM MOTO FREIO, MOTOR TRIFÁSICO DE 1,25 CV - CHI DIURNO. AF_03/2016</t>
  </si>
  <si>
    <t xml:space="preserve">HASTE RETA PARA GANCHO DE FERRO GALVANIZADO, COM ROSCA 1/4 " X 30 CM PARA FIXACAO DE TELHA METALICA, INCLUI PORCA E ARRUELAS DE VEDACAO</t>
  </si>
  <si>
    <t xml:space="preserve">TELHA GALVALUME COM ISOLAMENTO TERMOACUSTICO EM ESPUMA RIGIDA DE POLIURETANO (PU) INJETADO, E = 30 MM, DENSIDADE 35 KG/M3, COM DUAS FACES TRAPEZOIDAIS (NAO INCLUI ACESSORIOS DE FIXACAO) (COLETADO CAIXA)</t>
  </si>
  <si>
    <t xml:space="preserve">93287U</t>
  </si>
  <si>
    <t xml:space="preserve">GUINDASTE HIDRÁULICO AUTOPROPELIDO, COM LANÇA TELESCÓPICA 40 M, CAPACIDADE MÁXIMA 60 T, POTÊNCIA 260 KW - CHP DIURNO. AF_03/2016</t>
  </si>
  <si>
    <t xml:space="preserve">93288U</t>
  </si>
  <si>
    <t xml:space="preserve">GUINDASTE HIDRÁULICO AUTOPROPELIDO, COM LANÇA TELESCÓPICA 40 M, CAPACIDADE MÁXIMA 60 T, POTÊNCIA 260 KW - CHI DIURNO. AF_03/2016</t>
  </si>
  <si>
    <t xml:space="preserve">SOLDA 50/50</t>
  </si>
  <si>
    <t xml:space="preserve">SELANTE ELASTICO MONOCOMPONENTE A BASE DE POLIURETANO PARA JUNTAS DIVERSAS</t>
  </si>
  <si>
    <t xml:space="preserve">310ML</t>
  </si>
  <si>
    <t xml:space="preserve">CALHA QUADRADA DE CHAPA DE ACO GALVANIZADA NUM 24, CORTE 33 CM (COLETADO CAIXA)</t>
  </si>
  <si>
    <t xml:space="preserve">REBITE DE ALUMINIO VAZADO DE REPUXO, 3,2 X 8 MM (1KG = 1025 UNIDADES)</t>
  </si>
  <si>
    <t xml:space="preserve">RUFO INTERNO/EXTERNO DE CHAPA DE ACO GALVANIZADA NUM 24, CORTE 25 CM (COLETADO CAIXA)</t>
  </si>
  <si>
    <t xml:space="preserve">PRMS-00122.1</t>
  </si>
  <si>
    <t xml:space="preserve">COBERTURA METÁLICA COM TELA DE SOMBREAMENTO MEDINDO 10,00X5,00 PARA 04 VAGAS</t>
  </si>
  <si>
    <t xml:space="preserve">5847U</t>
  </si>
  <si>
    <t xml:space="preserve">TRATOR DE ESTEIRAS, POTÊNCIA 170 HP, PESO OPERACIONAL 19 T, CAÇAMBA 5,2 M3 - CHP DIURNO. AF_06/2014</t>
  </si>
  <si>
    <t xml:space="preserve">TELA DE ACO SOLDADA NERVURADA, CA-60, Q-196, (3,11 KG/M2), DIAMETRO DO FIO = 5,0 MM, LARGURA = 2,45 M, ESPACAMENTO DA MALHA = 10 X 10 CM</t>
  </si>
  <si>
    <t xml:space="preserve">PISO PODOTATIL DE CONCRETO - DIRECIONAL E ALERTA, *40 X 40 X 2,5* CM</t>
  </si>
  <si>
    <t xml:space="preserve">87372U</t>
  </si>
  <si>
    <t xml:space="preserve">ARGAMASSA TRAÇO 1:3 (CIMENTO E AREIA MÉDIA) PARA CONTRAPISO, PREPARO MANUAL. AF_06/2014</t>
  </si>
  <si>
    <t xml:space="preserve">PRMS-00139.1</t>
  </si>
  <si>
    <t xml:space="preserve">PISO PODOTATIL DE CONCRETO 25X25 ALERTA OU DIRECIONAL</t>
  </si>
  <si>
    <t xml:space="preserve">PISO TATIL ALERTA OU DIRECIONAL, DE BORRACHA, COLORIDO, 25 X 25 CM, E = 5 MM, PARA COLA</t>
  </si>
  <si>
    <t xml:space="preserve">ADESIVO ACRILICO/COLA DE CONTATO</t>
  </si>
  <si>
    <t xml:space="preserve">FECHADURA DE EMBUTIR PARA PORTA DE BANHEIRO, TIPO TRANQUETA, MAQUINA 55 MM, MACANETAS ALAVANCA E ROSETAS REDONDAS EM METAL CROMADO - NIVEL SEGURANCA MEDIO - COMPLETA</t>
  </si>
  <si>
    <t xml:space="preserve">90803U</t>
  </si>
  <si>
    <t xml:space="preserve">ADUELA / MARCO / BATENTE PARA PORTA DE 90X210CM, PADRÃO MÉDIO - FORNECIMENTO E MONTAGEM. AF_08/2015</t>
  </si>
  <si>
    <t xml:space="preserve">90819U</t>
  </si>
  <si>
    <t xml:space="preserve">ADUELA / MARCO / BATENTE PARA PORTA DE 90X210CM, FIXAÇÃO COM ARGAMASSA - SOMENTE INSTALAÇÃO. AF_08/2015_P</t>
  </si>
  <si>
    <t xml:space="preserve">90829U</t>
  </si>
  <si>
    <t xml:space="preserve">ALIZAR / GUARNIÇÃO DE 5X1,5CM PARA PORTA DE 90X210CM FIXADO COM PREGOS, PADRÃO MÉDIO - FORNECIMENTO E INSTALAÇÃO. AF_08/2015_P</t>
  </si>
  <si>
    <t xml:space="preserve">91012U</t>
  </si>
  <si>
    <t xml:space="preserve">PORTA DE MADEIRA PARA VERNIZ, SEMI-OCA (LEVE OU MÉDIA), 90X210CM, ESPESSURA DE 3,5CM, INCLUSO DOBRADIÇAS - FORNECIMENTO E INSTALAÇÃO. AF_08/2015</t>
  </si>
  <si>
    <t xml:space="preserve">FECHADURA DE EMBUTIR PARA PORTA INTERNA, TIPO GORGES (CHAVE GRANDE), MAQUINA 55 MM, MACANETAS ALAVANCA E ROSETAS REDONDAS EM METAL CROMADO - NIVEL SEGURANCA MEDIO - COMPLETA</t>
  </si>
  <si>
    <t xml:space="preserve">PRMS-00042.1</t>
  </si>
  <si>
    <t xml:space="preserve">PEITORIL 01 - CONFORME PROJETO</t>
  </si>
  <si>
    <t xml:space="preserve">PRMS-00043.1</t>
  </si>
  <si>
    <t xml:space="preserve">PEITORIL 02 - CONFORME PROJETO</t>
  </si>
  <si>
    <t xml:space="preserve">PRMS-00044.1</t>
  </si>
  <si>
    <t xml:space="preserve">PEITORIL 03 - CONFORME PROJETO</t>
  </si>
  <si>
    <t xml:space="preserve">PRMS-00045.1</t>
  </si>
  <si>
    <t xml:space="preserve">PEITORIL 04 - CONFORME PROJETO</t>
  </si>
  <si>
    <t xml:space="preserve">PRMS-00050.1</t>
  </si>
  <si>
    <t xml:space="preserve">PEITORIL 09 - CONFORME PROJETO</t>
  </si>
  <si>
    <t xml:space="preserve">PRMS-00051.1</t>
  </si>
  <si>
    <t xml:space="preserve">PEITORIL 10 - CONFORME PROJETO</t>
  </si>
  <si>
    <t xml:space="preserve">PRMS-00052.1</t>
  </si>
  <si>
    <t xml:space="preserve">PEITORIL 11 - CONFORME PROJETO</t>
  </si>
  <si>
    <t xml:space="preserve">PRMS-00053.1</t>
  </si>
  <si>
    <t xml:space="preserve">SOLEIRA 01 - CONFORME PROJETO</t>
  </si>
  <si>
    <t xml:space="preserve">PRMS-00054.1</t>
  </si>
  <si>
    <t xml:space="preserve">SOLEIRA 02 - CONFORME PROJETO</t>
  </si>
  <si>
    <t xml:space="preserve">PRMS-00055.1</t>
  </si>
  <si>
    <t xml:space="preserve">SOLEIRA 03 - CONFORME PROJETO</t>
  </si>
  <si>
    <t xml:space="preserve">PRMS-00057.1</t>
  </si>
  <si>
    <t xml:space="preserve">SOLEIRA 05 - CONFORME PROJETO</t>
  </si>
  <si>
    <t xml:space="preserve">PRMS-00058.1</t>
  </si>
  <si>
    <t xml:space="preserve">SOLEIRA 06 - CONFORME PROJETO</t>
  </si>
  <si>
    <t xml:space="preserve">FECHADURA C/ CILINDRO LATAO CROMADO P/ PORTA VIDRO TP AROUCA 2171-L OU EQUIV</t>
  </si>
  <si>
    <t xml:space="preserve">PRMS-00092.1</t>
  </si>
  <si>
    <t xml:space="preserve">PELE DE VIDRO COM PERFIL EM ALUMÍNIO ANODIZADO BRANCO COM PORTA DE GIRO DE VIDRO TEMPERADO, INCLUSO FERRAGENS E MOLA DE PISO - CONFORME PROJETO</t>
  </si>
  <si>
    <t xml:space="preserve">PRMS-00092.2</t>
  </si>
  <si>
    <t xml:space="preserve">PUXADOR INOX 40CM</t>
  </si>
  <si>
    <t xml:space="preserve">PRMS-00093.1</t>
  </si>
  <si>
    <t xml:space="preserve">PELE DE VIDRO COM PERFIL EM ALUMÍNIO ANODIZADO BRANCO COM JANELAS FIXAS - CONFORME PROJETO</t>
  </si>
  <si>
    <t xml:space="preserve">PRMS-00094.1</t>
  </si>
  <si>
    <t xml:space="preserve">PORTA DE VIDRO TEMPERADO 8MM, INCLUSO FERRAGENS E MOLA DE PISO - CONFORME PROJETO (P5)</t>
  </si>
  <si>
    <t xml:space="preserve">PRMS-00094.2</t>
  </si>
  <si>
    <t xml:space="preserve">PUXADOR INOX 30CM</t>
  </si>
  <si>
    <t xml:space="preserve">BUCHA DE NYLON, DIAMETRO DO FURO 8 MM, COMPRIMENTO 40 MM, COM PARAFUSO DE ROSCA SOBERBA, CABECA CHATA, FENDA SIMPLES, 4,8 X 50 MM</t>
  </si>
  <si>
    <t xml:space="preserve">88243U</t>
  </si>
  <si>
    <t xml:space="preserve">AJUDANTE ESPECIALIZADO COM ENCARGOS COMPLEMENTARES</t>
  </si>
  <si>
    <t xml:space="preserve">PRMS-00095.1</t>
  </si>
  <si>
    <t xml:space="preserve">PORTA DE VIDRO TEMPERADO 8MM, INCLUSO FERRAGENS - CONFORME PROJETO (P6)</t>
  </si>
  <si>
    <t xml:space="preserve">PRMS-00117.1</t>
  </si>
  <si>
    <t xml:space="preserve">JANELA DE ALUMÍNIO COM VIDRO TEMPERADO COM 4 FOLHAS DE CORRER, INCLUSO FERRAGENS - CONFORME PROJETO (J4)</t>
  </si>
  <si>
    <t xml:space="preserve">PRMS-00120.1</t>
  </si>
  <si>
    <t xml:space="preserve">JANELA DE ALUMÍNIO COM VIDRO TEMPERADO COM 2 FOLHAS DE CORRER, INCLUSO FERRAGENS - CONFORME PROJETO (J7)</t>
  </si>
  <si>
    <t xml:space="preserve">86878U</t>
  </si>
  <si>
    <t xml:space="preserve">VÁLVULA EM METAL CROMADO TIPO AMERICANA 3.1/2" X 1.1/2" PARA PIA - FORNECIMENTO E INSTALAÇÃO. AF_12/2013</t>
  </si>
  <si>
    <t xml:space="preserve">86900U</t>
  </si>
  <si>
    <t xml:space="preserve">CUBA DE EMBUTIR DE AÇO INOXIDÁVEL MÉDIA - FORNECIMENTO E INSTALAÇÃO. AF_12/2013</t>
  </si>
  <si>
    <t xml:space="preserve">PRMS-00032.1</t>
  </si>
  <si>
    <t xml:space="preserve">BANCADA BANHEIRO PROCURADOR 01 - CONFORME PROJETO</t>
  </si>
  <si>
    <t xml:space="preserve">PRMS-00035.1</t>
  </si>
  <si>
    <t xml:space="preserve">BANCADA COPA - CONFORME PROJETO</t>
  </si>
  <si>
    <t xml:space="preserve">PRMS-00037.1</t>
  </si>
  <si>
    <t xml:space="preserve">BALCÃO PROTOCOLO - CONFORME PROJETO</t>
  </si>
  <si>
    <t xml:space="preserve">PRMS-00038.1</t>
  </si>
  <si>
    <t xml:space="preserve">BANCADA BANHEIRO MASCULINO - CONFORME PROJETO</t>
  </si>
  <si>
    <t xml:space="preserve">PRMS-00039.1</t>
  </si>
  <si>
    <t xml:space="preserve">BANCADA BANHEIRO FEMININO - CONFORME PROJETO</t>
  </si>
  <si>
    <t xml:space="preserve">PRMS-00040.1</t>
  </si>
  <si>
    <t xml:space="preserve">DIVISÓRIAS BANHEIRO MASCULINO - CONFORME PROJETO</t>
  </si>
  <si>
    <t xml:space="preserve">PRMS-00041.1</t>
  </si>
  <si>
    <t xml:space="preserve">DIVISÓRIAS BANHEIRO FEMININO - CONFORME PROJETO</t>
  </si>
  <si>
    <t xml:space="preserve">PRMS-00096.1</t>
  </si>
  <si>
    <t xml:space="preserve">CUBA CERÂMICA SUSPENSA DE CANTO COM MESA BRANCA (REF. DECA L76)</t>
  </si>
  <si>
    <t xml:space="preserve">PRMS-00097.1</t>
  </si>
  <si>
    <t xml:space="preserve">CUBA CERÂMICA DE EMBUTIR 50x38x17cm COR BRANCA (REF. DECA L.375)</t>
  </si>
  <si>
    <t xml:space="preserve">PARAFUSO NIQUELADO COM ACABAMENTO CROMADO PARA FIXAR PECA SANITARIA, INCLUI PORCA CEGA, ARRUELA E BUCHA DE NYLON TAMANHO S-10</t>
  </si>
  <si>
    <t xml:space="preserve">VEDACAO PVC, 100 MM, PARA SAIDA VASO SANITARIO</t>
  </si>
  <si>
    <t xml:space="preserve">PRMS-00100.1</t>
  </si>
  <si>
    <t xml:space="preserve">BACIA SANITÁRIA COM CAIXA ACOPLADA ACESSÍVEL COR BRANCA (REF. DECA P.515)</t>
  </si>
  <si>
    <t xml:space="preserve">ENGATE / RABICHO FLEXIVEL INOX 1/2 " X 30 CM</t>
  </si>
  <si>
    <t xml:space="preserve">PARAFUSO NIQUELADO P/ FIXAR PECA SANITARIA - INCL PORCA CEGA, ARRUELA E BUCHA DE NYLON S-8</t>
  </si>
  <si>
    <t xml:space="preserve">PRMS-00102.1</t>
  </si>
  <si>
    <t xml:space="preserve">MICTÓRIO SIFONADO DE LOUÇA COR BRANCA (REF. CELITE COD.08280)</t>
  </si>
  <si>
    <t xml:space="preserve">BARRA DE APOIO RETA, EM ACO INOX POLIDO, COMPRIMENTO 40CM, DIAMETRO MINIMO 3CM</t>
  </si>
  <si>
    <t xml:space="preserve">BARRA DE APOIO RETA, EM ACO INOX POLIDO, COMPRIMENTO 70CM, DIAMETRO MINIMO 3CM</t>
  </si>
  <si>
    <t xml:space="preserve">BARRA DE APOIO RETA, EM ACO INOX POLIDO, COMPRIMENTO 80CM, DIAMETRO MINIMO 3CM</t>
  </si>
  <si>
    <t xml:space="preserve">BARRA DE APOIO EM "L", EM ACO INOX POLIDO 70 X 70 CM, DIAMETRO MINIMO 3 CM</t>
  </si>
  <si>
    <t xml:space="preserve">PRMS-00103.1</t>
  </si>
  <si>
    <t xml:space="preserve">TORNEIRA DE MESA COM FECHAMENTO AUTOMÁTICO (REF. DECA 1170.C)</t>
  </si>
  <si>
    <t xml:space="preserve">PRMS-00104.1</t>
  </si>
  <si>
    <t xml:space="preserve">TORNEIRA DE MESA ACESSÍVEL COM FECHAMENTO AUTOMÁTICO (REF. DECA 1173.C.CONF)</t>
  </si>
  <si>
    <t xml:space="preserve">PRMS-00105.1</t>
  </si>
  <si>
    <t xml:space="preserve">TORNEIRA DE MESA PARA PIA DE COZINHA (REF. DECA 1167.C20)</t>
  </si>
  <si>
    <t xml:space="preserve">PRMS-00107.1</t>
  </si>
  <si>
    <t xml:space="preserve">DUCHA HIGIÊNICA CROMADA (REF. DECA 1984.C34)</t>
  </si>
  <si>
    <t xml:space="preserve">PRMS-00144.1</t>
  </si>
  <si>
    <t xml:space="preserve">ARMÁRIO DE COZINHA INFERIOR E SUPERIOR EM MDF - CONFORME PROJETO</t>
  </si>
  <si>
    <t xml:space="preserve">MASSA PARA VIDRO</t>
  </si>
  <si>
    <t xml:space="preserve">VIDRO TEMPERADO INCOLOR E = 8 MM, SEM COLOCACAO</t>
  </si>
  <si>
    <t xml:space="preserve">CAIXILHO FIXO ALUMINIO SERIE 25 COMPLETO 60 X 80CM</t>
  </si>
  <si>
    <t xml:space="preserve">88627U</t>
  </si>
  <si>
    <t xml:space="preserve">ARGAMASSA TRAÇO 1:0,5:4,5 (CIMENTO, CAL E AREIA MÉDIA) PARA ASSENTAMENTO DE ALVENARIA, PREPARO MANUAL. AF_08/2014</t>
  </si>
  <si>
    <t xml:space="preserve">ALUMINIO ANODIZADO</t>
  </si>
  <si>
    <t xml:space="preserve">DOBRADICA EM ACO/FERRO, 3 1/2" X 3", E= 1,9 A 2 MM, COM ANEL, CROMADO OU ZINCADO, TAMPA BOLA, COM PARAFUSOS</t>
  </si>
  <si>
    <t xml:space="preserve">GUARNICAO/MOLDURA DE ACABAMENTO PARA ESQUADRIA DE ALUMINIO ANODIZADO NATURAL, PARA 1 FACE (COLETADO CAIXA)</t>
  </si>
  <si>
    <t xml:space="preserve">PRMS-00091.2</t>
  </si>
  <si>
    <t xml:space="preserve">FECHADURA ELÉTRICA</t>
  </si>
  <si>
    <t xml:space="preserve">PRMS-00125.1</t>
  </si>
  <si>
    <t xml:space="preserve">CORRIMÃO DUPLO EM AÇO INOX AISI 304 FIXADO NO PISO EM MONTANTE DE AÇO INOX AISI 304 - CONFORME PROJETO</t>
  </si>
  <si>
    <t xml:space="preserve">PRMS-00126.1</t>
  </si>
  <si>
    <t xml:space="preserve">GUARDA-CORPO EM AÇO INOX AISI 304 COM FECHAMENTO EM VIDRO LAMINADO 10MM E CORRIMÃO DUPLO EM AÇO INOX AISI 304- CONFORME PROJETO</t>
  </si>
  <si>
    <t xml:space="preserve">PRMS-00127.1</t>
  </si>
  <si>
    <t xml:space="preserve">GUARDA-CORPO EM AÇO INOX AISI 304 COM FECHAMENTO EM VIDRO LAMINADO 10MM - CONFORME PROJETO</t>
  </si>
  <si>
    <t xml:space="preserve">PRMS-00142.1</t>
  </si>
  <si>
    <t xml:space="preserve">PRMS-00143.1</t>
  </si>
  <si>
    <t xml:space="preserve">CONDULETE DE ALUMINIO TIPO LR, PARA ELETRODUTO ROSCAVEL DE 1 1/4", COM TAMPA CEGA</t>
  </si>
  <si>
    <t xml:space="preserve">CONDULETE DE ALUMINIO TIPO X, PARA ELETRODUTO ROSCAVEL DE 3/4", COM TAMPA CEGA</t>
  </si>
  <si>
    <t xml:space="preserve">CONDULETE DE ALUMINIO TIPO X, PARA ELETRODUTO ROSCAVEL DE 1", COM TAMPA CEGA</t>
  </si>
  <si>
    <t xml:space="preserve">CONDULETE DE ALUMINIO TIPO E, PARA ELETRODUTO ROSCAVEL DE 1", COM TAMPA CEGA</t>
  </si>
  <si>
    <t xml:space="preserve">CURVA DE PVC 90 GRAUS, SOLDAVEL, 40 MM, PARA AGUA FRIA PREDIAL (NBR 5648)</t>
  </si>
  <si>
    <t xml:space="preserve">REGISTRO GAVETA BRUTO EM LATAO FORJADO, BITOLA 1 1/4 " (REF 1509)</t>
  </si>
  <si>
    <t xml:space="preserve">TUBO PVC, SOLDAVEL, DN 40 MM, AGUA FRIA (NBR-5648)</t>
  </si>
  <si>
    <t xml:space="preserve">TE SOLDAVEL, PVC, 90 GRAUS, 40 MM, PARA AGUA FRIA PREDIAL (NBR 5648)</t>
  </si>
  <si>
    <t xml:space="preserve">TE DE REDUCAO, PVC, SOLDAVEL, 90 GRAUS, 40 MM X 32 MM, PARA AGUA FRIA PREDIAL</t>
  </si>
  <si>
    <t xml:space="preserve">REGISTRO GAVETA COM ACABAMENTO E CANOPLA CROMADOS, SIMPLES, BITOLA 1 " (REF 1509)</t>
  </si>
  <si>
    <t xml:space="preserve">TUBO DE POLIETILENO DE ALTA DENSIDADE (PEAD), PE-80, DE = 32 MM X 3,0 MM DE PAREDE, PARA LIGACAO DE AGUA PREDIAL (NBR 15561)</t>
  </si>
  <si>
    <t xml:space="preserve">CAIXA GORDURA DUPLA, CONCRETO PRE MOLDADO, CIRCULAR, COM TAMPA, D = 60* CM</t>
  </si>
  <si>
    <t xml:space="preserve">CURVA PVC CURTA 90 GRAUS, DN 40 MM, PARA ESGOTO PREDIAL</t>
  </si>
  <si>
    <t xml:space="preserve">CURVA PVC CURTA 90 G, DN 50 MM, PARA ESGOTO PREDIAL</t>
  </si>
  <si>
    <t xml:space="preserve">JUNCAO SIMPLES, PVC, 45 GRAUS, DN 40 X 40 MM, SERIE NORMAL PARA ESGOTO PREDIAL</t>
  </si>
  <si>
    <t xml:space="preserve">JUNCAO DE REDUCAO INVERTIDA, PVC SOLDAVEL, 100 X 50 MM, SERIE NORMAL PARA ESGOTO PREDIAL</t>
  </si>
  <si>
    <t xml:space="preserve">CAIXA PARA HIDROMETRO CONCRETO PRE MOLDADO</t>
  </si>
  <si>
    <t xml:space="preserve">JUNCAO DUPLA, PVC SERIE R, DN 100 X 100 X 100 MM, PARA ESGOTO PREDIAL</t>
  </si>
  <si>
    <t xml:space="preserve">92787U</t>
  </si>
  <si>
    <t xml:space="preserve">PRMS-00128.1</t>
  </si>
  <si>
    <t xml:space="preserve">CISTERNA EM POLIETILENO DE ALTA RESISTÊNCIA 5M³ (REF. FORTLEV)</t>
  </si>
  <si>
    <t xml:space="preserve">PRMS-00131.1</t>
  </si>
  <si>
    <t xml:space="preserve">FILTRO DE ÁGUA PLUVIAL</t>
  </si>
  <si>
    <t xml:space="preserve">PECA DE MADEIRA 3A/4A QUALIDADE 2,5 X 5CM NAO APARELHADA</t>
  </si>
  <si>
    <t xml:space="preserve">PREGO DE ACO POLIDO COM CABECA 17 X 21 (2 X 11)</t>
  </si>
  <si>
    <t xml:space="preserve">PRMS-00134.1</t>
  </si>
  <si>
    <t xml:space="preserve">PRESSURIZADOR - REF. LORENZETTI 280P</t>
  </si>
  <si>
    <t xml:space="preserve">CURVA DE PVC 45 GRAUS, SOLDAVEL, 25 MM, PARA AGUA FRIA PREDIAL (NBR 5648)</t>
  </si>
  <si>
    <t xml:space="preserve">TINTA ESMALTE SINTETICO PREMIUM FOSCO</t>
  </si>
  <si>
    <t xml:space="preserve">LATA 1 L</t>
  </si>
  <si>
    <t xml:space="preserve">PRMS-00063.1</t>
  </si>
  <si>
    <t xml:space="preserve">PRÉ-INSTALAÇÃO APARELHO SPLIT 01</t>
  </si>
  <si>
    <t xml:space="preserve">PRMS-00064.1</t>
  </si>
  <si>
    <t xml:space="preserve">PRÉ-INSTALAÇÃO APARELHO SPLIT 02</t>
  </si>
  <si>
    <t xml:space="preserve">PRMS-00065.1</t>
  </si>
  <si>
    <t xml:space="preserve">PRÉ-INSTALAÇÃO APARELHO SPLIT 03</t>
  </si>
  <si>
    <t xml:space="preserve">PRMS-00066.1</t>
  </si>
  <si>
    <t xml:space="preserve">PRÉ-INSTALAÇÃO APARELHO SPLIT 04</t>
  </si>
  <si>
    <t xml:space="preserve">PRMS-00067.1</t>
  </si>
  <si>
    <t xml:space="preserve">PRÉ-INSTALAÇÃO APARELHO SPLIT 05</t>
  </si>
  <si>
    <t xml:space="preserve">PRMS-00068.1</t>
  </si>
  <si>
    <t xml:space="preserve">PRÉ-INSTALAÇÃO APARELHO SPLIT 06</t>
  </si>
  <si>
    <t xml:space="preserve">PRMS-00078.1</t>
  </si>
  <si>
    <t xml:space="preserve">PRÉ-INSTALAÇÃO APARELHO SPLIT 16</t>
  </si>
  <si>
    <t xml:space="preserve">PRMS-00171.1</t>
  </si>
  <si>
    <t xml:space="preserve">COBERTURA METÁLICA COM TELA DE SOMBREAMENTO MEDINDO 5,00X5,00 PARA 02 VAGAS</t>
  </si>
  <si>
    <t xml:space="preserve">ENGENHEIRO CIVIL DE OBRA JUNIOR</t>
  </si>
  <si>
    <t xml:space="preserve">EXAMES - HORISTA (ENCARGOS COMPLEMENTARES) (COLETADO CAIXA)</t>
  </si>
  <si>
    <t xml:space="preserve">SEGURO - HORISTA (ENCARGOS COMPLEMENTARES) (COLETADO CAIXA)</t>
  </si>
  <si>
    <t xml:space="preserve">88237U</t>
  </si>
  <si>
    <t xml:space="preserve">EPI (ENCARGOS COMPLEMENTARES) - HORISTA</t>
  </si>
  <si>
    <t xml:space="preserve">MESTRE DE OBRAS</t>
  </si>
  <si>
    <t xml:space="preserve">AUXILIAR TÉCNICO DE ENGENHARIA COM ENCARGOS COMPLEMENTARES</t>
  </si>
  <si>
    <t xml:space="preserve">90777U</t>
  </si>
  <si>
    <t xml:space="preserve">PRMS-00145.1</t>
  </si>
  <si>
    <t xml:space="preserve">!EM PROCESSO DE DESATIVACAO! ADUBO BOVINO</t>
  </si>
  <si>
    <t xml:space="preserve">FERTILIZANTE NPK - 10:10:10</t>
  </si>
  <si>
    <t xml:space="preserve">CALCARIO DOLOMITICO A (POSTO PEDREIRA/FORNECEDOR, SEM FRETE)</t>
  </si>
  <si>
    <t xml:space="preserve">GRAMA ESMERALDA EM PLACAS, SEM PLANTIO</t>
  </si>
  <si>
    <t xml:space="preserve">TAXAS: LEIS SOCIAIS E BDI</t>
  </si>
  <si>
    <t xml:space="preserve">Referência: SINAPI - MS – abril/17 (com desoneração)</t>
  </si>
  <si>
    <t xml:space="preserve">ITEM</t>
  </si>
  <si>
    <t xml:space="preserve">LEIS SOCIAIS (LS) – SINAPI/CEF</t>
  </si>
  <si>
    <t xml:space="preserve">HORISTA (taxa já inclusa nos valores unitários de mão-de-obra)</t>
  </si>
  <si>
    <t xml:space="preserve">LS =</t>
  </si>
  <si>
    <t xml:space="preserve">MENSALISTA (taxa já inclusa nos valores unitários de mão-de-obra)</t>
  </si>
  <si>
    <t xml:space="preserve">BONIFICAÇÃO DE DESPESAS INDIRETAS - BDI (SERVIÇOS)</t>
  </si>
  <si>
    <t xml:space="preserve">RISCOS</t>
  </si>
  <si>
    <t xml:space="preserve">R</t>
  </si>
  <si>
    <t xml:space="preserve">SEGUROS</t>
  </si>
  <si>
    <t xml:space="preserve">S</t>
  </si>
  <si>
    <t xml:space="preserve">GARANTIAS</t>
  </si>
  <si>
    <t xml:space="preserve">G</t>
  </si>
  <si>
    <t xml:space="preserve">DESPESAS FINANCEIRAS</t>
  </si>
  <si>
    <t xml:space="preserve">DF</t>
  </si>
  <si>
    <t xml:space="preserve">ADMINISTRAÇÃO CENTRAL</t>
  </si>
  <si>
    <t xml:space="preserve">AC</t>
  </si>
  <si>
    <t xml:space="preserve">LUCRO</t>
  </si>
  <si>
    <t xml:space="preserve">COFINS</t>
  </si>
  <si>
    <t xml:space="preserve">I</t>
  </si>
  <si>
    <t xml:space="preserve">PIS</t>
  </si>
  <si>
    <t xml:space="preserve">CPRB</t>
  </si>
  <si>
    <t xml:space="preserve">ISS</t>
  </si>
  <si>
    <t xml:space="preserve">Fórmula:</t>
  </si>
  <si>
    <r>
      <rPr>
        <sz val="11"/>
        <color rgb="FF000000"/>
        <rFont val="Calibri"/>
        <family val="2"/>
        <charset val="1"/>
      </rPr>
      <t xml:space="preserve">BDI =  { [</t>
    </r>
    <r>
      <rPr>
        <u val="single"/>
        <sz val="11"/>
        <color rgb="FF000000"/>
        <rFont val="Calibri"/>
        <family val="2"/>
        <charset val="1"/>
      </rPr>
      <t xml:space="preserve">(1+(R+S+G+AC)).(1+DF).(1+L) ]</t>
    </r>
    <r>
      <rPr>
        <sz val="11"/>
        <color rgb="FF000000"/>
        <rFont val="Calibri"/>
        <family val="2"/>
        <charset val="1"/>
      </rPr>
      <t xml:space="preserve">-1 } x 100</t>
    </r>
  </si>
  <si>
    <t xml:space="preserve">BDI</t>
  </si>
  <si>
    <t xml:space="preserve">1-I</t>
  </si>
  <si>
    <t xml:space="preserve">CRONOGRAMA FÍSICO-FINANCEIRO</t>
  </si>
  <si>
    <t xml:space="preserve">VALOR</t>
  </si>
  <si>
    <t xml:space="preserve">MÊS 1</t>
  </si>
  <si>
    <t xml:space="preserve">MÊS 2</t>
  </si>
  <si>
    <t xml:space="preserve">MÊS 3</t>
  </si>
  <si>
    <t xml:space="preserve">MÊS 4</t>
  </si>
  <si>
    <t xml:space="preserve">MÊS 5</t>
  </si>
  <si>
    <t xml:space="preserve">MÊS 6</t>
  </si>
  <si>
    <t xml:space="preserve">MÊS 7</t>
  </si>
  <si>
    <t xml:space="preserve">MÊS 8</t>
  </si>
  <si>
    <t xml:space="preserve">MÊS 9</t>
  </si>
  <si>
    <t xml:space="preserve">MÊS 10</t>
  </si>
  <si>
    <t xml:space="preserve">TOTAL</t>
  </si>
  <si>
    <t xml:space="preserve">INSTALAÇÕES HIDROSSANITÁRIAS</t>
  </si>
  <si>
    <t xml:space="preserve">TOTAL PARCIAL</t>
  </si>
  <si>
    <t xml:space="preserve">TOTAL ACUMULADO</t>
  </si>
  <si>
    <t xml:space="preserve">CURVA ABC</t>
  </si>
  <si>
    <t xml:space="preserve">PART.(%)</t>
  </si>
  <si>
    <t xml:space="preserve">PART.ACUM.(%)</t>
  </si>
  <si>
    <t xml:space="preserve">ARRA DE APOIO RETA, EM ACO INOX POLIDO, COMPRIMENTO 40CM - FORNECIMENTO E INSTALAÇÃO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</si>
</sst>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,##0.00"/>
    <numFmt numFmtId="166" formatCode="0%"/>
    <numFmt numFmtId="167" formatCode="0.00%"/>
    <numFmt numFmtId="168" formatCode="0.00"/>
    <numFmt numFmtId="169" formatCode="_-&quot;R$ &quot;* #,##0.00_-;&quot;-R$ &quot;* #,##0.00_-;_-&quot;R$ &quot;* \-??_-;_-@_-"/>
    <numFmt numFmtId="170" formatCode="_-* #,##0.00_-;\-* #,##0.00_-;_-* \-??_-;_-@_-"/>
    <numFmt numFmtId="171" formatCode="0.00000%"/>
  </numFmts>
  <fonts count="1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b val="true"/>
      <i val="true"/>
      <sz val="10"/>
      <color rgb="FF000000"/>
      <name val="Arial"/>
      <family val="2"/>
      <charset val="1"/>
    </font>
    <font>
      <b val="true"/>
      <sz val="14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sz val="10"/>
      <name val="Arial"/>
      <family val="2"/>
      <charset val="1"/>
    </font>
    <font>
      <sz val="10"/>
      <color rgb="FFFF0000"/>
      <name val="Arial"/>
      <family val="2"/>
      <charset val="1"/>
    </font>
    <font>
      <u val="single"/>
      <sz val="11"/>
      <color rgb="FF000000"/>
      <name val="Calibri"/>
      <family val="2"/>
      <charset val="1"/>
    </font>
    <font>
      <b val="true"/>
      <sz val="8"/>
      <color rgb="FF160AFE"/>
      <name val="Calibri"/>
      <family val="2"/>
      <charset val="1"/>
    </font>
    <font>
      <b val="true"/>
      <sz val="11"/>
      <color rgb="FF160AFE"/>
      <name val="Calibri"/>
      <family val="2"/>
      <charset val="1"/>
    </font>
    <font>
      <b val="true"/>
      <sz val="11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F2F2F2"/>
        <bgColor rgb="FFE7E6E6"/>
      </patternFill>
    </fill>
    <fill>
      <patternFill patternType="solid">
        <fgColor rgb="FFE6E6E6"/>
        <bgColor rgb="FFE7E6E6"/>
      </patternFill>
    </fill>
    <fill>
      <patternFill patternType="solid">
        <fgColor rgb="FFE7E6E6"/>
        <bgColor rgb="FFE6E6E6"/>
      </patternFill>
    </fill>
    <fill>
      <patternFill patternType="solid">
        <fgColor rgb="FFFFFFFF"/>
        <bgColor rgb="FFF2F2F2"/>
      </patternFill>
    </fill>
    <fill>
      <patternFill patternType="solid">
        <fgColor rgb="FFBFBFBF"/>
        <bgColor rgb="FFCCCCFF"/>
      </patternFill>
    </fill>
    <fill>
      <patternFill patternType="solid">
        <fgColor rgb="FFFFFF99"/>
        <bgColor rgb="FFF2F2F2"/>
      </patternFill>
    </fill>
    <fill>
      <patternFill patternType="solid">
        <fgColor rgb="FFCCFFFF"/>
        <bgColor rgb="FFF2F2F2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>
        <color rgb="FFFFFFFF"/>
      </left>
      <right style="thin">
        <color rgb="FFFFFFFF"/>
      </right>
      <top style="thin">
        <color rgb="FFFFFFFF"/>
      </top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 style="hair"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/>
      <right style="hair"/>
      <top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5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5" fontId="5" fillId="0" borderId="2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6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true" indent="0" shrinkToFit="false"/>
      <protection locked="false" hidden="false"/>
    </xf>
    <xf numFmtId="165" fontId="4" fillId="0" borderId="0" xfId="0" applyFont="true" applyBorder="false" applyAlignment="true" applyProtection="true">
      <alignment horizontal="right" vertical="bottom" textRotation="0" wrapText="true" indent="0" shrinkToFit="false"/>
      <protection locked="fals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7" fillId="0" borderId="0" xfId="19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8" fillId="2" borderId="7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8" fillId="2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2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8" fillId="2" borderId="7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8" fillId="2" borderId="7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4" fillId="0" borderId="7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4" fillId="0" borderId="7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5" fontId="8" fillId="0" borderId="7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8" fillId="2" borderId="7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8" fillId="2" borderId="7" xfId="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4" fontId="8" fillId="0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3" borderId="7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8" fillId="3" borderId="7" xfId="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4" fontId="8" fillId="4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3" borderId="7" xfId="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4" fontId="8" fillId="4" borderId="7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5" borderId="7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8" fillId="3" borderId="7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8" fillId="5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8" fillId="5" borderId="0" xfId="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5" fontId="8" fillId="5" borderId="0" xfId="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4" fontId="8" fillId="3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5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2" borderId="7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8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6" fillId="0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4" fillId="0" borderId="0" xfId="0" applyFont="true" applyBorder="false" applyAlignment="true" applyProtection="true">
      <alignment horizontal="right" vertical="bottom" textRotation="0" wrapText="true" indent="0" shrinkToFit="false"/>
      <protection locked="false" hidden="false"/>
    </xf>
    <xf numFmtId="164" fontId="9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19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5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8" fillId="5" borderId="7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8" fillId="5" borderId="7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8" fillId="5" borderId="7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4" fillId="0" borderId="7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4" fillId="0" borderId="7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4" fillId="3" borderId="7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4" fillId="3" borderId="7" xfId="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4" fontId="4" fillId="3" borderId="7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8" fillId="0" borderId="7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0" borderId="7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4" fillId="0" borderId="7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5" fontId="4" fillId="3" borderId="7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9" fillId="0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3" borderId="7" xfId="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4" fontId="8" fillId="3" borderId="7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0" fillId="0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11" fillId="0" borderId="7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11" fillId="0" borderId="7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11" fillId="0" borderId="7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11" fillId="0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1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1" fillId="0" borderId="7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11" fillId="3" borderId="7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11" fillId="3" borderId="7" xfId="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4" fontId="12" fillId="3" borderId="7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7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7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7" xfId="19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0" borderId="7" xfId="19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6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6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6" borderId="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9" fillId="2" borderId="7" xfId="17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9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14" fillId="7" borderId="7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7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4" fillId="7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16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14" fillId="7" borderId="7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4" fillId="7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9" fillId="0" borderId="7" xfId="17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15" fillId="7" borderId="7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9" fillId="0" borderId="7" xfId="17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14" fillId="7" borderId="7" xfId="19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9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4" fillId="7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5" fillId="7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9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9" fillId="0" borderId="7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9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8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8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9" fillId="8" borderId="7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9" fillId="8" borderId="7" xfId="17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70" fontId="9" fillId="8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14" fillId="8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4" fillId="8" borderId="7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9" fillId="8" borderId="7" xfId="17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9" fillId="8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71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2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8" fillId="2" borderId="7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5" fontId="8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8" fillId="2" borderId="7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4" fillId="0" borderId="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0" fillId="0" borderId="7" xfId="19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0" fillId="0" borderId="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8" fillId="2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160AFE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6E6E6"/>
      <rgbColor rgb="FFE7E6E6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3.pn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4.png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5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27000</xdr:colOff>
      <xdr:row>0</xdr:row>
      <xdr:rowOff>0</xdr:rowOff>
    </xdr:from>
    <xdr:to>
      <xdr:col>1</xdr:col>
      <xdr:colOff>2398680</xdr:colOff>
      <xdr:row>4</xdr:row>
      <xdr:rowOff>87480</xdr:rowOff>
    </xdr:to>
    <xdr:pic>
      <xdr:nvPicPr>
        <xdr:cNvPr id="0" name="Imagem 1" descr=""/>
        <xdr:cNvPicPr/>
      </xdr:nvPicPr>
      <xdr:blipFill>
        <a:blip r:embed="rId1"/>
        <a:stretch/>
      </xdr:blipFill>
      <xdr:spPr>
        <a:xfrm>
          <a:off x="27000" y="0"/>
          <a:ext cx="3812400" cy="9637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27000</xdr:colOff>
      <xdr:row>0</xdr:row>
      <xdr:rowOff>0</xdr:rowOff>
    </xdr:from>
    <xdr:to>
      <xdr:col>2</xdr:col>
      <xdr:colOff>388800</xdr:colOff>
      <xdr:row>4</xdr:row>
      <xdr:rowOff>173160</xdr:rowOff>
    </xdr:to>
    <xdr:pic>
      <xdr:nvPicPr>
        <xdr:cNvPr id="1" name="Imagem 1" descr=""/>
        <xdr:cNvPicPr/>
      </xdr:nvPicPr>
      <xdr:blipFill>
        <a:blip r:embed="rId1"/>
        <a:stretch/>
      </xdr:blipFill>
      <xdr:spPr>
        <a:xfrm>
          <a:off x="27000" y="0"/>
          <a:ext cx="3899880" cy="102060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27000</xdr:colOff>
      <xdr:row>0</xdr:row>
      <xdr:rowOff>0</xdr:rowOff>
    </xdr:from>
    <xdr:to>
      <xdr:col>1</xdr:col>
      <xdr:colOff>2769840</xdr:colOff>
      <xdr:row>4</xdr:row>
      <xdr:rowOff>173160</xdr:rowOff>
    </xdr:to>
    <xdr:pic>
      <xdr:nvPicPr>
        <xdr:cNvPr id="2" name="Imagem 1" descr=""/>
        <xdr:cNvPicPr/>
      </xdr:nvPicPr>
      <xdr:blipFill>
        <a:blip r:embed="rId1"/>
        <a:stretch/>
      </xdr:blipFill>
      <xdr:spPr>
        <a:xfrm>
          <a:off x="27000" y="0"/>
          <a:ext cx="3791160" cy="9349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27000</xdr:colOff>
      <xdr:row>0</xdr:row>
      <xdr:rowOff>0</xdr:rowOff>
    </xdr:from>
    <xdr:to>
      <xdr:col>2</xdr:col>
      <xdr:colOff>912600</xdr:colOff>
      <xdr:row>4</xdr:row>
      <xdr:rowOff>173160</xdr:rowOff>
    </xdr:to>
    <xdr:pic>
      <xdr:nvPicPr>
        <xdr:cNvPr id="3" name="Imagem 1" descr=""/>
        <xdr:cNvPicPr/>
      </xdr:nvPicPr>
      <xdr:blipFill>
        <a:blip r:embed="rId1"/>
        <a:stretch/>
      </xdr:blipFill>
      <xdr:spPr>
        <a:xfrm>
          <a:off x="27000" y="0"/>
          <a:ext cx="3878640" cy="9349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3171960</xdr:colOff>
      <xdr:row>5</xdr:row>
      <xdr:rowOff>11160</xdr:rowOff>
    </xdr:to>
    <xdr:pic>
      <xdr:nvPicPr>
        <xdr:cNvPr id="4" name="Imagem 1" descr=""/>
        <xdr:cNvPicPr/>
      </xdr:nvPicPr>
      <xdr:blipFill>
        <a:blip r:embed="rId1"/>
        <a:stretch/>
      </xdr:blipFill>
      <xdr:spPr>
        <a:xfrm>
          <a:off x="0" y="0"/>
          <a:ext cx="3766320" cy="96336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H91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8" activeCellId="0" sqref="G18"/>
    </sheetView>
  </sheetViews>
  <sheetFormatPr defaultRowHeight="15" zeroHeight="false" outlineLevelRow="0" outlineLevelCol="0"/>
  <cols>
    <col collapsed="false" customWidth="true" hidden="false" outlineLevel="0" max="1" min="1" style="1" width="20.42"/>
    <col collapsed="false" customWidth="true" hidden="false" outlineLevel="0" max="2" min="2" style="1" width="36.14"/>
    <col collapsed="false" customWidth="true" hidden="false" outlineLevel="0" max="3" min="3" style="1" width="8"/>
    <col collapsed="false" customWidth="true" hidden="false" outlineLevel="0" max="4" min="4" style="1" width="9"/>
    <col collapsed="false" customWidth="true" hidden="false" outlineLevel="0" max="5" min="5" style="2" width="8"/>
    <col collapsed="false" customWidth="true" hidden="false" outlineLevel="0" max="6" min="6" style="2" width="10.71"/>
    <col collapsed="false" customWidth="true" hidden="false" outlineLevel="0" max="7" min="7" style="2" width="18.29"/>
    <col collapsed="false" customWidth="true" hidden="false" outlineLevel="0" max="8" min="8" style="1" width="10"/>
    <col collapsed="false" customWidth="true" hidden="false" outlineLevel="0" max="1025" min="9" style="1" width="9"/>
  </cols>
  <sheetData>
    <row r="1" customFormat="false" ht="15" hidden="false" customHeight="false" outlineLevel="0" collapsed="false">
      <c r="A1" s="3"/>
      <c r="B1" s="3"/>
      <c r="C1" s="3"/>
      <c r="D1" s="3"/>
      <c r="E1" s="4"/>
      <c r="F1" s="4"/>
      <c r="G1" s="4"/>
    </row>
    <row r="2" customFormat="false" ht="15" hidden="false" customHeight="true" outlineLevel="0" collapsed="false">
      <c r="A2" s="5"/>
      <c r="B2" s="5"/>
      <c r="C2" s="5"/>
      <c r="D2" s="5"/>
      <c r="E2" s="5"/>
      <c r="F2" s="5"/>
      <c r="G2" s="5"/>
    </row>
    <row r="3" customFormat="false" ht="21" hidden="false" customHeight="true" outlineLevel="0" collapsed="false">
      <c r="A3" s="6"/>
      <c r="B3" s="6"/>
      <c r="C3" s="6"/>
      <c r="D3" s="6"/>
      <c r="E3" s="6"/>
      <c r="F3" s="6"/>
      <c r="G3" s="6"/>
    </row>
    <row r="4" customFormat="false" ht="18" hidden="false" customHeight="true" outlineLevel="0" collapsed="false">
      <c r="A4" s="6"/>
      <c r="B4" s="6"/>
      <c r="C4" s="6"/>
      <c r="D4" s="6"/>
      <c r="E4" s="6"/>
      <c r="F4" s="6"/>
      <c r="G4" s="6"/>
    </row>
    <row r="5" customFormat="false" ht="15.75" hidden="false" customHeight="true" outlineLevel="0" collapsed="false">
      <c r="A5" s="7"/>
      <c r="B5" s="8"/>
      <c r="C5" s="8"/>
      <c r="D5" s="8"/>
      <c r="E5" s="8"/>
      <c r="F5" s="8"/>
      <c r="G5" s="9"/>
    </row>
    <row r="6" customFormat="false" ht="15" hidden="false" customHeight="false" outlineLevel="0" collapsed="false">
      <c r="A6" s="10"/>
      <c r="B6" s="10"/>
      <c r="C6" s="10"/>
      <c r="D6" s="10"/>
      <c r="E6" s="11"/>
      <c r="F6" s="11"/>
      <c r="G6" s="11"/>
    </row>
    <row r="7" customFormat="false" ht="18" hidden="false" customHeight="false" outlineLevel="0" collapsed="false">
      <c r="A7" s="12" t="s">
        <v>0</v>
      </c>
      <c r="B7" s="12"/>
      <c r="C7" s="12"/>
      <c r="D7" s="12"/>
      <c r="E7" s="12"/>
      <c r="F7" s="12"/>
      <c r="G7" s="12"/>
    </row>
    <row r="8" customFormat="false" ht="18" hidden="false" customHeight="false" outlineLevel="0" collapsed="false">
      <c r="A8" s="12" t="s">
        <v>1</v>
      </c>
      <c r="B8" s="12"/>
      <c r="C8" s="12"/>
      <c r="D8" s="12"/>
      <c r="E8" s="12"/>
      <c r="F8" s="12"/>
      <c r="G8" s="12"/>
    </row>
    <row r="9" customFormat="false" ht="21" hidden="false" customHeight="true" outlineLevel="0" collapsed="false">
      <c r="A9" s="13"/>
      <c r="B9" s="13"/>
      <c r="C9" s="13"/>
      <c r="D9" s="13"/>
      <c r="E9" s="13"/>
      <c r="F9" s="13"/>
      <c r="G9" s="13"/>
    </row>
    <row r="10" customFormat="false" ht="15" hidden="false" customHeight="false" outlineLevel="0" collapsed="false">
      <c r="A10" s="14" t="s">
        <v>2</v>
      </c>
      <c r="B10" s="14"/>
      <c r="C10" s="14"/>
      <c r="D10" s="14"/>
      <c r="E10" s="14"/>
      <c r="F10" s="14"/>
      <c r="G10" s="15" t="n">
        <v>0.8832</v>
      </c>
    </row>
    <row r="11" customFormat="false" ht="15" hidden="false" customHeight="false" outlineLevel="0" collapsed="false">
      <c r="A11" s="14" t="s">
        <v>3</v>
      </c>
      <c r="B11" s="14"/>
      <c r="C11" s="14"/>
      <c r="D11" s="14"/>
      <c r="E11" s="14"/>
      <c r="F11" s="14"/>
      <c r="G11" s="15" t="n">
        <v>0.2565</v>
      </c>
    </row>
    <row r="12" customFormat="false" ht="15" hidden="false" customHeight="false" outlineLevel="0" collapsed="false">
      <c r="A12" s="16"/>
      <c r="B12" s="16"/>
      <c r="C12" s="16"/>
      <c r="D12" s="16"/>
      <c r="E12" s="16"/>
      <c r="F12" s="16"/>
      <c r="G12" s="17"/>
    </row>
    <row r="13" customFormat="false" ht="21" hidden="false" customHeight="true" outlineLevel="0" collapsed="false">
      <c r="A13" s="17"/>
      <c r="B13" s="17"/>
      <c r="C13" s="17"/>
      <c r="D13" s="17"/>
      <c r="E13" s="17"/>
      <c r="F13" s="17"/>
      <c r="G13" s="17"/>
    </row>
    <row r="14" customFormat="false" ht="12.75" hidden="false" customHeight="true" outlineLevel="0" collapsed="false">
      <c r="A14" s="18" t="s">
        <v>4</v>
      </c>
      <c r="B14" s="18"/>
      <c r="C14" s="18"/>
      <c r="D14" s="18"/>
      <c r="E14" s="18"/>
      <c r="F14" s="18"/>
      <c r="G14" s="18"/>
    </row>
    <row r="15" customFormat="false" ht="25.5" hidden="false" customHeight="false" outlineLevel="0" collapsed="false">
      <c r="A15" s="19" t="s">
        <v>5</v>
      </c>
      <c r="B15" s="19" t="s">
        <v>6</v>
      </c>
      <c r="C15" s="20" t="s">
        <v>7</v>
      </c>
      <c r="D15" s="20" t="s">
        <v>8</v>
      </c>
      <c r="E15" s="21" t="s">
        <v>9</v>
      </c>
      <c r="F15" s="21" t="s">
        <v>10</v>
      </c>
      <c r="G15" s="22" t="s">
        <v>11</v>
      </c>
    </row>
    <row r="16" customFormat="false" ht="12.75" hidden="false" customHeight="true" outlineLevel="0" collapsed="false">
      <c r="A16" s="19" t="n">
        <v>1</v>
      </c>
      <c r="B16" s="19" t="s">
        <v>12</v>
      </c>
      <c r="C16" s="19"/>
      <c r="D16" s="19"/>
      <c r="E16" s="19"/>
      <c r="F16" s="19"/>
      <c r="G16" s="19"/>
    </row>
    <row r="17" customFormat="false" ht="12.75" hidden="false" customHeight="true" outlineLevel="0" collapsed="false">
      <c r="A17" s="19" t="s">
        <v>13</v>
      </c>
      <c r="B17" s="19" t="s">
        <v>14</v>
      </c>
      <c r="C17" s="19"/>
      <c r="D17" s="19"/>
      <c r="E17" s="19"/>
      <c r="F17" s="19"/>
      <c r="G17" s="19"/>
    </row>
    <row r="18" customFormat="false" ht="25.5" hidden="false" customHeight="false" outlineLevel="0" collapsed="false">
      <c r="A18" s="23" t="s">
        <v>15</v>
      </c>
      <c r="B18" s="23" t="s">
        <v>16</v>
      </c>
      <c r="C18" s="24" t="s">
        <v>17</v>
      </c>
      <c r="D18" s="24" t="s">
        <v>18</v>
      </c>
      <c r="E18" s="25" t="n">
        <v>3.6</v>
      </c>
      <c r="F18" s="26" t="n">
        <v>282.69</v>
      </c>
      <c r="G18" s="27" t="n">
        <f aca="false">F18*E18</f>
        <v>1017.684</v>
      </c>
    </row>
    <row r="19" customFormat="false" ht="12.75" hidden="false" customHeight="true" outlineLevel="0" collapsed="false">
      <c r="A19" s="19" t="s">
        <v>19</v>
      </c>
      <c r="B19" s="19" t="s">
        <v>20</v>
      </c>
      <c r="C19" s="19"/>
      <c r="D19" s="19"/>
      <c r="E19" s="19"/>
      <c r="F19" s="19"/>
      <c r="G19" s="19"/>
    </row>
    <row r="20" customFormat="false" ht="25.5" hidden="false" customHeight="false" outlineLevel="0" collapsed="false">
      <c r="A20" s="23" t="s">
        <v>21</v>
      </c>
      <c r="B20" s="23" t="s">
        <v>22</v>
      </c>
      <c r="C20" s="24" t="s">
        <v>17</v>
      </c>
      <c r="D20" s="24" t="s">
        <v>23</v>
      </c>
      <c r="E20" s="25" t="n">
        <v>3</v>
      </c>
      <c r="F20" s="26" t="n">
        <v>42.32</v>
      </c>
      <c r="G20" s="27" t="n">
        <f aca="false">F20*E20</f>
        <v>126.96</v>
      </c>
    </row>
    <row r="21" customFormat="false" ht="25.5" hidden="false" customHeight="false" outlineLevel="0" collapsed="false">
      <c r="A21" s="23" t="s">
        <v>24</v>
      </c>
      <c r="B21" s="23" t="s">
        <v>25</v>
      </c>
      <c r="C21" s="24" t="s">
        <v>17</v>
      </c>
      <c r="D21" s="24" t="s">
        <v>18</v>
      </c>
      <c r="E21" s="25" t="n">
        <v>2.42</v>
      </c>
      <c r="F21" s="26" t="n">
        <v>23.08</v>
      </c>
      <c r="G21" s="27" t="n">
        <f aca="false">F21*E21</f>
        <v>55.8536</v>
      </c>
    </row>
    <row r="22" customFormat="false" ht="25.5" hidden="false" customHeight="false" outlineLevel="0" collapsed="false">
      <c r="A22" s="23" t="s">
        <v>26</v>
      </c>
      <c r="B22" s="23" t="s">
        <v>27</v>
      </c>
      <c r="C22" s="24" t="s">
        <v>17</v>
      </c>
      <c r="D22" s="24" t="s">
        <v>28</v>
      </c>
      <c r="E22" s="25" t="n">
        <v>2.56</v>
      </c>
      <c r="F22" s="26" t="n">
        <v>39.38</v>
      </c>
      <c r="G22" s="27" t="n">
        <f aca="false">F22*E22</f>
        <v>100.8128</v>
      </c>
    </row>
    <row r="23" customFormat="false" ht="38.25" hidden="false" customHeight="false" outlineLevel="0" collapsed="false">
      <c r="A23" s="23" t="s">
        <v>29</v>
      </c>
      <c r="B23" s="23" t="s">
        <v>30</v>
      </c>
      <c r="C23" s="24" t="s">
        <v>17</v>
      </c>
      <c r="D23" s="24" t="s">
        <v>18</v>
      </c>
      <c r="E23" s="25" t="n">
        <v>169.91</v>
      </c>
      <c r="F23" s="26" t="n">
        <v>10.5</v>
      </c>
      <c r="G23" s="27" t="n">
        <f aca="false">F23*E23</f>
        <v>1784.055</v>
      </c>
    </row>
    <row r="24" customFormat="false" ht="25.5" hidden="false" customHeight="false" outlineLevel="0" collapsed="false">
      <c r="A24" s="23" t="s">
        <v>31</v>
      </c>
      <c r="B24" s="23" t="s">
        <v>32</v>
      </c>
      <c r="C24" s="24" t="s">
        <v>17</v>
      </c>
      <c r="D24" s="24" t="s">
        <v>18</v>
      </c>
      <c r="E24" s="25" t="n">
        <v>169.91</v>
      </c>
      <c r="F24" s="26" t="n">
        <v>7.88</v>
      </c>
      <c r="G24" s="27" t="n">
        <f aca="false">F24*E24</f>
        <v>1338.8908</v>
      </c>
    </row>
    <row r="25" customFormat="false" ht="51" hidden="false" customHeight="false" outlineLevel="0" collapsed="false">
      <c r="A25" s="23" t="s">
        <v>33</v>
      </c>
      <c r="B25" s="23" t="s">
        <v>34</v>
      </c>
      <c r="C25" s="24" t="s">
        <v>17</v>
      </c>
      <c r="D25" s="24" t="s">
        <v>18</v>
      </c>
      <c r="E25" s="25" t="n">
        <v>127.96</v>
      </c>
      <c r="F25" s="26" t="n">
        <v>23.63</v>
      </c>
      <c r="G25" s="27" t="n">
        <f aca="false">F25*E25</f>
        <v>3023.6948</v>
      </c>
    </row>
    <row r="26" customFormat="false" ht="25.5" hidden="false" customHeight="false" outlineLevel="0" collapsed="false">
      <c r="A26" s="23" t="s">
        <v>35</v>
      </c>
      <c r="B26" s="23" t="s">
        <v>36</v>
      </c>
      <c r="C26" s="24" t="s">
        <v>17</v>
      </c>
      <c r="D26" s="24" t="s">
        <v>18</v>
      </c>
      <c r="E26" s="25" t="n">
        <v>32.02</v>
      </c>
      <c r="F26" s="26" t="n">
        <v>9.44</v>
      </c>
      <c r="G26" s="27" t="n">
        <f aca="false">F26*E26</f>
        <v>302.2688</v>
      </c>
    </row>
    <row r="27" customFormat="false" ht="38.25" hidden="false" customHeight="false" outlineLevel="0" collapsed="false">
      <c r="A27" s="23" t="s">
        <v>37</v>
      </c>
      <c r="B27" s="23" t="s">
        <v>38</v>
      </c>
      <c r="C27" s="24" t="s">
        <v>17</v>
      </c>
      <c r="D27" s="24" t="s">
        <v>28</v>
      </c>
      <c r="E27" s="25" t="n">
        <v>76.43</v>
      </c>
      <c r="F27" s="26" t="n">
        <v>88.52</v>
      </c>
      <c r="G27" s="27" t="n">
        <f aca="false">F27*E27</f>
        <v>6765.5836</v>
      </c>
    </row>
    <row r="28" customFormat="false" ht="25.5" hidden="false" customHeight="false" outlineLevel="0" collapsed="false">
      <c r="A28" s="23" t="s">
        <v>39</v>
      </c>
      <c r="B28" s="23" t="s">
        <v>40</v>
      </c>
      <c r="C28" s="24" t="s">
        <v>17</v>
      </c>
      <c r="D28" s="24" t="s">
        <v>18</v>
      </c>
      <c r="E28" s="25" t="n">
        <v>5.33</v>
      </c>
      <c r="F28" s="26" t="n">
        <v>3.94</v>
      </c>
      <c r="G28" s="27" t="n">
        <f aca="false">F28*E28</f>
        <v>21.0002</v>
      </c>
    </row>
    <row r="29" customFormat="false" ht="38.25" hidden="false" customHeight="false" outlineLevel="0" collapsed="false">
      <c r="A29" s="23" t="s">
        <v>41</v>
      </c>
      <c r="B29" s="23" t="s">
        <v>42</v>
      </c>
      <c r="C29" s="24" t="s">
        <v>17</v>
      </c>
      <c r="D29" s="24" t="s">
        <v>23</v>
      </c>
      <c r="E29" s="25" t="n">
        <v>13</v>
      </c>
      <c r="F29" s="26" t="n">
        <v>4.92</v>
      </c>
      <c r="G29" s="27" t="n">
        <f aca="false">F29*E29</f>
        <v>63.96</v>
      </c>
    </row>
    <row r="30" customFormat="false" ht="25.5" hidden="false" customHeight="false" outlineLevel="0" collapsed="false">
      <c r="A30" s="23" t="s">
        <v>43</v>
      </c>
      <c r="B30" s="23" t="s">
        <v>44</v>
      </c>
      <c r="C30" s="24" t="s">
        <v>17</v>
      </c>
      <c r="D30" s="24" t="s">
        <v>23</v>
      </c>
      <c r="E30" s="25" t="n">
        <v>5</v>
      </c>
      <c r="F30" s="26" t="n">
        <v>17.62</v>
      </c>
      <c r="G30" s="27" t="n">
        <f aca="false">F30*E30</f>
        <v>88.1</v>
      </c>
    </row>
    <row r="31" customFormat="false" ht="25.5" hidden="false" customHeight="false" outlineLevel="0" collapsed="false">
      <c r="A31" s="23" t="s">
        <v>45</v>
      </c>
      <c r="B31" s="23" t="s">
        <v>46</v>
      </c>
      <c r="C31" s="24" t="s">
        <v>17</v>
      </c>
      <c r="D31" s="24" t="s">
        <v>18</v>
      </c>
      <c r="E31" s="25" t="n">
        <v>9.24</v>
      </c>
      <c r="F31" s="26" t="n">
        <v>15.75</v>
      </c>
      <c r="G31" s="27" t="n">
        <f aca="false">F31*E31</f>
        <v>145.53</v>
      </c>
    </row>
    <row r="32" customFormat="false" ht="38.25" hidden="false" customHeight="false" outlineLevel="0" collapsed="false">
      <c r="A32" s="23" t="s">
        <v>47</v>
      </c>
      <c r="B32" s="23" t="s">
        <v>48</v>
      </c>
      <c r="C32" s="24" t="s">
        <v>17</v>
      </c>
      <c r="D32" s="24" t="s">
        <v>49</v>
      </c>
      <c r="E32" s="25" t="n">
        <v>8</v>
      </c>
      <c r="F32" s="26" t="n">
        <v>4.87</v>
      </c>
      <c r="G32" s="27" t="n">
        <f aca="false">F32*E32</f>
        <v>38.96</v>
      </c>
    </row>
    <row r="33" customFormat="false" ht="25.5" hidden="false" customHeight="false" outlineLevel="0" collapsed="false">
      <c r="A33" s="23" t="s">
        <v>50</v>
      </c>
      <c r="B33" s="23" t="s">
        <v>51</v>
      </c>
      <c r="C33" s="24" t="s">
        <v>17</v>
      </c>
      <c r="D33" s="24" t="s">
        <v>28</v>
      </c>
      <c r="E33" s="25" t="n">
        <v>7.21</v>
      </c>
      <c r="F33" s="26" t="n">
        <v>230.16</v>
      </c>
      <c r="G33" s="27" t="n">
        <f aca="false">F33*E33</f>
        <v>1659.4536</v>
      </c>
    </row>
    <row r="34" customFormat="false" ht="25.5" hidden="false" customHeight="false" outlineLevel="0" collapsed="false">
      <c r="A34" s="23" t="s">
        <v>52</v>
      </c>
      <c r="B34" s="23" t="s">
        <v>53</v>
      </c>
      <c r="C34" s="24" t="s">
        <v>17</v>
      </c>
      <c r="D34" s="24" t="s">
        <v>18</v>
      </c>
      <c r="E34" s="25" t="n">
        <v>175.87</v>
      </c>
      <c r="F34" s="26" t="n">
        <v>14.93</v>
      </c>
      <c r="G34" s="27" t="n">
        <f aca="false">F34*E34</f>
        <v>2625.7391</v>
      </c>
    </row>
    <row r="35" customFormat="false" ht="25.5" hidden="false" customHeight="false" outlineLevel="0" collapsed="false">
      <c r="A35" s="23" t="s">
        <v>54</v>
      </c>
      <c r="B35" s="23" t="s">
        <v>55</v>
      </c>
      <c r="C35" s="24" t="s">
        <v>17</v>
      </c>
      <c r="D35" s="24" t="s">
        <v>18</v>
      </c>
      <c r="E35" s="25" t="n">
        <v>16.32</v>
      </c>
      <c r="F35" s="26" t="n">
        <v>14.93</v>
      </c>
      <c r="G35" s="27" t="n">
        <f aca="false">F35*E35</f>
        <v>243.6576</v>
      </c>
    </row>
    <row r="36" customFormat="false" ht="25.5" hidden="false" customHeight="false" outlineLevel="0" collapsed="false">
      <c r="A36" s="23" t="s">
        <v>56</v>
      </c>
      <c r="B36" s="23" t="s">
        <v>57</v>
      </c>
      <c r="C36" s="24" t="s">
        <v>17</v>
      </c>
      <c r="D36" s="24" t="s">
        <v>18</v>
      </c>
      <c r="E36" s="25" t="n">
        <v>5.04</v>
      </c>
      <c r="F36" s="26" t="n">
        <v>38.66</v>
      </c>
      <c r="G36" s="27" t="n">
        <f aca="false">F36*E36</f>
        <v>194.8464</v>
      </c>
    </row>
    <row r="37" customFormat="false" ht="25.5" hidden="false" customHeight="false" outlineLevel="0" collapsed="false">
      <c r="A37" s="23" t="s">
        <v>58</v>
      </c>
      <c r="B37" s="23" t="s">
        <v>59</v>
      </c>
      <c r="C37" s="24" t="s">
        <v>17</v>
      </c>
      <c r="D37" s="24" t="s">
        <v>49</v>
      </c>
      <c r="E37" s="25" t="n">
        <v>110.5</v>
      </c>
      <c r="F37" s="26" t="n">
        <v>9.22</v>
      </c>
      <c r="G37" s="27" t="n">
        <f aca="false">F37*E37</f>
        <v>1018.81</v>
      </c>
    </row>
    <row r="38" customFormat="false" ht="25.5" hidden="false" customHeight="false" outlineLevel="0" collapsed="false">
      <c r="A38" s="23" t="s">
        <v>60</v>
      </c>
      <c r="B38" s="23" t="s">
        <v>61</v>
      </c>
      <c r="C38" s="24" t="s">
        <v>17</v>
      </c>
      <c r="D38" s="24" t="s">
        <v>49</v>
      </c>
      <c r="E38" s="25" t="n">
        <v>80.2</v>
      </c>
      <c r="F38" s="26" t="n">
        <v>9.22</v>
      </c>
      <c r="G38" s="27" t="n">
        <f aca="false">F38*E38</f>
        <v>739.444</v>
      </c>
    </row>
    <row r="39" customFormat="false" ht="25.5" hidden="false" customHeight="false" outlineLevel="0" collapsed="false">
      <c r="A39" s="23" t="s">
        <v>62</v>
      </c>
      <c r="B39" s="23" t="s">
        <v>63</v>
      </c>
      <c r="C39" s="24" t="s">
        <v>17</v>
      </c>
      <c r="D39" s="24" t="s">
        <v>18</v>
      </c>
      <c r="E39" s="25" t="n">
        <v>4.1</v>
      </c>
      <c r="F39" s="26" t="n">
        <v>31.87</v>
      </c>
      <c r="G39" s="27" t="n">
        <f aca="false">F39*E39</f>
        <v>130.667</v>
      </c>
    </row>
    <row r="40" customFormat="false" ht="25.5" hidden="false" customHeight="false" outlineLevel="0" collapsed="false">
      <c r="A40" s="23" t="s">
        <v>64</v>
      </c>
      <c r="B40" s="23" t="s">
        <v>65</v>
      </c>
      <c r="C40" s="24" t="s">
        <v>17</v>
      </c>
      <c r="D40" s="24" t="s">
        <v>23</v>
      </c>
      <c r="E40" s="25" t="n">
        <v>12</v>
      </c>
      <c r="F40" s="26" t="n">
        <v>12.54</v>
      </c>
      <c r="G40" s="27" t="n">
        <f aca="false">F40*E40</f>
        <v>150.48</v>
      </c>
    </row>
    <row r="41" customFormat="false" ht="38.25" hidden="false" customHeight="false" outlineLevel="0" collapsed="false">
      <c r="A41" s="23" t="s">
        <v>66</v>
      </c>
      <c r="B41" s="23" t="s">
        <v>67</v>
      </c>
      <c r="C41" s="24" t="s">
        <v>17</v>
      </c>
      <c r="D41" s="24" t="s">
        <v>49</v>
      </c>
      <c r="E41" s="25" t="n">
        <v>80</v>
      </c>
      <c r="F41" s="26" t="n">
        <v>7.09</v>
      </c>
      <c r="G41" s="27" t="n">
        <f aca="false">F41*E41</f>
        <v>567.2</v>
      </c>
    </row>
    <row r="42" customFormat="false" ht="38.25" hidden="false" customHeight="false" outlineLevel="0" collapsed="false">
      <c r="A42" s="23" t="s">
        <v>68</v>
      </c>
      <c r="B42" s="23" t="s">
        <v>69</v>
      </c>
      <c r="C42" s="24" t="s">
        <v>17</v>
      </c>
      <c r="D42" s="24" t="s">
        <v>49</v>
      </c>
      <c r="E42" s="25" t="n">
        <v>1.5</v>
      </c>
      <c r="F42" s="26" t="n">
        <v>10.63</v>
      </c>
      <c r="G42" s="27" t="n">
        <f aca="false">F42*E42</f>
        <v>15.945</v>
      </c>
    </row>
    <row r="43" customFormat="false" ht="25.5" hidden="false" customHeight="false" outlineLevel="0" collapsed="false">
      <c r="A43" s="23" t="s">
        <v>70</v>
      </c>
      <c r="B43" s="23" t="s">
        <v>71</v>
      </c>
      <c r="C43" s="24" t="s">
        <v>17</v>
      </c>
      <c r="D43" s="24" t="s">
        <v>23</v>
      </c>
      <c r="E43" s="25" t="n">
        <v>2</v>
      </c>
      <c r="F43" s="26" t="n">
        <v>30.44</v>
      </c>
      <c r="G43" s="27" t="n">
        <f aca="false">F43*E43</f>
        <v>60.88</v>
      </c>
    </row>
    <row r="44" customFormat="false" ht="25.5" hidden="false" customHeight="false" outlineLevel="0" collapsed="false">
      <c r="A44" s="23" t="s">
        <v>72</v>
      </c>
      <c r="B44" s="23" t="s">
        <v>73</v>
      </c>
      <c r="C44" s="24" t="s">
        <v>17</v>
      </c>
      <c r="D44" s="24" t="s">
        <v>28</v>
      </c>
      <c r="E44" s="25" t="n">
        <v>123</v>
      </c>
      <c r="F44" s="26" t="n">
        <v>15.89</v>
      </c>
      <c r="G44" s="27" t="n">
        <f aca="false">F44*E44</f>
        <v>1954.47</v>
      </c>
    </row>
    <row r="45" customFormat="false" ht="25.5" hidden="false" customHeight="false" outlineLevel="0" collapsed="false">
      <c r="A45" s="23" t="s">
        <v>74</v>
      </c>
      <c r="B45" s="23" t="s">
        <v>75</v>
      </c>
      <c r="C45" s="24" t="s">
        <v>17</v>
      </c>
      <c r="D45" s="24" t="s">
        <v>23</v>
      </c>
      <c r="E45" s="25" t="n">
        <v>5</v>
      </c>
      <c r="F45" s="26" t="n">
        <v>91.49</v>
      </c>
      <c r="G45" s="27" t="n">
        <f aca="false">F45*E45</f>
        <v>457.45</v>
      </c>
    </row>
    <row r="46" customFormat="false" ht="12.75" hidden="false" customHeight="true" outlineLevel="0" collapsed="false">
      <c r="A46" s="19" t="s">
        <v>76</v>
      </c>
      <c r="B46" s="19" t="s">
        <v>77</v>
      </c>
      <c r="C46" s="19"/>
      <c r="D46" s="19"/>
      <c r="E46" s="19"/>
      <c r="F46" s="19"/>
      <c r="G46" s="19"/>
    </row>
    <row r="47" customFormat="false" ht="38.25" hidden="false" customHeight="false" outlineLevel="0" collapsed="false">
      <c r="A47" s="23" t="s">
        <v>78</v>
      </c>
      <c r="B47" s="23" t="s">
        <v>79</v>
      </c>
      <c r="C47" s="24" t="s">
        <v>17</v>
      </c>
      <c r="D47" s="24" t="s">
        <v>23</v>
      </c>
      <c r="E47" s="25" t="n">
        <v>1</v>
      </c>
      <c r="F47" s="26" t="n">
        <v>7821.71</v>
      </c>
      <c r="G47" s="27" t="n">
        <f aca="false">F47*E47</f>
        <v>7821.71</v>
      </c>
    </row>
    <row r="48" customFormat="false" ht="12.75" hidden="false" customHeight="true" outlineLevel="0" collapsed="false">
      <c r="A48" s="19" t="s">
        <v>80</v>
      </c>
      <c r="B48" s="19" t="s">
        <v>81</v>
      </c>
      <c r="C48" s="19"/>
      <c r="D48" s="19"/>
      <c r="E48" s="19"/>
      <c r="F48" s="19"/>
      <c r="G48" s="19"/>
    </row>
    <row r="49" customFormat="false" ht="102" hidden="false" customHeight="false" outlineLevel="0" collapsed="false">
      <c r="A49" s="23" t="s">
        <v>82</v>
      </c>
      <c r="B49" s="23" t="s">
        <v>83</v>
      </c>
      <c r="C49" s="24" t="s">
        <v>17</v>
      </c>
      <c r="D49" s="24" t="s">
        <v>84</v>
      </c>
      <c r="E49" s="25" t="n">
        <v>10</v>
      </c>
      <c r="F49" s="26" t="n">
        <v>711.65</v>
      </c>
      <c r="G49" s="27" t="n">
        <f aca="false">F49*E49</f>
        <v>7116.5</v>
      </c>
    </row>
    <row r="50" customFormat="false" ht="51" hidden="false" customHeight="false" outlineLevel="0" collapsed="false">
      <c r="A50" s="23" t="s">
        <v>85</v>
      </c>
      <c r="B50" s="23" t="s">
        <v>86</v>
      </c>
      <c r="C50" s="24" t="s">
        <v>17</v>
      </c>
      <c r="D50" s="24" t="s">
        <v>18</v>
      </c>
      <c r="E50" s="25" t="n">
        <v>177.24</v>
      </c>
      <c r="F50" s="26" t="n">
        <v>9.9</v>
      </c>
      <c r="G50" s="27" t="n">
        <f aca="false">F50*E50</f>
        <v>1754.676</v>
      </c>
    </row>
    <row r="51" customFormat="false" ht="51" hidden="false" customHeight="false" outlineLevel="0" collapsed="false">
      <c r="A51" s="23" t="s">
        <v>87</v>
      </c>
      <c r="B51" s="23" t="s">
        <v>88</v>
      </c>
      <c r="C51" s="24" t="s">
        <v>17</v>
      </c>
      <c r="D51" s="24" t="s">
        <v>18</v>
      </c>
      <c r="E51" s="25" t="n">
        <v>76.34</v>
      </c>
      <c r="F51" s="26" t="n">
        <v>54.04</v>
      </c>
      <c r="G51" s="27" t="n">
        <f aca="false">F51*E51</f>
        <v>4125.4136</v>
      </c>
    </row>
    <row r="52" customFormat="false" ht="63.75" hidden="false" customHeight="false" outlineLevel="0" collapsed="false">
      <c r="A52" s="23" t="s">
        <v>89</v>
      </c>
      <c r="B52" s="23" t="s">
        <v>90</v>
      </c>
      <c r="C52" s="24" t="s">
        <v>17</v>
      </c>
      <c r="D52" s="24" t="s">
        <v>18</v>
      </c>
      <c r="E52" s="25" t="n">
        <v>7</v>
      </c>
      <c r="F52" s="26" t="n">
        <v>382.13</v>
      </c>
      <c r="G52" s="27" t="n">
        <f aca="false">F52*E52</f>
        <v>2674.91</v>
      </c>
    </row>
    <row r="53" customFormat="false" ht="63.75" hidden="false" customHeight="false" outlineLevel="0" collapsed="false">
      <c r="A53" s="23" t="s">
        <v>91</v>
      </c>
      <c r="B53" s="23" t="s">
        <v>92</v>
      </c>
      <c r="C53" s="24" t="s">
        <v>17</v>
      </c>
      <c r="D53" s="24" t="s">
        <v>18</v>
      </c>
      <c r="E53" s="25" t="n">
        <v>10</v>
      </c>
      <c r="F53" s="26" t="n">
        <v>654.35</v>
      </c>
      <c r="G53" s="27" t="n">
        <f aca="false">F53*E53</f>
        <v>6543.5</v>
      </c>
    </row>
    <row r="54" customFormat="false" ht="51" hidden="false" customHeight="false" outlineLevel="0" collapsed="false">
      <c r="A54" s="23" t="s">
        <v>93</v>
      </c>
      <c r="B54" s="23" t="s">
        <v>94</v>
      </c>
      <c r="C54" s="24" t="s">
        <v>17</v>
      </c>
      <c r="D54" s="24" t="s">
        <v>18</v>
      </c>
      <c r="E54" s="25" t="n">
        <v>10</v>
      </c>
      <c r="F54" s="26" t="n">
        <v>536.92</v>
      </c>
      <c r="G54" s="27" t="n">
        <f aca="false">F54*E54</f>
        <v>5369.2</v>
      </c>
    </row>
    <row r="55" customFormat="false" ht="15" hidden="false" customHeight="false" outlineLevel="0" collapsed="false">
      <c r="A55" s="28" t="s">
        <v>95</v>
      </c>
      <c r="B55" s="28"/>
      <c r="C55" s="28"/>
      <c r="D55" s="28"/>
      <c r="E55" s="28"/>
      <c r="F55" s="28"/>
      <c r="G55" s="29" t="n">
        <f aca="false">G54+G53+G52+G51+G50+G49+G47+G45+G44+G43+G42+G41++G40+G39+G38+G37+G36+G35+G34+G33+G32+G31+G30+G29+G28+G27+G26+G25+G24+G23+G22+G21+G20+G18</f>
        <v>60098.3059</v>
      </c>
    </row>
    <row r="56" customFormat="false" ht="12.75" hidden="false" customHeight="true" outlineLevel="0" collapsed="false">
      <c r="A56" s="19" t="n">
        <v>2</v>
      </c>
      <c r="B56" s="19" t="s">
        <v>96</v>
      </c>
      <c r="C56" s="19"/>
      <c r="D56" s="19"/>
      <c r="E56" s="19"/>
      <c r="F56" s="19"/>
      <c r="G56" s="19"/>
    </row>
    <row r="57" customFormat="false" ht="12.75" hidden="false" customHeight="true" outlineLevel="0" collapsed="false">
      <c r="A57" s="19" t="s">
        <v>97</v>
      </c>
      <c r="B57" s="19" t="s">
        <v>98</v>
      </c>
      <c r="C57" s="19"/>
      <c r="D57" s="19"/>
      <c r="E57" s="19"/>
      <c r="F57" s="19"/>
      <c r="G57" s="19"/>
    </row>
    <row r="58" customFormat="false" ht="25.5" hidden="false" customHeight="false" outlineLevel="0" collapsed="false">
      <c r="A58" s="23" t="s">
        <v>99</v>
      </c>
      <c r="B58" s="23" t="s">
        <v>100</v>
      </c>
      <c r="C58" s="24" t="s">
        <v>17</v>
      </c>
      <c r="D58" s="24" t="s">
        <v>28</v>
      </c>
      <c r="E58" s="25" t="n">
        <v>41.44</v>
      </c>
      <c r="F58" s="26" t="n">
        <v>55.14</v>
      </c>
      <c r="G58" s="27" t="n">
        <f aca="false">F58*E58</f>
        <v>2285.0016</v>
      </c>
    </row>
    <row r="59" customFormat="false" ht="15" hidden="false" customHeight="false" outlineLevel="0" collapsed="false">
      <c r="A59" s="28" t="s">
        <v>95</v>
      </c>
      <c r="B59" s="28"/>
      <c r="C59" s="28"/>
      <c r="D59" s="28"/>
      <c r="E59" s="28"/>
      <c r="F59" s="28"/>
      <c r="G59" s="29" t="n">
        <f aca="false">G58</f>
        <v>2285.0016</v>
      </c>
    </row>
    <row r="60" customFormat="false" ht="12.75" hidden="false" customHeight="true" outlineLevel="0" collapsed="false">
      <c r="A60" s="19" t="n">
        <v>3</v>
      </c>
      <c r="B60" s="19" t="s">
        <v>101</v>
      </c>
      <c r="C60" s="19"/>
      <c r="D60" s="19"/>
      <c r="E60" s="19"/>
      <c r="F60" s="19"/>
      <c r="G60" s="19"/>
    </row>
    <row r="61" customFormat="false" ht="12.75" hidden="false" customHeight="true" outlineLevel="0" collapsed="false">
      <c r="A61" s="19" t="s">
        <v>102</v>
      </c>
      <c r="B61" s="19" t="s">
        <v>103</v>
      </c>
      <c r="C61" s="19"/>
      <c r="D61" s="19"/>
      <c r="E61" s="19"/>
      <c r="F61" s="19"/>
      <c r="G61" s="19"/>
    </row>
    <row r="62" customFormat="false" ht="38.25" hidden="false" customHeight="false" outlineLevel="0" collapsed="false">
      <c r="A62" s="23" t="s">
        <v>104</v>
      </c>
      <c r="B62" s="23" t="s">
        <v>105</v>
      </c>
      <c r="C62" s="24" t="s">
        <v>17</v>
      </c>
      <c r="D62" s="24" t="s">
        <v>49</v>
      </c>
      <c r="E62" s="25" t="n">
        <v>260</v>
      </c>
      <c r="F62" s="26" t="n">
        <v>90.72</v>
      </c>
      <c r="G62" s="27" t="n">
        <f aca="false">F62*E62</f>
        <v>23587.2</v>
      </c>
    </row>
    <row r="63" customFormat="false" ht="38.25" hidden="false" customHeight="false" outlineLevel="0" collapsed="false">
      <c r="A63" s="23" t="s">
        <v>106</v>
      </c>
      <c r="B63" s="23" t="s">
        <v>107</v>
      </c>
      <c r="C63" s="24" t="s">
        <v>17</v>
      </c>
      <c r="D63" s="24" t="s">
        <v>28</v>
      </c>
      <c r="E63" s="25" t="n">
        <v>11.07</v>
      </c>
      <c r="F63" s="26" t="n">
        <v>40.17</v>
      </c>
      <c r="G63" s="27" t="n">
        <f aca="false">F63*E63</f>
        <v>444.6819</v>
      </c>
    </row>
    <row r="64" customFormat="false" ht="38.25" hidden="false" customHeight="false" outlineLevel="0" collapsed="false">
      <c r="A64" s="23" t="s">
        <v>108</v>
      </c>
      <c r="B64" s="23" t="s">
        <v>109</v>
      </c>
      <c r="C64" s="24" t="s">
        <v>17</v>
      </c>
      <c r="D64" s="24" t="s">
        <v>18</v>
      </c>
      <c r="E64" s="25" t="n">
        <v>20.61</v>
      </c>
      <c r="F64" s="26" t="n">
        <v>21.12</v>
      </c>
      <c r="G64" s="27" t="n">
        <f aca="false">F64*E64</f>
        <v>435.2832</v>
      </c>
    </row>
    <row r="65" customFormat="false" ht="25.5" hidden="false" customHeight="false" outlineLevel="0" collapsed="false">
      <c r="A65" s="23" t="s">
        <v>110</v>
      </c>
      <c r="B65" s="23" t="s">
        <v>111</v>
      </c>
      <c r="C65" s="24" t="s">
        <v>17</v>
      </c>
      <c r="D65" s="24" t="s">
        <v>28</v>
      </c>
      <c r="E65" s="25" t="n">
        <v>0.5</v>
      </c>
      <c r="F65" s="26" t="n">
        <v>47.26</v>
      </c>
      <c r="G65" s="27" t="n">
        <f aca="false">F65*E65</f>
        <v>23.63</v>
      </c>
    </row>
    <row r="66" customFormat="false" ht="102" hidden="false" customHeight="false" outlineLevel="0" collapsed="false">
      <c r="A66" s="23" t="s">
        <v>112</v>
      </c>
      <c r="B66" s="23" t="s">
        <v>113</v>
      </c>
      <c r="C66" s="24" t="s">
        <v>17</v>
      </c>
      <c r="D66" s="24" t="s">
        <v>114</v>
      </c>
      <c r="E66" s="25" t="n">
        <v>134.82</v>
      </c>
      <c r="F66" s="26" t="n">
        <v>12.86</v>
      </c>
      <c r="G66" s="27" t="n">
        <f aca="false">F66*E66</f>
        <v>1733.7852</v>
      </c>
    </row>
    <row r="67" customFormat="false" ht="102" hidden="false" customHeight="false" outlineLevel="0" collapsed="false">
      <c r="A67" s="23" t="s">
        <v>115</v>
      </c>
      <c r="B67" s="23" t="s">
        <v>116</v>
      </c>
      <c r="C67" s="24" t="s">
        <v>17</v>
      </c>
      <c r="D67" s="24" t="s">
        <v>114</v>
      </c>
      <c r="E67" s="25" t="n">
        <v>163.7</v>
      </c>
      <c r="F67" s="26" t="n">
        <v>10.17</v>
      </c>
      <c r="G67" s="27" t="n">
        <f aca="false">F67*E67</f>
        <v>1664.829</v>
      </c>
    </row>
    <row r="68" customFormat="false" ht="102" hidden="false" customHeight="false" outlineLevel="0" collapsed="false">
      <c r="A68" s="23" t="s">
        <v>117</v>
      </c>
      <c r="B68" s="23" t="s">
        <v>118</v>
      </c>
      <c r="C68" s="24" t="s">
        <v>17</v>
      </c>
      <c r="D68" s="24" t="s">
        <v>114</v>
      </c>
      <c r="E68" s="25" t="n">
        <v>59.86</v>
      </c>
      <c r="F68" s="26" t="n">
        <v>8.56</v>
      </c>
      <c r="G68" s="27" t="n">
        <f aca="false">F68*E68</f>
        <v>512.4016</v>
      </c>
    </row>
    <row r="69" customFormat="false" ht="51" hidden="false" customHeight="false" outlineLevel="0" collapsed="false">
      <c r="A69" s="23" t="s">
        <v>119</v>
      </c>
      <c r="B69" s="23" t="s">
        <v>120</v>
      </c>
      <c r="C69" s="24" t="s">
        <v>17</v>
      </c>
      <c r="D69" s="24" t="s">
        <v>28</v>
      </c>
      <c r="E69" s="25" t="n">
        <v>15.18</v>
      </c>
      <c r="F69" s="26" t="n">
        <v>358.8</v>
      </c>
      <c r="G69" s="27" t="n">
        <f aca="false">F69*E69</f>
        <v>5446.584</v>
      </c>
    </row>
    <row r="70" customFormat="false" ht="12.75" hidden="false" customHeight="true" outlineLevel="0" collapsed="false">
      <c r="A70" s="19" t="s">
        <v>121</v>
      </c>
      <c r="B70" s="19" t="s">
        <v>122</v>
      </c>
      <c r="C70" s="19"/>
      <c r="D70" s="19"/>
      <c r="E70" s="19"/>
      <c r="F70" s="19"/>
      <c r="G70" s="19"/>
    </row>
    <row r="71" customFormat="false" ht="38.25" hidden="false" customHeight="false" outlineLevel="0" collapsed="false">
      <c r="A71" s="23" t="s">
        <v>123</v>
      </c>
      <c r="B71" s="23" t="s">
        <v>107</v>
      </c>
      <c r="C71" s="24" t="s">
        <v>17</v>
      </c>
      <c r="D71" s="24" t="s">
        <v>28</v>
      </c>
      <c r="E71" s="25" t="n">
        <v>5.86</v>
      </c>
      <c r="F71" s="26" t="n">
        <v>40.17</v>
      </c>
      <c r="G71" s="27" t="n">
        <f aca="false">F71*E71</f>
        <v>235.3962</v>
      </c>
    </row>
    <row r="72" customFormat="false" ht="38.25" hidden="false" customHeight="false" outlineLevel="0" collapsed="false">
      <c r="A72" s="23" t="s">
        <v>124</v>
      </c>
      <c r="B72" s="23" t="s">
        <v>109</v>
      </c>
      <c r="C72" s="24" t="s">
        <v>17</v>
      </c>
      <c r="D72" s="24" t="s">
        <v>18</v>
      </c>
      <c r="E72" s="25" t="n">
        <v>15.52</v>
      </c>
      <c r="F72" s="26" t="n">
        <v>21.12</v>
      </c>
      <c r="G72" s="27" t="n">
        <f aca="false">F72*E72</f>
        <v>327.7824</v>
      </c>
    </row>
    <row r="73" customFormat="false" ht="102" hidden="false" customHeight="false" outlineLevel="0" collapsed="false">
      <c r="A73" s="23" t="s">
        <v>125</v>
      </c>
      <c r="B73" s="23" t="s">
        <v>126</v>
      </c>
      <c r="C73" s="24" t="s">
        <v>17</v>
      </c>
      <c r="D73" s="24" t="s">
        <v>28</v>
      </c>
      <c r="E73" s="25" t="n">
        <v>15.8</v>
      </c>
      <c r="F73" s="26" t="n">
        <v>463.36</v>
      </c>
      <c r="G73" s="27" t="n">
        <f aca="false">F73*E73</f>
        <v>7321.088</v>
      </c>
    </row>
    <row r="74" customFormat="false" ht="102" hidden="false" customHeight="false" outlineLevel="0" collapsed="false">
      <c r="A74" s="23" t="s">
        <v>127</v>
      </c>
      <c r="B74" s="23" t="s">
        <v>128</v>
      </c>
      <c r="C74" s="24" t="s">
        <v>17</v>
      </c>
      <c r="D74" s="24" t="s">
        <v>18</v>
      </c>
      <c r="E74" s="25" t="n">
        <v>100.11</v>
      </c>
      <c r="F74" s="26" t="n">
        <v>46.33</v>
      </c>
      <c r="G74" s="27" t="n">
        <f aca="false">F74*E74</f>
        <v>4638.0963</v>
      </c>
    </row>
    <row r="75" customFormat="false" ht="63.75" hidden="false" customHeight="false" outlineLevel="0" collapsed="false">
      <c r="A75" s="23" t="s">
        <v>129</v>
      </c>
      <c r="B75" s="23" t="s">
        <v>130</v>
      </c>
      <c r="C75" s="24" t="s">
        <v>17</v>
      </c>
      <c r="D75" s="24" t="s">
        <v>18</v>
      </c>
      <c r="E75" s="25" t="n">
        <v>198.27</v>
      </c>
      <c r="F75" s="26" t="n">
        <v>70.67</v>
      </c>
      <c r="G75" s="27" t="n">
        <f aca="false">F75*E75</f>
        <v>14011.7409</v>
      </c>
    </row>
    <row r="76" customFormat="false" ht="76.5" hidden="false" customHeight="false" outlineLevel="0" collapsed="false">
      <c r="A76" s="23" t="s">
        <v>131</v>
      </c>
      <c r="B76" s="23" t="s">
        <v>132</v>
      </c>
      <c r="C76" s="24" t="s">
        <v>17</v>
      </c>
      <c r="D76" s="24" t="s">
        <v>18</v>
      </c>
      <c r="E76" s="25" t="n">
        <v>15.5</v>
      </c>
      <c r="F76" s="26" t="n">
        <v>101.21</v>
      </c>
      <c r="G76" s="27" t="n">
        <f aca="false">F76*E76</f>
        <v>1568.755</v>
      </c>
    </row>
    <row r="77" customFormat="false" ht="76.5" hidden="false" customHeight="false" outlineLevel="0" collapsed="false">
      <c r="A77" s="23" t="s">
        <v>133</v>
      </c>
      <c r="B77" s="23" t="s">
        <v>134</v>
      </c>
      <c r="C77" s="24" t="s">
        <v>17</v>
      </c>
      <c r="D77" s="24" t="s">
        <v>114</v>
      </c>
      <c r="E77" s="25" t="n">
        <v>201.23</v>
      </c>
      <c r="F77" s="26" t="n">
        <v>15.05</v>
      </c>
      <c r="G77" s="27" t="n">
        <f aca="false">F77*E77</f>
        <v>3028.5115</v>
      </c>
    </row>
    <row r="78" customFormat="false" ht="76.5" hidden="false" customHeight="false" outlineLevel="0" collapsed="false">
      <c r="A78" s="23" t="s">
        <v>135</v>
      </c>
      <c r="B78" s="23" t="s">
        <v>136</v>
      </c>
      <c r="C78" s="24" t="s">
        <v>17</v>
      </c>
      <c r="D78" s="24" t="s">
        <v>114</v>
      </c>
      <c r="E78" s="25" t="n">
        <v>166.86</v>
      </c>
      <c r="F78" s="26" t="n">
        <v>5.38</v>
      </c>
      <c r="G78" s="27" t="n">
        <f aca="false">F78*E78</f>
        <v>897.7068</v>
      </c>
    </row>
    <row r="79" customFormat="false" ht="76.5" hidden="false" customHeight="false" outlineLevel="0" collapsed="false">
      <c r="A79" s="23" t="s">
        <v>137</v>
      </c>
      <c r="B79" s="23" t="s">
        <v>138</v>
      </c>
      <c r="C79" s="24" t="s">
        <v>17</v>
      </c>
      <c r="D79" s="24" t="s">
        <v>114</v>
      </c>
      <c r="E79" s="25" t="n">
        <v>24.59</v>
      </c>
      <c r="F79" s="26" t="n">
        <v>13.71</v>
      </c>
      <c r="G79" s="27" t="n">
        <f aca="false">F79*E79</f>
        <v>337.1289</v>
      </c>
    </row>
    <row r="80" customFormat="false" ht="76.5" hidden="false" customHeight="false" outlineLevel="0" collapsed="false">
      <c r="A80" s="23" t="s">
        <v>139</v>
      </c>
      <c r="B80" s="23" t="s">
        <v>140</v>
      </c>
      <c r="C80" s="24" t="s">
        <v>17</v>
      </c>
      <c r="D80" s="24" t="s">
        <v>114</v>
      </c>
      <c r="E80" s="25" t="n">
        <v>163.48</v>
      </c>
      <c r="F80" s="26" t="n">
        <v>13.1</v>
      </c>
      <c r="G80" s="27" t="n">
        <f aca="false">F80*E80</f>
        <v>2141.588</v>
      </c>
    </row>
    <row r="81" customFormat="false" ht="76.5" hidden="false" customHeight="false" outlineLevel="0" collapsed="false">
      <c r="A81" s="23" t="s">
        <v>141</v>
      </c>
      <c r="B81" s="23" t="s">
        <v>142</v>
      </c>
      <c r="C81" s="24" t="s">
        <v>17</v>
      </c>
      <c r="D81" s="24" t="s">
        <v>114</v>
      </c>
      <c r="E81" s="25" t="n">
        <v>1033.87</v>
      </c>
      <c r="F81" s="26" t="n">
        <v>10.64</v>
      </c>
      <c r="G81" s="27" t="n">
        <f aca="false">F81*E81</f>
        <v>11000.3768</v>
      </c>
    </row>
    <row r="82" customFormat="false" ht="76.5" hidden="false" customHeight="false" outlineLevel="0" collapsed="false">
      <c r="A82" s="23" t="s">
        <v>143</v>
      </c>
      <c r="B82" s="23" t="s">
        <v>144</v>
      </c>
      <c r="C82" s="24" t="s">
        <v>17</v>
      </c>
      <c r="D82" s="24" t="s">
        <v>114</v>
      </c>
      <c r="E82" s="25" t="n">
        <v>62.38</v>
      </c>
      <c r="F82" s="26" t="n">
        <v>8.9</v>
      </c>
      <c r="G82" s="27" t="n">
        <f aca="false">F82*E82</f>
        <v>555.182</v>
      </c>
    </row>
    <row r="83" customFormat="false" ht="76.5" hidden="false" customHeight="false" outlineLevel="0" collapsed="false">
      <c r="A83" s="23" t="s">
        <v>145</v>
      </c>
      <c r="B83" s="23" t="s">
        <v>146</v>
      </c>
      <c r="C83" s="24" t="s">
        <v>17</v>
      </c>
      <c r="D83" s="24" t="s">
        <v>114</v>
      </c>
      <c r="E83" s="25" t="n">
        <v>20.51</v>
      </c>
      <c r="F83" s="26" t="n">
        <v>10.22</v>
      </c>
      <c r="G83" s="27" t="n">
        <f aca="false">F83*E83</f>
        <v>209.6122</v>
      </c>
    </row>
    <row r="84" customFormat="false" ht="76.5" hidden="false" customHeight="false" outlineLevel="0" collapsed="false">
      <c r="A84" s="23" t="s">
        <v>147</v>
      </c>
      <c r="B84" s="23" t="s">
        <v>148</v>
      </c>
      <c r="C84" s="24" t="s">
        <v>17</v>
      </c>
      <c r="D84" s="24" t="s">
        <v>114</v>
      </c>
      <c r="E84" s="25" t="n">
        <v>57</v>
      </c>
      <c r="F84" s="26" t="n">
        <v>9.97</v>
      </c>
      <c r="G84" s="27" t="n">
        <f aca="false">F84*E84</f>
        <v>568.29</v>
      </c>
    </row>
    <row r="85" customFormat="false" ht="76.5" hidden="false" customHeight="false" outlineLevel="0" collapsed="false">
      <c r="A85" s="23" t="s">
        <v>149</v>
      </c>
      <c r="B85" s="23" t="s">
        <v>150</v>
      </c>
      <c r="C85" s="24" t="s">
        <v>17</v>
      </c>
      <c r="D85" s="24" t="s">
        <v>114</v>
      </c>
      <c r="E85" s="25" t="n">
        <v>692.27</v>
      </c>
      <c r="F85" s="26" t="n">
        <v>8.04</v>
      </c>
      <c r="G85" s="27" t="n">
        <f aca="false">F85*E85</f>
        <v>5565.8508</v>
      </c>
    </row>
    <row r="86" customFormat="false" ht="51" hidden="false" customHeight="false" outlineLevel="0" collapsed="false">
      <c r="A86" s="23" t="s">
        <v>151</v>
      </c>
      <c r="B86" s="23" t="s">
        <v>120</v>
      </c>
      <c r="C86" s="24" t="s">
        <v>17</v>
      </c>
      <c r="D86" s="24" t="s">
        <v>28</v>
      </c>
      <c r="E86" s="25" t="n">
        <v>11.21</v>
      </c>
      <c r="F86" s="26" t="n">
        <v>358.8</v>
      </c>
      <c r="G86" s="27" t="n">
        <f aca="false">F86*E86</f>
        <v>4022.148</v>
      </c>
    </row>
    <row r="87" customFormat="false" ht="38.25" hidden="false" customHeight="false" outlineLevel="0" collapsed="false">
      <c r="A87" s="23" t="s">
        <v>152</v>
      </c>
      <c r="B87" s="23" t="s">
        <v>153</v>
      </c>
      <c r="C87" s="24" t="s">
        <v>17</v>
      </c>
      <c r="D87" s="24" t="s">
        <v>18</v>
      </c>
      <c r="E87" s="25" t="n">
        <v>156.71</v>
      </c>
      <c r="F87" s="26" t="n">
        <v>39.15</v>
      </c>
      <c r="G87" s="27" t="n">
        <f aca="false">F87*E87</f>
        <v>6135.1965</v>
      </c>
    </row>
    <row r="88" customFormat="false" ht="15" hidden="false" customHeight="false" outlineLevel="0" collapsed="false">
      <c r="A88" s="28" t="s">
        <v>95</v>
      </c>
      <c r="B88" s="28"/>
      <c r="C88" s="28"/>
      <c r="D88" s="28"/>
      <c r="E88" s="28"/>
      <c r="F88" s="28"/>
      <c r="G88" s="29" t="n">
        <f aca="false">G87+G86+G85+G84+G83+G82+G81+G80+G79+G78+G77+G76+G75+G74+G73+G72+G71+G69+G68+G67+G66+G65+G64+G63+G62</f>
        <v>96412.8452</v>
      </c>
    </row>
    <row r="89" customFormat="false" ht="12.75" hidden="false" customHeight="true" outlineLevel="0" collapsed="false">
      <c r="A89" s="19" t="n">
        <v>4</v>
      </c>
      <c r="B89" s="19" t="s">
        <v>154</v>
      </c>
      <c r="C89" s="19"/>
      <c r="D89" s="19"/>
      <c r="E89" s="19"/>
      <c r="F89" s="19"/>
      <c r="G89" s="19"/>
    </row>
    <row r="90" customFormat="false" ht="12.75" hidden="false" customHeight="true" outlineLevel="0" collapsed="false">
      <c r="A90" s="19" t="s">
        <v>155</v>
      </c>
      <c r="B90" s="19" t="s">
        <v>156</v>
      </c>
      <c r="C90" s="19"/>
      <c r="D90" s="19"/>
      <c r="E90" s="19"/>
      <c r="F90" s="19"/>
      <c r="G90" s="19"/>
    </row>
    <row r="91" customFormat="false" ht="63.75" hidden="false" customHeight="false" outlineLevel="0" collapsed="false">
      <c r="A91" s="23" t="s">
        <v>157</v>
      </c>
      <c r="B91" s="23" t="s">
        <v>158</v>
      </c>
      <c r="C91" s="24" t="s">
        <v>17</v>
      </c>
      <c r="D91" s="24" t="s">
        <v>28</v>
      </c>
      <c r="E91" s="25" t="n">
        <v>0.3</v>
      </c>
      <c r="F91" s="26" t="n">
        <v>719.04</v>
      </c>
      <c r="G91" s="27" t="n">
        <f aca="false">F91*E91</f>
        <v>215.712</v>
      </c>
    </row>
    <row r="92" customFormat="false" ht="89.25" hidden="false" customHeight="false" outlineLevel="0" collapsed="false">
      <c r="A92" s="23" t="s">
        <v>159</v>
      </c>
      <c r="B92" s="23" t="s">
        <v>160</v>
      </c>
      <c r="C92" s="24" t="s">
        <v>17</v>
      </c>
      <c r="D92" s="24" t="s">
        <v>18</v>
      </c>
      <c r="E92" s="25" t="n">
        <v>34.48</v>
      </c>
      <c r="F92" s="26" t="n">
        <v>88.52</v>
      </c>
      <c r="G92" s="27" t="n">
        <f aca="false">F92*E92</f>
        <v>3052.1696</v>
      </c>
    </row>
    <row r="93" customFormat="false" ht="102" hidden="false" customHeight="false" outlineLevel="0" collapsed="false">
      <c r="A93" s="23" t="s">
        <v>161</v>
      </c>
      <c r="B93" s="23" t="s">
        <v>162</v>
      </c>
      <c r="C93" s="24" t="s">
        <v>17</v>
      </c>
      <c r="D93" s="24" t="s">
        <v>18</v>
      </c>
      <c r="E93" s="25" t="n">
        <v>23.97</v>
      </c>
      <c r="F93" s="26" t="n">
        <v>80.01</v>
      </c>
      <c r="G93" s="27" t="n">
        <f aca="false">F93*E93</f>
        <v>1917.8397</v>
      </c>
    </row>
    <row r="94" customFormat="false" ht="102" hidden="false" customHeight="false" outlineLevel="0" collapsed="false">
      <c r="A94" s="23" t="s">
        <v>163</v>
      </c>
      <c r="B94" s="23" t="s">
        <v>164</v>
      </c>
      <c r="C94" s="24" t="s">
        <v>17</v>
      </c>
      <c r="D94" s="24" t="s">
        <v>18</v>
      </c>
      <c r="E94" s="25" t="n">
        <v>201.68</v>
      </c>
      <c r="F94" s="26" t="n">
        <v>67.33</v>
      </c>
      <c r="G94" s="27" t="n">
        <f aca="false">F94*E94</f>
        <v>13579.1144</v>
      </c>
    </row>
    <row r="95" customFormat="false" ht="12.75" hidden="false" customHeight="true" outlineLevel="0" collapsed="false">
      <c r="A95" s="19" t="s">
        <v>165</v>
      </c>
      <c r="B95" s="19" t="s">
        <v>166</v>
      </c>
      <c r="C95" s="19"/>
      <c r="D95" s="19"/>
      <c r="E95" s="19"/>
      <c r="F95" s="19"/>
      <c r="G95" s="19"/>
    </row>
    <row r="96" customFormat="false" ht="51" hidden="false" customHeight="false" outlineLevel="0" collapsed="false">
      <c r="A96" s="23" t="s">
        <v>167</v>
      </c>
      <c r="B96" s="23" t="s">
        <v>168</v>
      </c>
      <c r="C96" s="24" t="s">
        <v>17</v>
      </c>
      <c r="D96" s="24" t="s">
        <v>18</v>
      </c>
      <c r="E96" s="25" t="n">
        <v>3.45</v>
      </c>
      <c r="F96" s="26" t="n">
        <v>371.02</v>
      </c>
      <c r="G96" s="27" t="n">
        <f aca="false">F96*E96</f>
        <v>1280.019</v>
      </c>
    </row>
    <row r="97" customFormat="false" ht="63.75" hidden="false" customHeight="false" outlineLevel="0" collapsed="false">
      <c r="A97" s="23" t="s">
        <v>169</v>
      </c>
      <c r="B97" s="23" t="s">
        <v>170</v>
      </c>
      <c r="C97" s="24" t="s">
        <v>17</v>
      </c>
      <c r="D97" s="24" t="s">
        <v>18</v>
      </c>
      <c r="E97" s="25" t="n">
        <v>25.53</v>
      </c>
      <c r="F97" s="26" t="n">
        <v>44.59</v>
      </c>
      <c r="G97" s="27" t="n">
        <f aca="false">F97*E97</f>
        <v>1138.3827</v>
      </c>
    </row>
    <row r="98" customFormat="false" ht="76.5" hidden="false" customHeight="false" outlineLevel="0" collapsed="false">
      <c r="A98" s="23" t="s">
        <v>171</v>
      </c>
      <c r="B98" s="23" t="s">
        <v>172</v>
      </c>
      <c r="C98" s="24" t="s">
        <v>17</v>
      </c>
      <c r="D98" s="24" t="s">
        <v>18</v>
      </c>
      <c r="E98" s="25" t="n">
        <v>17.05</v>
      </c>
      <c r="F98" s="26" t="n">
        <v>124.33</v>
      </c>
      <c r="G98" s="27" t="n">
        <f aca="false">F98*E98</f>
        <v>2119.8265</v>
      </c>
    </row>
    <row r="99" customFormat="false" ht="63.75" hidden="false" customHeight="false" outlineLevel="0" collapsed="false">
      <c r="A99" s="23" t="s">
        <v>173</v>
      </c>
      <c r="B99" s="23" t="s">
        <v>174</v>
      </c>
      <c r="C99" s="24" t="s">
        <v>17</v>
      </c>
      <c r="D99" s="24" t="s">
        <v>18</v>
      </c>
      <c r="E99" s="25" t="n">
        <v>148.55</v>
      </c>
      <c r="F99" s="26" t="n">
        <v>117.7</v>
      </c>
      <c r="G99" s="27" t="n">
        <f aca="false">F99*E99</f>
        <v>17484.335</v>
      </c>
    </row>
    <row r="100" customFormat="false" ht="89.25" hidden="false" customHeight="false" outlineLevel="0" collapsed="false">
      <c r="A100" s="23" t="s">
        <v>175</v>
      </c>
      <c r="B100" s="23" t="s">
        <v>176</v>
      </c>
      <c r="C100" s="24" t="s">
        <v>17</v>
      </c>
      <c r="D100" s="24" t="s">
        <v>18</v>
      </c>
      <c r="E100" s="25" t="n">
        <v>194.58</v>
      </c>
      <c r="F100" s="26" t="n">
        <v>37.85</v>
      </c>
      <c r="G100" s="27" t="n">
        <f aca="false">F100*E100</f>
        <v>7364.853</v>
      </c>
    </row>
    <row r="101" customFormat="false" ht="38.25" hidden="false" customHeight="false" outlineLevel="0" collapsed="false">
      <c r="A101" s="23" t="s">
        <v>177</v>
      </c>
      <c r="B101" s="23" t="s">
        <v>178</v>
      </c>
      <c r="C101" s="24" t="s">
        <v>17</v>
      </c>
      <c r="D101" s="24" t="s">
        <v>49</v>
      </c>
      <c r="E101" s="25" t="n">
        <v>18.85</v>
      </c>
      <c r="F101" s="26" t="n">
        <v>6.46</v>
      </c>
      <c r="G101" s="27" t="n">
        <f aca="false">F101*E101</f>
        <v>121.771</v>
      </c>
    </row>
    <row r="102" customFormat="false" ht="51" hidden="false" customHeight="false" outlineLevel="0" collapsed="false">
      <c r="A102" s="23" t="s">
        <v>179</v>
      </c>
      <c r="B102" s="23" t="s">
        <v>180</v>
      </c>
      <c r="C102" s="24" t="s">
        <v>17</v>
      </c>
      <c r="D102" s="24" t="s">
        <v>49</v>
      </c>
      <c r="E102" s="25" t="n">
        <v>135.35</v>
      </c>
      <c r="F102" s="26" t="n">
        <v>18.93</v>
      </c>
      <c r="G102" s="27" t="n">
        <f aca="false">F102*E102</f>
        <v>2562.1755</v>
      </c>
    </row>
    <row r="103" customFormat="false" ht="51" hidden="false" customHeight="false" outlineLevel="0" collapsed="false">
      <c r="A103" s="23" t="s">
        <v>181</v>
      </c>
      <c r="B103" s="23" t="s">
        <v>182</v>
      </c>
      <c r="C103" s="24" t="s">
        <v>17</v>
      </c>
      <c r="D103" s="24" t="s">
        <v>18</v>
      </c>
      <c r="E103" s="25" t="n">
        <v>38</v>
      </c>
      <c r="F103" s="26" t="n">
        <v>61.61</v>
      </c>
      <c r="G103" s="27" t="n">
        <f aca="false">F103*E103</f>
        <v>2341.18</v>
      </c>
    </row>
    <row r="104" customFormat="false" ht="63.75" hidden="false" customHeight="false" outlineLevel="0" collapsed="false">
      <c r="A104" s="23" t="s">
        <v>183</v>
      </c>
      <c r="B104" s="23" t="s">
        <v>184</v>
      </c>
      <c r="C104" s="24" t="s">
        <v>17</v>
      </c>
      <c r="D104" s="24" t="s">
        <v>18</v>
      </c>
      <c r="E104" s="25" t="n">
        <v>120.18</v>
      </c>
      <c r="F104" s="26" t="n">
        <v>51.69</v>
      </c>
      <c r="G104" s="27" t="n">
        <f aca="false">F104*E104</f>
        <v>6212.1042</v>
      </c>
    </row>
    <row r="105" customFormat="false" ht="102" hidden="false" customHeight="false" outlineLevel="0" collapsed="false">
      <c r="A105" s="23" t="s">
        <v>185</v>
      </c>
      <c r="B105" s="23" t="s">
        <v>186</v>
      </c>
      <c r="C105" s="24" t="s">
        <v>17</v>
      </c>
      <c r="D105" s="24" t="s">
        <v>18</v>
      </c>
      <c r="E105" s="25" t="n">
        <v>12.55</v>
      </c>
      <c r="F105" s="26" t="n">
        <v>586.23</v>
      </c>
      <c r="G105" s="27" t="n">
        <f aca="false">F105*E105</f>
        <v>7357.1865</v>
      </c>
    </row>
    <row r="106" customFormat="false" ht="12.75" hidden="false" customHeight="true" outlineLevel="0" collapsed="false">
      <c r="A106" s="19" t="s">
        <v>187</v>
      </c>
      <c r="B106" s="19" t="s">
        <v>188</v>
      </c>
      <c r="C106" s="19"/>
      <c r="D106" s="19"/>
      <c r="E106" s="19"/>
      <c r="F106" s="19"/>
      <c r="G106" s="19"/>
    </row>
    <row r="107" customFormat="false" ht="63.75" hidden="false" customHeight="false" outlineLevel="0" collapsed="false">
      <c r="A107" s="23" t="s">
        <v>189</v>
      </c>
      <c r="B107" s="23" t="s">
        <v>170</v>
      </c>
      <c r="C107" s="24" t="s">
        <v>17</v>
      </c>
      <c r="D107" s="24" t="s">
        <v>18</v>
      </c>
      <c r="E107" s="25" t="n">
        <v>33.43</v>
      </c>
      <c r="F107" s="26" t="n">
        <v>44.59</v>
      </c>
      <c r="G107" s="27" t="n">
        <f aca="false">F107*E107</f>
        <v>1490.6437</v>
      </c>
    </row>
    <row r="108" customFormat="false" ht="102" hidden="false" customHeight="false" outlineLevel="0" collapsed="false">
      <c r="A108" s="23" t="s">
        <v>190</v>
      </c>
      <c r="B108" s="23" t="s">
        <v>191</v>
      </c>
      <c r="C108" s="24" t="s">
        <v>17</v>
      </c>
      <c r="D108" s="24" t="s">
        <v>18</v>
      </c>
      <c r="E108" s="25" t="n">
        <v>359.82</v>
      </c>
      <c r="F108" s="26" t="n">
        <v>24.48</v>
      </c>
      <c r="G108" s="27" t="n">
        <f aca="false">F108*E108</f>
        <v>8808.3936</v>
      </c>
    </row>
    <row r="109" customFormat="false" ht="102" hidden="false" customHeight="false" outlineLevel="0" collapsed="false">
      <c r="A109" s="23" t="s">
        <v>192</v>
      </c>
      <c r="B109" s="23" t="s">
        <v>193</v>
      </c>
      <c r="C109" s="24" t="s">
        <v>17</v>
      </c>
      <c r="D109" s="24" t="s">
        <v>18</v>
      </c>
      <c r="E109" s="25" t="n">
        <v>33.43</v>
      </c>
      <c r="F109" s="26" t="n">
        <v>18.96</v>
      </c>
      <c r="G109" s="27" t="n">
        <f aca="false">F109*E109</f>
        <v>633.8328</v>
      </c>
    </row>
    <row r="110" customFormat="false" ht="89.25" hidden="false" customHeight="false" outlineLevel="0" collapsed="false">
      <c r="A110" s="23" t="s">
        <v>194</v>
      </c>
      <c r="B110" s="23" t="s">
        <v>195</v>
      </c>
      <c r="C110" s="24" t="s">
        <v>17</v>
      </c>
      <c r="D110" s="24" t="s">
        <v>18</v>
      </c>
      <c r="E110" s="25" t="n">
        <v>170.81</v>
      </c>
      <c r="F110" s="26" t="n">
        <v>43.24</v>
      </c>
      <c r="G110" s="27" t="n">
        <f aca="false">F110*E110</f>
        <v>7385.8244</v>
      </c>
    </row>
    <row r="111" customFormat="false" ht="76.5" hidden="false" customHeight="false" outlineLevel="0" collapsed="false">
      <c r="A111" s="23" t="s">
        <v>196</v>
      </c>
      <c r="B111" s="23" t="s">
        <v>197</v>
      </c>
      <c r="C111" s="24" t="s">
        <v>17</v>
      </c>
      <c r="D111" s="24" t="s">
        <v>18</v>
      </c>
      <c r="E111" s="25" t="n">
        <v>421.92</v>
      </c>
      <c r="F111" s="26" t="n">
        <v>3.01</v>
      </c>
      <c r="G111" s="27" t="n">
        <f aca="false">F111*E111</f>
        <v>1269.9792</v>
      </c>
    </row>
    <row r="112" customFormat="false" ht="89.25" hidden="false" customHeight="false" outlineLevel="0" collapsed="false">
      <c r="A112" s="23" t="s">
        <v>198</v>
      </c>
      <c r="B112" s="23" t="s">
        <v>199</v>
      </c>
      <c r="C112" s="24" t="s">
        <v>17</v>
      </c>
      <c r="D112" s="24" t="s">
        <v>18</v>
      </c>
      <c r="E112" s="25" t="n">
        <v>170.81</v>
      </c>
      <c r="F112" s="26" t="n">
        <v>6.54</v>
      </c>
      <c r="G112" s="27" t="n">
        <f aca="false">F112*E112</f>
        <v>1117.0974</v>
      </c>
    </row>
    <row r="113" customFormat="false" ht="12.75" hidden="false" customHeight="true" outlineLevel="0" collapsed="false">
      <c r="A113" s="19" t="s">
        <v>200</v>
      </c>
      <c r="B113" s="19" t="s">
        <v>201</v>
      </c>
      <c r="C113" s="19"/>
      <c r="D113" s="19"/>
      <c r="E113" s="19"/>
      <c r="F113" s="19"/>
      <c r="G113" s="19"/>
    </row>
    <row r="114" customFormat="false" ht="38.25" hidden="false" customHeight="false" outlineLevel="0" collapsed="false">
      <c r="A114" s="23" t="s">
        <v>202</v>
      </c>
      <c r="B114" s="23" t="s">
        <v>203</v>
      </c>
      <c r="C114" s="24" t="s">
        <v>17</v>
      </c>
      <c r="D114" s="24" t="s">
        <v>18</v>
      </c>
      <c r="E114" s="25" t="n">
        <v>192.51</v>
      </c>
      <c r="F114" s="26" t="n">
        <v>31.79</v>
      </c>
      <c r="G114" s="27" t="n">
        <f aca="false">F114*E114</f>
        <v>6119.8929</v>
      </c>
    </row>
    <row r="115" customFormat="false" ht="12.75" hidden="false" customHeight="true" outlineLevel="0" collapsed="false">
      <c r="A115" s="19" t="s">
        <v>204</v>
      </c>
      <c r="B115" s="19" t="s">
        <v>205</v>
      </c>
      <c r="C115" s="19"/>
      <c r="D115" s="19"/>
      <c r="E115" s="19"/>
      <c r="F115" s="19"/>
      <c r="G115" s="19"/>
    </row>
    <row r="116" customFormat="false" ht="25.5" hidden="false" customHeight="false" outlineLevel="0" collapsed="false">
      <c r="A116" s="23" t="s">
        <v>206</v>
      </c>
      <c r="B116" s="23" t="s">
        <v>207</v>
      </c>
      <c r="C116" s="24" t="s">
        <v>17</v>
      </c>
      <c r="D116" s="24" t="s">
        <v>18</v>
      </c>
      <c r="E116" s="25" t="n">
        <v>3.78</v>
      </c>
      <c r="F116" s="26" t="n">
        <v>219.52</v>
      </c>
      <c r="G116" s="27" t="n">
        <f aca="false">F116*E116</f>
        <v>829.7856</v>
      </c>
    </row>
    <row r="117" customFormat="false" ht="38.25" hidden="false" customHeight="false" outlineLevel="0" collapsed="false">
      <c r="A117" s="23" t="s">
        <v>208</v>
      </c>
      <c r="B117" s="23" t="s">
        <v>209</v>
      </c>
      <c r="C117" s="24" t="s">
        <v>17</v>
      </c>
      <c r="D117" s="24" t="s">
        <v>18</v>
      </c>
      <c r="E117" s="25" t="n">
        <v>0.64</v>
      </c>
      <c r="F117" s="26" t="n">
        <v>219.52</v>
      </c>
      <c r="G117" s="27" t="n">
        <f aca="false">F117*E117</f>
        <v>140.4928</v>
      </c>
    </row>
    <row r="118" customFormat="false" ht="63.75" hidden="false" customHeight="false" outlineLevel="0" collapsed="false">
      <c r="A118" s="23" t="s">
        <v>210</v>
      </c>
      <c r="B118" s="23" t="s">
        <v>211</v>
      </c>
      <c r="C118" s="24" t="s">
        <v>17</v>
      </c>
      <c r="D118" s="24" t="s">
        <v>23</v>
      </c>
      <c r="E118" s="25" t="n">
        <v>11</v>
      </c>
      <c r="F118" s="26" t="n">
        <v>111.1</v>
      </c>
      <c r="G118" s="27" t="n">
        <f aca="false">F118*E118</f>
        <v>1222.1</v>
      </c>
    </row>
    <row r="119" customFormat="false" ht="114.75" hidden="false" customHeight="false" outlineLevel="0" collapsed="false">
      <c r="A119" s="23" t="s">
        <v>212</v>
      </c>
      <c r="B119" s="23" t="s">
        <v>213</v>
      </c>
      <c r="C119" s="24" t="s">
        <v>17</v>
      </c>
      <c r="D119" s="24" t="s">
        <v>23</v>
      </c>
      <c r="E119" s="25" t="n">
        <v>7</v>
      </c>
      <c r="F119" s="26" t="n">
        <v>677.92</v>
      </c>
      <c r="G119" s="27" t="n">
        <f aca="false">F119*E119</f>
        <v>4745.44</v>
      </c>
    </row>
    <row r="120" customFormat="false" ht="38.25" hidden="false" customHeight="false" outlineLevel="0" collapsed="false">
      <c r="A120" s="23" t="s">
        <v>214</v>
      </c>
      <c r="B120" s="23" t="s">
        <v>215</v>
      </c>
      <c r="C120" s="24" t="s">
        <v>17</v>
      </c>
      <c r="D120" s="24" t="s">
        <v>49</v>
      </c>
      <c r="E120" s="25" t="n">
        <v>4.4</v>
      </c>
      <c r="F120" s="26" t="n">
        <v>25.46</v>
      </c>
      <c r="G120" s="27" t="n">
        <f aca="false">F120*E120</f>
        <v>112.024</v>
      </c>
    </row>
    <row r="121" customFormat="false" ht="38.25" hidden="false" customHeight="false" outlineLevel="0" collapsed="false">
      <c r="A121" s="23" t="s">
        <v>216</v>
      </c>
      <c r="B121" s="23" t="s">
        <v>217</v>
      </c>
      <c r="C121" s="24" t="s">
        <v>17</v>
      </c>
      <c r="D121" s="24" t="s">
        <v>49</v>
      </c>
      <c r="E121" s="25" t="n">
        <v>66.6</v>
      </c>
      <c r="F121" s="26" t="n">
        <v>32.93</v>
      </c>
      <c r="G121" s="27" t="n">
        <f aca="false">F121*E121</f>
        <v>2193.138</v>
      </c>
    </row>
    <row r="122" customFormat="false" ht="38.25" hidden="false" customHeight="false" outlineLevel="0" collapsed="false">
      <c r="A122" s="23" t="s">
        <v>218</v>
      </c>
      <c r="B122" s="23" t="s">
        <v>219</v>
      </c>
      <c r="C122" s="24" t="s">
        <v>17</v>
      </c>
      <c r="D122" s="24" t="s">
        <v>49</v>
      </c>
      <c r="E122" s="25" t="n">
        <v>15.12</v>
      </c>
      <c r="F122" s="26" t="n">
        <v>19.24</v>
      </c>
      <c r="G122" s="27" t="n">
        <f aca="false">F122*E122</f>
        <v>290.9088</v>
      </c>
    </row>
    <row r="123" customFormat="false" ht="25.5" hidden="false" customHeight="false" outlineLevel="0" collapsed="false">
      <c r="A123" s="23" t="s">
        <v>220</v>
      </c>
      <c r="B123" s="23" t="s">
        <v>221</v>
      </c>
      <c r="C123" s="24" t="s">
        <v>17</v>
      </c>
      <c r="D123" s="24" t="s">
        <v>23</v>
      </c>
      <c r="E123" s="25" t="n">
        <v>7</v>
      </c>
      <c r="F123" s="26" t="n">
        <v>236.11</v>
      </c>
      <c r="G123" s="27" t="n">
        <f aca="false">F123*E123</f>
        <v>1652.77</v>
      </c>
    </row>
    <row r="124" customFormat="false" ht="25.5" hidden="false" customHeight="false" outlineLevel="0" collapsed="false">
      <c r="A124" s="23" t="s">
        <v>222</v>
      </c>
      <c r="B124" s="23" t="s">
        <v>223</v>
      </c>
      <c r="C124" s="24" t="s">
        <v>17</v>
      </c>
      <c r="D124" s="24" t="s">
        <v>23</v>
      </c>
      <c r="E124" s="25" t="n">
        <v>2</v>
      </c>
      <c r="F124" s="26" t="n">
        <v>167.35</v>
      </c>
      <c r="G124" s="27" t="n">
        <f aca="false">F124*E124</f>
        <v>334.7</v>
      </c>
    </row>
    <row r="125" customFormat="false" ht="25.5" hidden="false" customHeight="false" outlineLevel="0" collapsed="false">
      <c r="A125" s="23" t="s">
        <v>224</v>
      </c>
      <c r="B125" s="23" t="s">
        <v>225</v>
      </c>
      <c r="C125" s="24" t="s">
        <v>17</v>
      </c>
      <c r="D125" s="24" t="s">
        <v>23</v>
      </c>
      <c r="E125" s="25" t="n">
        <v>1</v>
      </c>
      <c r="F125" s="26" t="n">
        <v>119.28</v>
      </c>
      <c r="G125" s="27" t="n">
        <f aca="false">F125*E125</f>
        <v>119.28</v>
      </c>
    </row>
    <row r="126" customFormat="false" ht="25.5" hidden="false" customHeight="false" outlineLevel="0" collapsed="false">
      <c r="A126" s="23" t="s">
        <v>226</v>
      </c>
      <c r="B126" s="23" t="s">
        <v>227</v>
      </c>
      <c r="C126" s="24" t="s">
        <v>17</v>
      </c>
      <c r="D126" s="24" t="s">
        <v>23</v>
      </c>
      <c r="E126" s="25" t="n">
        <v>1</v>
      </c>
      <c r="F126" s="26" t="n">
        <v>64.35</v>
      </c>
      <c r="G126" s="27" t="n">
        <f aca="false">F126*E126</f>
        <v>64.35</v>
      </c>
    </row>
    <row r="127" customFormat="false" ht="25.5" hidden="false" customHeight="false" outlineLevel="0" collapsed="false">
      <c r="A127" s="23" t="s">
        <v>228</v>
      </c>
      <c r="B127" s="23" t="s">
        <v>229</v>
      </c>
      <c r="C127" s="24" t="s">
        <v>17</v>
      </c>
      <c r="D127" s="24" t="s">
        <v>23</v>
      </c>
      <c r="E127" s="25" t="n">
        <v>11</v>
      </c>
      <c r="F127" s="26" t="n">
        <v>80.18</v>
      </c>
      <c r="G127" s="27" t="n">
        <f aca="false">F127*E127</f>
        <v>881.98</v>
      </c>
    </row>
    <row r="128" customFormat="false" ht="51" hidden="false" customHeight="false" outlineLevel="0" collapsed="false">
      <c r="A128" s="23" t="s">
        <v>230</v>
      </c>
      <c r="B128" s="23" t="s">
        <v>231</v>
      </c>
      <c r="C128" s="24" t="s">
        <v>17</v>
      </c>
      <c r="D128" s="24" t="s">
        <v>23</v>
      </c>
      <c r="E128" s="25" t="n">
        <v>4</v>
      </c>
      <c r="F128" s="26" t="n">
        <v>1556</v>
      </c>
      <c r="G128" s="27" t="n">
        <f aca="false">F128*E128</f>
        <v>6224</v>
      </c>
    </row>
    <row r="129" customFormat="false" ht="38.25" hidden="false" customHeight="false" outlineLevel="0" collapsed="false">
      <c r="A129" s="23" t="s">
        <v>232</v>
      </c>
      <c r="B129" s="23" t="s">
        <v>233</v>
      </c>
      <c r="C129" s="24" t="s">
        <v>17</v>
      </c>
      <c r="D129" s="24" t="s">
        <v>23</v>
      </c>
      <c r="E129" s="25" t="n">
        <v>7</v>
      </c>
      <c r="F129" s="26" t="n">
        <v>1927.38</v>
      </c>
      <c r="G129" s="27" t="n">
        <f aca="false">F129*E129</f>
        <v>13491.66</v>
      </c>
    </row>
    <row r="130" customFormat="false" ht="38.25" hidden="false" customHeight="false" outlineLevel="0" collapsed="false">
      <c r="A130" s="23" t="s">
        <v>234</v>
      </c>
      <c r="B130" s="23" t="s">
        <v>235</v>
      </c>
      <c r="C130" s="24" t="s">
        <v>17</v>
      </c>
      <c r="D130" s="24" t="s">
        <v>23</v>
      </c>
      <c r="E130" s="25" t="n">
        <v>1</v>
      </c>
      <c r="F130" s="26" t="n">
        <v>1272.29</v>
      </c>
      <c r="G130" s="27" t="n">
        <f aca="false">F130*E130</f>
        <v>1272.29</v>
      </c>
    </row>
    <row r="131" customFormat="false" ht="38.25" hidden="false" customHeight="false" outlineLevel="0" collapsed="false">
      <c r="A131" s="23" t="s">
        <v>236</v>
      </c>
      <c r="B131" s="23" t="s">
        <v>237</v>
      </c>
      <c r="C131" s="24" t="s">
        <v>17</v>
      </c>
      <c r="D131" s="24" t="s">
        <v>23</v>
      </c>
      <c r="E131" s="25" t="n">
        <v>1</v>
      </c>
      <c r="F131" s="26" t="n">
        <v>1091.96</v>
      </c>
      <c r="G131" s="27" t="n">
        <f aca="false">F131*E131</f>
        <v>1091.96</v>
      </c>
    </row>
    <row r="132" customFormat="false" ht="38.25" hidden="false" customHeight="false" outlineLevel="0" collapsed="false">
      <c r="A132" s="23" t="s">
        <v>238</v>
      </c>
      <c r="B132" s="23" t="s">
        <v>239</v>
      </c>
      <c r="C132" s="24" t="s">
        <v>17</v>
      </c>
      <c r="D132" s="24" t="s">
        <v>23</v>
      </c>
      <c r="E132" s="25" t="n">
        <v>1</v>
      </c>
      <c r="F132" s="26" t="n">
        <v>1615.39</v>
      </c>
      <c r="G132" s="27" t="n">
        <f aca="false">F132*E132</f>
        <v>1615.39</v>
      </c>
    </row>
    <row r="133" customFormat="false" ht="38.25" hidden="false" customHeight="false" outlineLevel="0" collapsed="false">
      <c r="A133" s="23" t="s">
        <v>240</v>
      </c>
      <c r="B133" s="23" t="s">
        <v>241</v>
      </c>
      <c r="C133" s="24" t="s">
        <v>17</v>
      </c>
      <c r="D133" s="24" t="s">
        <v>23</v>
      </c>
      <c r="E133" s="25" t="n">
        <v>1</v>
      </c>
      <c r="F133" s="26" t="n">
        <v>850.68</v>
      </c>
      <c r="G133" s="27" t="n">
        <f aca="false">F133*E133</f>
        <v>850.68</v>
      </c>
    </row>
    <row r="134" customFormat="false" ht="38.25" hidden="false" customHeight="false" outlineLevel="0" collapsed="false">
      <c r="A134" s="23" t="s">
        <v>242</v>
      </c>
      <c r="B134" s="23" t="s">
        <v>243</v>
      </c>
      <c r="C134" s="24" t="s">
        <v>17</v>
      </c>
      <c r="D134" s="24" t="s">
        <v>23</v>
      </c>
      <c r="E134" s="25" t="n">
        <v>1</v>
      </c>
      <c r="F134" s="26" t="n">
        <v>7552.79</v>
      </c>
      <c r="G134" s="27" t="n">
        <f aca="false">F134*E134</f>
        <v>7552.79</v>
      </c>
    </row>
    <row r="135" customFormat="false" ht="12.75" hidden="false" customHeight="true" outlineLevel="0" collapsed="false">
      <c r="A135" s="19" t="s">
        <v>244</v>
      </c>
      <c r="B135" s="19" t="s">
        <v>245</v>
      </c>
      <c r="C135" s="19"/>
      <c r="D135" s="19"/>
      <c r="E135" s="19"/>
      <c r="F135" s="19"/>
      <c r="G135" s="19"/>
    </row>
    <row r="136" customFormat="false" ht="102" hidden="false" customHeight="false" outlineLevel="0" collapsed="false">
      <c r="A136" s="23" t="s">
        <v>246</v>
      </c>
      <c r="B136" s="23" t="s">
        <v>247</v>
      </c>
      <c r="C136" s="24" t="s">
        <v>17</v>
      </c>
      <c r="D136" s="24" t="s">
        <v>23</v>
      </c>
      <c r="E136" s="25" t="n">
        <v>1</v>
      </c>
      <c r="F136" s="26" t="n">
        <v>798.82</v>
      </c>
      <c r="G136" s="27" t="n">
        <f aca="false">F136*E136</f>
        <v>798.82</v>
      </c>
    </row>
    <row r="137" customFormat="false" ht="76.5" hidden="false" customHeight="false" outlineLevel="0" collapsed="false">
      <c r="A137" s="23" t="s">
        <v>248</v>
      </c>
      <c r="B137" s="23" t="s">
        <v>249</v>
      </c>
      <c r="C137" s="24" t="s">
        <v>17</v>
      </c>
      <c r="D137" s="24" t="s">
        <v>23</v>
      </c>
      <c r="E137" s="25" t="n">
        <v>1</v>
      </c>
      <c r="F137" s="26" t="n">
        <v>541.95</v>
      </c>
      <c r="G137" s="27" t="n">
        <f aca="false">F137*E137</f>
        <v>541.95</v>
      </c>
    </row>
    <row r="138" customFormat="false" ht="38.25" hidden="false" customHeight="false" outlineLevel="0" collapsed="false">
      <c r="A138" s="23" t="s">
        <v>250</v>
      </c>
      <c r="B138" s="23" t="s">
        <v>251</v>
      </c>
      <c r="C138" s="24" t="s">
        <v>17</v>
      </c>
      <c r="D138" s="24" t="s">
        <v>23</v>
      </c>
      <c r="E138" s="25" t="n">
        <v>1</v>
      </c>
      <c r="F138" s="26" t="n">
        <v>612.5</v>
      </c>
      <c r="G138" s="27" t="n">
        <f aca="false">F138*E138</f>
        <v>612.5</v>
      </c>
    </row>
    <row r="139" customFormat="false" ht="38.25" hidden="false" customHeight="false" outlineLevel="0" collapsed="false">
      <c r="A139" s="23" t="s">
        <v>252</v>
      </c>
      <c r="B139" s="23" t="s">
        <v>253</v>
      </c>
      <c r="C139" s="24" t="s">
        <v>17</v>
      </c>
      <c r="D139" s="24" t="s">
        <v>23</v>
      </c>
      <c r="E139" s="25" t="n">
        <v>1</v>
      </c>
      <c r="F139" s="26" t="n">
        <v>278.19</v>
      </c>
      <c r="G139" s="27" t="n">
        <f aca="false">F139*E139</f>
        <v>278.19</v>
      </c>
    </row>
    <row r="140" customFormat="false" ht="51" hidden="false" customHeight="false" outlineLevel="0" collapsed="false">
      <c r="A140" s="23" t="s">
        <v>254</v>
      </c>
      <c r="B140" s="23" t="s">
        <v>255</v>
      </c>
      <c r="C140" s="24" t="s">
        <v>17</v>
      </c>
      <c r="D140" s="24" t="s">
        <v>23</v>
      </c>
      <c r="E140" s="25" t="n">
        <v>1</v>
      </c>
      <c r="F140" s="26" t="n">
        <v>143.55</v>
      </c>
      <c r="G140" s="27" t="n">
        <f aca="false">F140*E140</f>
        <v>143.55</v>
      </c>
    </row>
    <row r="141" customFormat="false" ht="12.75" hidden="false" customHeight="true" outlineLevel="0" collapsed="false">
      <c r="A141" s="19" t="s">
        <v>256</v>
      </c>
      <c r="B141" s="19" t="s">
        <v>257</v>
      </c>
      <c r="C141" s="19"/>
      <c r="D141" s="19"/>
      <c r="E141" s="19"/>
      <c r="F141" s="19"/>
      <c r="G141" s="19"/>
    </row>
    <row r="142" customFormat="false" ht="51" hidden="false" customHeight="false" outlineLevel="0" collapsed="false">
      <c r="A142" s="23" t="s">
        <v>258</v>
      </c>
      <c r="B142" s="23" t="s">
        <v>259</v>
      </c>
      <c r="C142" s="24" t="s">
        <v>17</v>
      </c>
      <c r="D142" s="24" t="s">
        <v>23</v>
      </c>
      <c r="E142" s="25" t="n">
        <v>2</v>
      </c>
      <c r="F142" s="26" t="n">
        <v>7.09</v>
      </c>
      <c r="G142" s="27" t="n">
        <f aca="false">F142*E142</f>
        <v>14.18</v>
      </c>
    </row>
    <row r="143" customFormat="false" ht="51" hidden="false" customHeight="false" outlineLevel="0" collapsed="false">
      <c r="A143" s="23" t="s">
        <v>260</v>
      </c>
      <c r="B143" s="23" t="s">
        <v>261</v>
      </c>
      <c r="C143" s="24" t="s">
        <v>17</v>
      </c>
      <c r="D143" s="24" t="s">
        <v>23</v>
      </c>
      <c r="E143" s="25" t="n">
        <v>1</v>
      </c>
      <c r="F143" s="26" t="n">
        <v>52.73</v>
      </c>
      <c r="G143" s="27" t="n">
        <f aca="false">F143*E143</f>
        <v>52.73</v>
      </c>
    </row>
    <row r="144" customFormat="false" ht="51" hidden="false" customHeight="false" outlineLevel="0" collapsed="false">
      <c r="A144" s="23" t="s">
        <v>262</v>
      </c>
      <c r="B144" s="23" t="s">
        <v>263</v>
      </c>
      <c r="C144" s="24" t="s">
        <v>17</v>
      </c>
      <c r="D144" s="24" t="s">
        <v>23</v>
      </c>
      <c r="E144" s="25" t="n">
        <v>10</v>
      </c>
      <c r="F144" s="26" t="n">
        <v>40.49</v>
      </c>
      <c r="G144" s="27" t="n">
        <f aca="false">F144*E144</f>
        <v>404.9</v>
      </c>
    </row>
    <row r="145" customFormat="false" ht="38.25" hidden="false" customHeight="false" outlineLevel="0" collapsed="false">
      <c r="A145" s="23" t="s">
        <v>264</v>
      </c>
      <c r="B145" s="23" t="s">
        <v>265</v>
      </c>
      <c r="C145" s="24" t="s">
        <v>17</v>
      </c>
      <c r="D145" s="24" t="s">
        <v>23</v>
      </c>
      <c r="E145" s="25" t="n">
        <v>1</v>
      </c>
      <c r="F145" s="26" t="n">
        <v>67.13</v>
      </c>
      <c r="G145" s="27" t="n">
        <f aca="false">F145*E145</f>
        <v>67.13</v>
      </c>
    </row>
    <row r="146" customFormat="false" ht="25.5" hidden="false" customHeight="false" outlineLevel="0" collapsed="false">
      <c r="A146" s="23" t="s">
        <v>266</v>
      </c>
      <c r="B146" s="23" t="s">
        <v>267</v>
      </c>
      <c r="C146" s="24" t="s">
        <v>17</v>
      </c>
      <c r="D146" s="24" t="s">
        <v>23</v>
      </c>
      <c r="E146" s="25" t="n">
        <v>1</v>
      </c>
      <c r="F146" s="26" t="n">
        <v>117.15</v>
      </c>
      <c r="G146" s="27" t="n">
        <f aca="false">F146*E146</f>
        <v>117.15</v>
      </c>
    </row>
    <row r="147" customFormat="false" ht="12.75" hidden="false" customHeight="true" outlineLevel="0" collapsed="false">
      <c r="A147" s="19" t="s">
        <v>268</v>
      </c>
      <c r="B147" s="19" t="s">
        <v>269</v>
      </c>
      <c r="C147" s="19"/>
      <c r="D147" s="19"/>
      <c r="E147" s="19"/>
      <c r="F147" s="19"/>
      <c r="G147" s="19"/>
    </row>
    <row r="148" customFormat="false" ht="38.25" hidden="false" customHeight="false" outlineLevel="0" collapsed="false">
      <c r="A148" s="23" t="s">
        <v>270</v>
      </c>
      <c r="B148" s="23" t="s">
        <v>271</v>
      </c>
      <c r="C148" s="24" t="s">
        <v>17</v>
      </c>
      <c r="D148" s="24" t="s">
        <v>18</v>
      </c>
      <c r="E148" s="25" t="n">
        <v>0.88</v>
      </c>
      <c r="F148" s="26" t="n">
        <v>361.43</v>
      </c>
      <c r="G148" s="27" t="n">
        <f aca="false">F148*E148</f>
        <v>318.0584</v>
      </c>
    </row>
    <row r="149" customFormat="false" ht="51" hidden="false" customHeight="false" outlineLevel="0" collapsed="false">
      <c r="A149" s="23" t="s">
        <v>272</v>
      </c>
      <c r="B149" s="23" t="s">
        <v>273</v>
      </c>
      <c r="C149" s="24" t="s">
        <v>17</v>
      </c>
      <c r="D149" s="24" t="s">
        <v>49</v>
      </c>
      <c r="E149" s="25" t="n">
        <v>4.36</v>
      </c>
      <c r="F149" s="26" t="n">
        <v>293.19</v>
      </c>
      <c r="G149" s="27" t="n">
        <f aca="false">F149*E149</f>
        <v>1278.3084</v>
      </c>
    </row>
    <row r="150" customFormat="false" ht="15" hidden="false" customHeight="false" outlineLevel="0" collapsed="false">
      <c r="A150" s="28" t="s">
        <v>95</v>
      </c>
      <c r="B150" s="28"/>
      <c r="C150" s="28"/>
      <c r="D150" s="28"/>
      <c r="E150" s="28"/>
      <c r="F150" s="28"/>
      <c r="G150" s="29" t="n">
        <f aca="false">G149+G148+G146+G145+G144+G143+G142+G140+G139+G138+G137+G136+G134+G133+G132+G131+G130+G129+G128+G127+G126+G125+G124+G123+G122+G121+G120+G118+G117+G116+G114+G112+G111+G110+G109+G108+G107+G105+G104+G103+G102+G101+G100+G99+G98+G97+G96+G94+G93+G92+G91+G119</f>
        <v>142885.5391</v>
      </c>
    </row>
    <row r="151" customFormat="false" ht="12.75" hidden="false" customHeight="true" outlineLevel="0" collapsed="false">
      <c r="A151" s="19" t="n">
        <v>5</v>
      </c>
      <c r="B151" s="19" t="s">
        <v>274</v>
      </c>
      <c r="C151" s="19"/>
      <c r="D151" s="19"/>
      <c r="E151" s="19"/>
      <c r="F151" s="19"/>
      <c r="G151" s="19"/>
    </row>
    <row r="152" customFormat="false" ht="63.75" hidden="false" customHeight="false" outlineLevel="0" collapsed="false">
      <c r="A152" s="23" t="s">
        <v>275</v>
      </c>
      <c r="B152" s="23" t="s">
        <v>276</v>
      </c>
      <c r="C152" s="24" t="s">
        <v>17</v>
      </c>
      <c r="D152" s="24" t="s">
        <v>18</v>
      </c>
      <c r="E152" s="25" t="n">
        <v>169.32</v>
      </c>
      <c r="F152" s="26" t="n">
        <v>38.83</v>
      </c>
      <c r="G152" s="27" t="n">
        <f aca="false">F152*E152</f>
        <v>6574.6956</v>
      </c>
    </row>
    <row r="153" customFormat="false" ht="51" hidden="false" customHeight="false" outlineLevel="0" collapsed="false">
      <c r="A153" s="23" t="s">
        <v>277</v>
      </c>
      <c r="B153" s="23" t="s">
        <v>278</v>
      </c>
      <c r="C153" s="24" t="s">
        <v>17</v>
      </c>
      <c r="D153" s="24" t="s">
        <v>18</v>
      </c>
      <c r="E153" s="25" t="n">
        <v>7.46</v>
      </c>
      <c r="F153" s="26" t="n">
        <v>39.29</v>
      </c>
      <c r="G153" s="27" t="n">
        <f aca="false">F153*E153</f>
        <v>293.1034</v>
      </c>
    </row>
    <row r="154" customFormat="false" ht="38.25" hidden="false" customHeight="false" outlineLevel="0" collapsed="false">
      <c r="A154" s="23" t="s">
        <v>279</v>
      </c>
      <c r="B154" s="23" t="s">
        <v>280</v>
      </c>
      <c r="C154" s="24" t="s">
        <v>17</v>
      </c>
      <c r="D154" s="24" t="s">
        <v>18</v>
      </c>
      <c r="E154" s="25" t="n">
        <v>99.39</v>
      </c>
      <c r="F154" s="26" t="n">
        <v>9.63</v>
      </c>
      <c r="G154" s="27" t="n">
        <f aca="false">F154*E154</f>
        <v>957.1257</v>
      </c>
    </row>
    <row r="155" customFormat="false" ht="15" hidden="false" customHeight="false" outlineLevel="0" collapsed="false">
      <c r="A155" s="28" t="s">
        <v>95</v>
      </c>
      <c r="B155" s="28"/>
      <c r="C155" s="28"/>
      <c r="D155" s="28"/>
      <c r="E155" s="28"/>
      <c r="F155" s="28"/>
      <c r="G155" s="29" t="n">
        <f aca="false">G152+G153+G154</f>
        <v>7824.9247</v>
      </c>
    </row>
    <row r="156" customFormat="false" ht="12.75" hidden="false" customHeight="true" outlineLevel="0" collapsed="false">
      <c r="A156" s="19" t="n">
        <v>6</v>
      </c>
      <c r="B156" s="19" t="s">
        <v>281</v>
      </c>
      <c r="C156" s="19"/>
      <c r="D156" s="19"/>
      <c r="E156" s="19"/>
      <c r="F156" s="19"/>
      <c r="G156" s="19"/>
    </row>
    <row r="157" customFormat="false" ht="12.75" hidden="false" customHeight="true" outlineLevel="0" collapsed="false">
      <c r="A157" s="19" t="s">
        <v>282</v>
      </c>
      <c r="B157" s="19" t="s">
        <v>283</v>
      </c>
      <c r="C157" s="19"/>
      <c r="D157" s="19"/>
      <c r="E157" s="19"/>
      <c r="F157" s="19"/>
      <c r="G157" s="19"/>
    </row>
    <row r="158" customFormat="false" ht="25.5" hidden="false" customHeight="false" outlineLevel="0" collapsed="false">
      <c r="A158" s="23" t="s">
        <v>284</v>
      </c>
      <c r="B158" s="23" t="s">
        <v>285</v>
      </c>
      <c r="C158" s="24" t="s">
        <v>17</v>
      </c>
      <c r="D158" s="24" t="s">
        <v>23</v>
      </c>
      <c r="E158" s="25" t="n">
        <v>1</v>
      </c>
      <c r="F158" s="26" t="n">
        <v>24.84</v>
      </c>
      <c r="G158" s="27" t="n">
        <f aca="false">F158*E158</f>
        <v>24.84</v>
      </c>
    </row>
    <row r="159" customFormat="false" ht="25.5" hidden="false" customHeight="false" outlineLevel="0" collapsed="false">
      <c r="A159" s="23" t="s">
        <v>286</v>
      </c>
      <c r="B159" s="23" t="s">
        <v>287</v>
      </c>
      <c r="C159" s="24" t="s">
        <v>17</v>
      </c>
      <c r="D159" s="24" t="s">
        <v>23</v>
      </c>
      <c r="E159" s="25" t="n">
        <v>1</v>
      </c>
      <c r="F159" s="26" t="n">
        <v>24.84</v>
      </c>
      <c r="G159" s="27" t="n">
        <f aca="false">F159*E159</f>
        <v>24.84</v>
      </c>
    </row>
    <row r="160" customFormat="false" ht="25.5" hidden="false" customHeight="false" outlineLevel="0" collapsed="false">
      <c r="A160" s="23" t="s">
        <v>288</v>
      </c>
      <c r="B160" s="23" t="s">
        <v>289</v>
      </c>
      <c r="C160" s="24" t="s">
        <v>17</v>
      </c>
      <c r="D160" s="24" t="s">
        <v>23</v>
      </c>
      <c r="E160" s="25" t="n">
        <v>2</v>
      </c>
      <c r="F160" s="26" t="n">
        <v>24.84</v>
      </c>
      <c r="G160" s="27" t="n">
        <f aca="false">F160*E160</f>
        <v>49.68</v>
      </c>
    </row>
    <row r="161" customFormat="false" ht="25.5" hidden="false" customHeight="false" outlineLevel="0" collapsed="false">
      <c r="A161" s="23" t="s">
        <v>290</v>
      </c>
      <c r="B161" s="23" t="s">
        <v>291</v>
      </c>
      <c r="C161" s="24" t="s">
        <v>17</v>
      </c>
      <c r="D161" s="24" t="s">
        <v>23</v>
      </c>
      <c r="E161" s="25" t="n">
        <v>6</v>
      </c>
      <c r="F161" s="26" t="n">
        <v>32.39</v>
      </c>
      <c r="G161" s="27" t="n">
        <f aca="false">F161*E161</f>
        <v>194.34</v>
      </c>
    </row>
    <row r="162" customFormat="false" ht="15" hidden="false" customHeight="false" outlineLevel="0" collapsed="false">
      <c r="A162" s="28" t="s">
        <v>95</v>
      </c>
      <c r="B162" s="28"/>
      <c r="C162" s="28"/>
      <c r="D162" s="28"/>
      <c r="E162" s="28"/>
      <c r="F162" s="28"/>
      <c r="G162" s="29" t="n">
        <f aca="false">G158+G159+G160+G161</f>
        <v>293.7</v>
      </c>
    </row>
    <row r="163" customFormat="false" ht="12.75" hidden="false" customHeight="true" outlineLevel="0" collapsed="false">
      <c r="A163" s="19" t="n">
        <v>7</v>
      </c>
      <c r="B163" s="19" t="s">
        <v>292</v>
      </c>
      <c r="C163" s="19"/>
      <c r="D163" s="19"/>
      <c r="E163" s="19"/>
      <c r="F163" s="19"/>
      <c r="G163" s="19"/>
    </row>
    <row r="164" customFormat="false" ht="12.75" hidden="false" customHeight="true" outlineLevel="0" collapsed="false">
      <c r="A164" s="19" t="s">
        <v>293</v>
      </c>
      <c r="B164" s="19" t="s">
        <v>294</v>
      </c>
      <c r="C164" s="19"/>
      <c r="D164" s="19"/>
      <c r="E164" s="19"/>
      <c r="F164" s="19"/>
      <c r="G164" s="19"/>
    </row>
    <row r="165" customFormat="false" ht="25.5" hidden="false" customHeight="false" outlineLevel="0" collapsed="false">
      <c r="A165" s="23" t="s">
        <v>295</v>
      </c>
      <c r="B165" s="23" t="s">
        <v>296</v>
      </c>
      <c r="C165" s="24" t="s">
        <v>17</v>
      </c>
      <c r="D165" s="24" t="s">
        <v>49</v>
      </c>
      <c r="E165" s="25" t="n">
        <v>7</v>
      </c>
      <c r="F165" s="26" t="n">
        <v>34.86</v>
      </c>
      <c r="G165" s="27" t="n">
        <f aca="false">F165*E165</f>
        <v>244.02</v>
      </c>
    </row>
    <row r="166" customFormat="false" ht="38.25" hidden="false" customHeight="false" outlineLevel="0" collapsed="false">
      <c r="A166" s="23" t="s">
        <v>297</v>
      </c>
      <c r="B166" s="23" t="s">
        <v>298</v>
      </c>
      <c r="C166" s="24" t="s">
        <v>17</v>
      </c>
      <c r="D166" s="24" t="s">
        <v>23</v>
      </c>
      <c r="E166" s="25" t="n">
        <v>1</v>
      </c>
      <c r="F166" s="26" t="n">
        <v>19.88</v>
      </c>
      <c r="G166" s="27" t="n">
        <f aca="false">F166*E166</f>
        <v>19.88</v>
      </c>
    </row>
    <row r="167" customFormat="false" ht="38.25" hidden="false" customHeight="false" outlineLevel="0" collapsed="false">
      <c r="A167" s="23" t="s">
        <v>299</v>
      </c>
      <c r="B167" s="23" t="s">
        <v>300</v>
      </c>
      <c r="C167" s="24" t="s">
        <v>17</v>
      </c>
      <c r="D167" s="24" t="s">
        <v>23</v>
      </c>
      <c r="E167" s="25" t="n">
        <v>3</v>
      </c>
      <c r="F167" s="26" t="n">
        <v>24.42</v>
      </c>
      <c r="G167" s="27" t="n">
        <f aca="false">F167*E167</f>
        <v>73.26</v>
      </c>
    </row>
    <row r="168" customFormat="false" ht="51" hidden="false" customHeight="false" outlineLevel="0" collapsed="false">
      <c r="A168" s="23" t="s">
        <v>301</v>
      </c>
      <c r="B168" s="23" t="s">
        <v>302</v>
      </c>
      <c r="C168" s="24" t="s">
        <v>17</v>
      </c>
      <c r="D168" s="24" t="s">
        <v>49</v>
      </c>
      <c r="E168" s="25" t="n">
        <v>2.5</v>
      </c>
      <c r="F168" s="26" t="n">
        <v>50.23</v>
      </c>
      <c r="G168" s="27" t="n">
        <f aca="false">F168*E168</f>
        <v>125.575</v>
      </c>
    </row>
    <row r="169" customFormat="false" ht="51" hidden="false" customHeight="false" outlineLevel="0" collapsed="false">
      <c r="A169" s="23" t="s">
        <v>303</v>
      </c>
      <c r="B169" s="23" t="s">
        <v>304</v>
      </c>
      <c r="C169" s="24" t="s">
        <v>17</v>
      </c>
      <c r="D169" s="24" t="s">
        <v>49</v>
      </c>
      <c r="E169" s="25" t="n">
        <v>1</v>
      </c>
      <c r="F169" s="26" t="n">
        <v>75.62</v>
      </c>
      <c r="G169" s="27" t="n">
        <f aca="false">F169*E169</f>
        <v>75.62</v>
      </c>
    </row>
    <row r="170" customFormat="false" ht="89.25" hidden="false" customHeight="false" outlineLevel="0" collapsed="false">
      <c r="A170" s="23" t="s">
        <v>305</v>
      </c>
      <c r="B170" s="23" t="s">
        <v>306</v>
      </c>
      <c r="C170" s="24" t="s">
        <v>17</v>
      </c>
      <c r="D170" s="24" t="s">
        <v>18</v>
      </c>
      <c r="E170" s="25" t="n">
        <v>4</v>
      </c>
      <c r="F170" s="26" t="n">
        <v>80.62</v>
      </c>
      <c r="G170" s="27" t="n">
        <f aca="false">F170*E170</f>
        <v>322.48</v>
      </c>
    </row>
    <row r="171" customFormat="false" ht="51" hidden="false" customHeight="false" outlineLevel="0" collapsed="false">
      <c r="A171" s="23" t="s">
        <v>307</v>
      </c>
      <c r="B171" s="23" t="s">
        <v>308</v>
      </c>
      <c r="C171" s="24" t="s">
        <v>17</v>
      </c>
      <c r="D171" s="24" t="s">
        <v>23</v>
      </c>
      <c r="E171" s="25" t="n">
        <v>1</v>
      </c>
      <c r="F171" s="26" t="n">
        <v>674.06</v>
      </c>
      <c r="G171" s="27" t="n">
        <f aca="false">F171*E171</f>
        <v>674.06</v>
      </c>
    </row>
    <row r="172" customFormat="false" ht="63.75" hidden="false" customHeight="false" outlineLevel="0" collapsed="false">
      <c r="A172" s="23" t="s">
        <v>309</v>
      </c>
      <c r="B172" s="23" t="s">
        <v>310</v>
      </c>
      <c r="C172" s="24" t="s">
        <v>17</v>
      </c>
      <c r="D172" s="24" t="s">
        <v>23</v>
      </c>
      <c r="E172" s="25" t="n">
        <v>1</v>
      </c>
      <c r="F172" s="26" t="n">
        <v>1047.45</v>
      </c>
      <c r="G172" s="27" t="n">
        <f aca="false">F172*E172</f>
        <v>1047.45</v>
      </c>
    </row>
    <row r="173" customFormat="false" ht="25.5" hidden="false" customHeight="false" outlineLevel="0" collapsed="false">
      <c r="A173" s="23" t="s">
        <v>311</v>
      </c>
      <c r="B173" s="23" t="s">
        <v>312</v>
      </c>
      <c r="C173" s="24" t="s">
        <v>17</v>
      </c>
      <c r="D173" s="24" t="s">
        <v>23</v>
      </c>
      <c r="E173" s="25" t="n">
        <v>1</v>
      </c>
      <c r="F173" s="26" t="n">
        <v>263.98</v>
      </c>
      <c r="G173" s="27" t="n">
        <f aca="false">F173*E173</f>
        <v>263.98</v>
      </c>
    </row>
    <row r="174" customFormat="false" ht="25.5" hidden="false" customHeight="false" outlineLevel="0" collapsed="false">
      <c r="A174" s="23" t="s">
        <v>313</v>
      </c>
      <c r="B174" s="23" t="s">
        <v>314</v>
      </c>
      <c r="C174" s="24" t="s">
        <v>17</v>
      </c>
      <c r="D174" s="24" t="s">
        <v>23</v>
      </c>
      <c r="E174" s="25" t="n">
        <v>1</v>
      </c>
      <c r="F174" s="26" t="n">
        <v>330.42</v>
      </c>
      <c r="G174" s="27" t="n">
        <f aca="false">F174*E174</f>
        <v>330.42</v>
      </c>
    </row>
    <row r="175" customFormat="false" ht="25.5" hidden="false" customHeight="false" outlineLevel="0" collapsed="false">
      <c r="A175" s="23" t="s">
        <v>315</v>
      </c>
      <c r="B175" s="23" t="s">
        <v>316</v>
      </c>
      <c r="C175" s="24" t="s">
        <v>17</v>
      </c>
      <c r="D175" s="24" t="s">
        <v>23</v>
      </c>
      <c r="E175" s="25" t="n">
        <v>3</v>
      </c>
      <c r="F175" s="26" t="n">
        <v>67.88</v>
      </c>
      <c r="G175" s="27" t="n">
        <f aca="false">F175*E175</f>
        <v>203.64</v>
      </c>
    </row>
    <row r="176" customFormat="false" ht="89.25" hidden="false" customHeight="false" outlineLevel="0" collapsed="false">
      <c r="A176" s="23" t="s">
        <v>317</v>
      </c>
      <c r="B176" s="23" t="s">
        <v>195</v>
      </c>
      <c r="C176" s="24" t="s">
        <v>17</v>
      </c>
      <c r="D176" s="24" t="s">
        <v>18</v>
      </c>
      <c r="E176" s="25" t="n">
        <v>9</v>
      </c>
      <c r="F176" s="26" t="n">
        <v>43.24</v>
      </c>
      <c r="G176" s="27" t="n">
        <f aca="false">F176*E176</f>
        <v>389.16</v>
      </c>
    </row>
    <row r="177" customFormat="false" ht="76.5" hidden="false" customHeight="false" outlineLevel="0" collapsed="false">
      <c r="A177" s="23" t="s">
        <v>318</v>
      </c>
      <c r="B177" s="23" t="s">
        <v>319</v>
      </c>
      <c r="C177" s="24" t="s">
        <v>17</v>
      </c>
      <c r="D177" s="24" t="s">
        <v>18</v>
      </c>
      <c r="E177" s="25" t="n">
        <v>9</v>
      </c>
      <c r="F177" s="26" t="n">
        <v>3.4</v>
      </c>
      <c r="G177" s="27" t="n">
        <f aca="false">F177*E177</f>
        <v>30.6</v>
      </c>
    </row>
    <row r="178" customFormat="false" ht="51" hidden="false" customHeight="false" outlineLevel="0" collapsed="false">
      <c r="A178" s="23" t="s">
        <v>320</v>
      </c>
      <c r="B178" s="23" t="s">
        <v>321</v>
      </c>
      <c r="C178" s="24" t="s">
        <v>17</v>
      </c>
      <c r="D178" s="24" t="s">
        <v>18</v>
      </c>
      <c r="E178" s="25" t="n">
        <v>7.4</v>
      </c>
      <c r="F178" s="26" t="n">
        <v>20.31</v>
      </c>
      <c r="G178" s="27" t="n">
        <f aca="false">F178*E178</f>
        <v>150.294</v>
      </c>
    </row>
    <row r="179" customFormat="false" ht="38.25" hidden="false" customHeight="false" outlineLevel="0" collapsed="false">
      <c r="A179" s="23" t="s">
        <v>322</v>
      </c>
      <c r="B179" s="23" t="s">
        <v>323</v>
      </c>
      <c r="C179" s="24" t="s">
        <v>17</v>
      </c>
      <c r="D179" s="24" t="s">
        <v>18</v>
      </c>
      <c r="E179" s="25" t="n">
        <v>7.4</v>
      </c>
      <c r="F179" s="26" t="n">
        <v>2.58</v>
      </c>
      <c r="G179" s="27" t="n">
        <f aca="false">F179*E179</f>
        <v>19.092</v>
      </c>
    </row>
    <row r="180" customFormat="false" ht="63.75" hidden="false" customHeight="false" outlineLevel="0" collapsed="false">
      <c r="A180" s="23" t="s">
        <v>324</v>
      </c>
      <c r="B180" s="23" t="s">
        <v>325</v>
      </c>
      <c r="C180" s="24" t="s">
        <v>17</v>
      </c>
      <c r="D180" s="24" t="s">
        <v>49</v>
      </c>
      <c r="E180" s="25" t="n">
        <v>1</v>
      </c>
      <c r="F180" s="26" t="n">
        <v>7.96</v>
      </c>
      <c r="G180" s="27" t="n">
        <f aca="false">F180*E180</f>
        <v>7.96</v>
      </c>
    </row>
    <row r="181" customFormat="false" ht="63.75" hidden="false" customHeight="false" outlineLevel="0" collapsed="false">
      <c r="A181" s="23" t="s">
        <v>326</v>
      </c>
      <c r="B181" s="23" t="s">
        <v>327</v>
      </c>
      <c r="C181" s="24" t="s">
        <v>17</v>
      </c>
      <c r="D181" s="24" t="s">
        <v>49</v>
      </c>
      <c r="E181" s="25" t="n">
        <v>4.5</v>
      </c>
      <c r="F181" s="26" t="n">
        <v>27.93</v>
      </c>
      <c r="G181" s="27" t="n">
        <f aca="false">F181*E181</f>
        <v>125.685</v>
      </c>
    </row>
    <row r="182" customFormat="false" ht="63.75" hidden="false" customHeight="false" outlineLevel="0" collapsed="false">
      <c r="A182" s="23" t="s">
        <v>328</v>
      </c>
      <c r="B182" s="23" t="s">
        <v>329</v>
      </c>
      <c r="C182" s="24" t="s">
        <v>17</v>
      </c>
      <c r="D182" s="24" t="s">
        <v>49</v>
      </c>
      <c r="E182" s="25" t="n">
        <v>13.5</v>
      </c>
      <c r="F182" s="26" t="n">
        <v>50.22</v>
      </c>
      <c r="G182" s="27" t="n">
        <f aca="false">F182*E182</f>
        <v>677.97</v>
      </c>
    </row>
    <row r="183" customFormat="false" ht="51" hidden="false" customHeight="false" outlineLevel="0" collapsed="false">
      <c r="A183" s="23" t="s">
        <v>330</v>
      </c>
      <c r="B183" s="23" t="s">
        <v>331</v>
      </c>
      <c r="C183" s="24" t="s">
        <v>17</v>
      </c>
      <c r="D183" s="24" t="s">
        <v>23</v>
      </c>
      <c r="E183" s="25" t="n">
        <v>1</v>
      </c>
      <c r="F183" s="26" t="n">
        <v>25.53</v>
      </c>
      <c r="G183" s="27" t="n">
        <f aca="false">F183*E183</f>
        <v>25.53</v>
      </c>
    </row>
    <row r="184" customFormat="false" ht="38.25" hidden="false" customHeight="false" outlineLevel="0" collapsed="false">
      <c r="A184" s="23" t="s">
        <v>332</v>
      </c>
      <c r="B184" s="23" t="s">
        <v>333</v>
      </c>
      <c r="C184" s="24" t="s">
        <v>17</v>
      </c>
      <c r="D184" s="24" t="s">
        <v>23</v>
      </c>
      <c r="E184" s="25" t="n">
        <v>1</v>
      </c>
      <c r="F184" s="26" t="n">
        <v>1287.12</v>
      </c>
      <c r="G184" s="27" t="n">
        <f aca="false">F184*E184</f>
        <v>1287.12</v>
      </c>
    </row>
    <row r="185" customFormat="false" ht="38.25" hidden="false" customHeight="false" outlineLevel="0" collapsed="false">
      <c r="A185" s="23" t="s">
        <v>334</v>
      </c>
      <c r="B185" s="23" t="s">
        <v>335</v>
      </c>
      <c r="C185" s="24" t="s">
        <v>17</v>
      </c>
      <c r="D185" s="24" t="s">
        <v>23</v>
      </c>
      <c r="E185" s="25" t="n">
        <v>1</v>
      </c>
      <c r="F185" s="26" t="n">
        <v>578.68</v>
      </c>
      <c r="G185" s="27" t="n">
        <f aca="false">F185*E185</f>
        <v>578.68</v>
      </c>
    </row>
    <row r="186" customFormat="false" ht="12.75" hidden="false" customHeight="true" outlineLevel="0" collapsed="false">
      <c r="A186" s="19" t="s">
        <v>336</v>
      </c>
      <c r="B186" s="19" t="s">
        <v>337</v>
      </c>
      <c r="C186" s="19"/>
      <c r="D186" s="19"/>
      <c r="E186" s="19"/>
      <c r="F186" s="19"/>
      <c r="G186" s="19"/>
    </row>
    <row r="187" customFormat="false" ht="38.25" hidden="false" customHeight="false" outlineLevel="0" collapsed="false">
      <c r="A187" s="23" t="s">
        <v>338</v>
      </c>
      <c r="B187" s="23" t="s">
        <v>339</v>
      </c>
      <c r="C187" s="24" t="s">
        <v>17</v>
      </c>
      <c r="D187" s="24" t="s">
        <v>23</v>
      </c>
      <c r="E187" s="25" t="n">
        <v>23</v>
      </c>
      <c r="F187" s="26" t="n">
        <v>13.94</v>
      </c>
      <c r="G187" s="27" t="n">
        <f aca="false">F187*E187</f>
        <v>320.62</v>
      </c>
    </row>
    <row r="188" customFormat="false" ht="38.25" hidden="false" customHeight="false" outlineLevel="0" collapsed="false">
      <c r="A188" s="23" t="s">
        <v>340</v>
      </c>
      <c r="B188" s="23" t="s">
        <v>341</v>
      </c>
      <c r="C188" s="24" t="s">
        <v>17</v>
      </c>
      <c r="D188" s="24" t="s">
        <v>23</v>
      </c>
      <c r="E188" s="25" t="n">
        <v>6</v>
      </c>
      <c r="F188" s="26" t="n">
        <v>13.89</v>
      </c>
      <c r="G188" s="27" t="n">
        <f aca="false">F188*E188</f>
        <v>83.34</v>
      </c>
    </row>
    <row r="189" customFormat="false" ht="38.25" hidden="false" customHeight="false" outlineLevel="0" collapsed="false">
      <c r="A189" s="23" t="s">
        <v>342</v>
      </c>
      <c r="B189" s="23" t="s">
        <v>343</v>
      </c>
      <c r="C189" s="24" t="s">
        <v>17</v>
      </c>
      <c r="D189" s="24" t="s">
        <v>23</v>
      </c>
      <c r="E189" s="25" t="n">
        <v>16</v>
      </c>
      <c r="F189" s="26" t="n">
        <v>14.79</v>
      </c>
      <c r="G189" s="27" t="n">
        <f aca="false">F189*E189</f>
        <v>236.64</v>
      </c>
    </row>
    <row r="190" customFormat="false" ht="38.25" hidden="false" customHeight="false" outlineLevel="0" collapsed="false">
      <c r="A190" s="23" t="s">
        <v>344</v>
      </c>
      <c r="B190" s="23" t="s">
        <v>298</v>
      </c>
      <c r="C190" s="24" t="s">
        <v>17</v>
      </c>
      <c r="D190" s="24" t="s">
        <v>23</v>
      </c>
      <c r="E190" s="25" t="n">
        <v>1</v>
      </c>
      <c r="F190" s="26" t="n">
        <v>19.88</v>
      </c>
      <c r="G190" s="27" t="n">
        <f aca="false">F190*E190</f>
        <v>19.88</v>
      </c>
    </row>
    <row r="191" customFormat="false" ht="38.25" hidden="false" customHeight="false" outlineLevel="0" collapsed="false">
      <c r="A191" s="23" t="s">
        <v>345</v>
      </c>
      <c r="B191" s="23" t="s">
        <v>300</v>
      </c>
      <c r="C191" s="24" t="s">
        <v>17</v>
      </c>
      <c r="D191" s="24" t="s">
        <v>23</v>
      </c>
      <c r="E191" s="25" t="n">
        <v>3</v>
      </c>
      <c r="F191" s="26" t="n">
        <v>24.42</v>
      </c>
      <c r="G191" s="27" t="n">
        <f aca="false">F191*E191</f>
        <v>73.26</v>
      </c>
    </row>
    <row r="192" customFormat="false" ht="51" hidden="false" customHeight="false" outlineLevel="0" collapsed="false">
      <c r="A192" s="23" t="s">
        <v>346</v>
      </c>
      <c r="B192" s="23" t="s">
        <v>347</v>
      </c>
      <c r="C192" s="24" t="s">
        <v>17</v>
      </c>
      <c r="D192" s="24" t="s">
        <v>49</v>
      </c>
      <c r="E192" s="25" t="n">
        <v>9</v>
      </c>
      <c r="F192" s="26" t="n">
        <v>43.12</v>
      </c>
      <c r="G192" s="27" t="n">
        <f aca="false">F192*E192</f>
        <v>388.08</v>
      </c>
    </row>
    <row r="193" customFormat="false" ht="51" hidden="false" customHeight="false" outlineLevel="0" collapsed="false">
      <c r="A193" s="23" t="s">
        <v>348</v>
      </c>
      <c r="B193" s="23" t="s">
        <v>302</v>
      </c>
      <c r="C193" s="24" t="s">
        <v>17</v>
      </c>
      <c r="D193" s="24" t="s">
        <v>49</v>
      </c>
      <c r="E193" s="25" t="n">
        <v>5</v>
      </c>
      <c r="F193" s="26" t="n">
        <v>50.23</v>
      </c>
      <c r="G193" s="27" t="n">
        <f aca="false">F193*E193</f>
        <v>251.15</v>
      </c>
    </row>
    <row r="194" customFormat="false" ht="38.25" hidden="false" customHeight="false" outlineLevel="0" collapsed="false">
      <c r="A194" s="23" t="s">
        <v>349</v>
      </c>
      <c r="B194" s="23" t="s">
        <v>107</v>
      </c>
      <c r="C194" s="24" t="s">
        <v>17</v>
      </c>
      <c r="D194" s="24" t="s">
        <v>28</v>
      </c>
      <c r="E194" s="25" t="n">
        <v>0.39</v>
      </c>
      <c r="F194" s="26" t="n">
        <v>40.17</v>
      </c>
      <c r="G194" s="27" t="n">
        <f aca="false">F194*E194</f>
        <v>15.6663</v>
      </c>
    </row>
    <row r="195" customFormat="false" ht="25.5" hidden="false" customHeight="false" outlineLevel="0" collapsed="false">
      <c r="A195" s="23" t="s">
        <v>350</v>
      </c>
      <c r="B195" s="23" t="s">
        <v>314</v>
      </c>
      <c r="C195" s="24" t="s">
        <v>17</v>
      </c>
      <c r="D195" s="24" t="s">
        <v>23</v>
      </c>
      <c r="E195" s="25" t="n">
        <v>2</v>
      </c>
      <c r="F195" s="26" t="n">
        <v>330.42</v>
      </c>
      <c r="G195" s="27" t="n">
        <f aca="false">F195*E195</f>
        <v>660.84</v>
      </c>
    </row>
    <row r="196" customFormat="false" ht="63.75" hidden="false" customHeight="false" outlineLevel="0" collapsed="false">
      <c r="A196" s="23" t="s">
        <v>351</v>
      </c>
      <c r="B196" s="23" t="s">
        <v>352</v>
      </c>
      <c r="C196" s="24" t="s">
        <v>17</v>
      </c>
      <c r="D196" s="24" t="s">
        <v>49</v>
      </c>
      <c r="E196" s="25" t="n">
        <v>103</v>
      </c>
      <c r="F196" s="26" t="n">
        <v>5.8</v>
      </c>
      <c r="G196" s="27" t="n">
        <f aca="false">F196*E196</f>
        <v>597.4</v>
      </c>
    </row>
    <row r="197" customFormat="false" ht="63.75" hidden="false" customHeight="false" outlineLevel="0" collapsed="false">
      <c r="A197" s="23" t="s">
        <v>353</v>
      </c>
      <c r="B197" s="23" t="s">
        <v>354</v>
      </c>
      <c r="C197" s="24" t="s">
        <v>17</v>
      </c>
      <c r="D197" s="24" t="s">
        <v>49</v>
      </c>
      <c r="E197" s="25" t="n">
        <v>17.6</v>
      </c>
      <c r="F197" s="26" t="n">
        <v>8.88</v>
      </c>
      <c r="G197" s="27" t="n">
        <f aca="false">F197*E197</f>
        <v>156.288</v>
      </c>
    </row>
    <row r="198" customFormat="false" ht="63.75" hidden="false" customHeight="false" outlineLevel="0" collapsed="false">
      <c r="A198" s="23" t="s">
        <v>355</v>
      </c>
      <c r="B198" s="23" t="s">
        <v>356</v>
      </c>
      <c r="C198" s="24" t="s">
        <v>17</v>
      </c>
      <c r="D198" s="24" t="s">
        <v>49</v>
      </c>
      <c r="E198" s="25" t="n">
        <v>32</v>
      </c>
      <c r="F198" s="26" t="n">
        <v>14.93</v>
      </c>
      <c r="G198" s="27" t="n">
        <f aca="false">F198*E198</f>
        <v>477.76</v>
      </c>
    </row>
    <row r="199" customFormat="false" ht="63.75" hidden="false" customHeight="false" outlineLevel="0" collapsed="false">
      <c r="A199" s="23" t="s">
        <v>357</v>
      </c>
      <c r="B199" s="23" t="s">
        <v>327</v>
      </c>
      <c r="C199" s="24" t="s">
        <v>17</v>
      </c>
      <c r="D199" s="24" t="s">
        <v>49</v>
      </c>
      <c r="E199" s="25" t="n">
        <v>15</v>
      </c>
      <c r="F199" s="26" t="n">
        <v>27.93</v>
      </c>
      <c r="G199" s="27" t="n">
        <f aca="false">F199*E199</f>
        <v>418.95</v>
      </c>
    </row>
    <row r="200" customFormat="false" ht="63.75" hidden="false" customHeight="false" outlineLevel="0" collapsed="false">
      <c r="A200" s="23" t="s">
        <v>358</v>
      </c>
      <c r="B200" s="23" t="s">
        <v>329</v>
      </c>
      <c r="C200" s="24" t="s">
        <v>17</v>
      </c>
      <c r="D200" s="24" t="s">
        <v>49</v>
      </c>
      <c r="E200" s="25" t="n">
        <v>45</v>
      </c>
      <c r="F200" s="26" t="n">
        <v>50.22</v>
      </c>
      <c r="G200" s="27" t="n">
        <f aca="false">F200*E200</f>
        <v>2259.9</v>
      </c>
    </row>
    <row r="201" customFormat="false" ht="38.25" hidden="false" customHeight="false" outlineLevel="0" collapsed="false">
      <c r="A201" s="23" t="s">
        <v>359</v>
      </c>
      <c r="B201" s="23" t="s">
        <v>360</v>
      </c>
      <c r="C201" s="24" t="s">
        <v>17</v>
      </c>
      <c r="D201" s="24" t="s">
        <v>28</v>
      </c>
      <c r="E201" s="25" t="n">
        <v>0.39</v>
      </c>
      <c r="F201" s="26" t="n">
        <v>22.13</v>
      </c>
      <c r="G201" s="27" t="n">
        <f aca="false">F201*E201</f>
        <v>8.6307</v>
      </c>
    </row>
    <row r="202" customFormat="false" ht="63.75" hidden="false" customHeight="false" outlineLevel="0" collapsed="false">
      <c r="A202" s="23" t="s">
        <v>361</v>
      </c>
      <c r="B202" s="23" t="s">
        <v>362</v>
      </c>
      <c r="C202" s="24" t="s">
        <v>17</v>
      </c>
      <c r="D202" s="24" t="s">
        <v>363</v>
      </c>
      <c r="E202" s="25" t="n">
        <v>13</v>
      </c>
      <c r="F202" s="26" t="n">
        <v>19.12</v>
      </c>
      <c r="G202" s="27" t="n">
        <f aca="false">F202*E202</f>
        <v>248.56</v>
      </c>
    </row>
    <row r="203" customFormat="false" ht="12.75" hidden="false" customHeight="true" outlineLevel="0" collapsed="false">
      <c r="A203" s="19" t="s">
        <v>364</v>
      </c>
      <c r="B203" s="19" t="s">
        <v>365</v>
      </c>
      <c r="C203" s="19"/>
      <c r="D203" s="19"/>
      <c r="E203" s="19"/>
      <c r="F203" s="19"/>
      <c r="G203" s="19"/>
    </row>
    <row r="204" customFormat="false" ht="25.5" hidden="false" customHeight="false" outlineLevel="0" collapsed="false">
      <c r="A204" s="23" t="s">
        <v>366</v>
      </c>
      <c r="B204" s="23" t="s">
        <v>367</v>
      </c>
      <c r="C204" s="24" t="s">
        <v>17</v>
      </c>
      <c r="D204" s="24" t="s">
        <v>23</v>
      </c>
      <c r="E204" s="25" t="n">
        <v>1</v>
      </c>
      <c r="F204" s="26" t="n">
        <v>1557.27</v>
      </c>
      <c r="G204" s="27" t="n">
        <f aca="false">F204*E204</f>
        <v>1557.27</v>
      </c>
    </row>
    <row r="205" customFormat="false" ht="25.5" hidden="false" customHeight="false" outlineLevel="0" collapsed="false">
      <c r="A205" s="23" t="s">
        <v>368</v>
      </c>
      <c r="B205" s="23" t="s">
        <v>369</v>
      </c>
      <c r="C205" s="24" t="s">
        <v>17</v>
      </c>
      <c r="D205" s="24" t="s">
        <v>23</v>
      </c>
      <c r="E205" s="25" t="n">
        <v>1</v>
      </c>
      <c r="F205" s="26" t="n">
        <v>3164.93</v>
      </c>
      <c r="G205" s="27" t="n">
        <f aca="false">F205*E205</f>
        <v>3164.93</v>
      </c>
    </row>
    <row r="206" customFormat="false" ht="25.5" hidden="false" customHeight="false" outlineLevel="0" collapsed="false">
      <c r="A206" s="23" t="s">
        <v>370</v>
      </c>
      <c r="B206" s="23" t="s">
        <v>371</v>
      </c>
      <c r="C206" s="24" t="s">
        <v>17</v>
      </c>
      <c r="D206" s="24" t="s">
        <v>23</v>
      </c>
      <c r="E206" s="25" t="n">
        <v>1</v>
      </c>
      <c r="F206" s="26" t="n">
        <v>1368.26</v>
      </c>
      <c r="G206" s="27" t="n">
        <f aca="false">F206*E206</f>
        <v>1368.26</v>
      </c>
    </row>
    <row r="207" customFormat="false" ht="38.25" hidden="false" customHeight="false" outlineLevel="0" collapsed="false">
      <c r="A207" s="23" t="s">
        <v>372</v>
      </c>
      <c r="B207" s="23" t="s">
        <v>373</v>
      </c>
      <c r="C207" s="24" t="s">
        <v>17</v>
      </c>
      <c r="D207" s="24" t="s">
        <v>23</v>
      </c>
      <c r="E207" s="25" t="n">
        <v>1</v>
      </c>
      <c r="F207" s="26" t="n">
        <v>2827.17</v>
      </c>
      <c r="G207" s="27" t="n">
        <f aca="false">F207*E207</f>
        <v>2827.17</v>
      </c>
    </row>
    <row r="208" customFormat="false" ht="38.25" hidden="false" customHeight="false" outlineLevel="0" collapsed="false">
      <c r="A208" s="23" t="s">
        <v>374</v>
      </c>
      <c r="B208" s="23" t="s">
        <v>375</v>
      </c>
      <c r="C208" s="24" t="s">
        <v>17</v>
      </c>
      <c r="D208" s="24" t="s">
        <v>23</v>
      </c>
      <c r="E208" s="25" t="n">
        <v>1</v>
      </c>
      <c r="F208" s="26" t="n">
        <v>2947.8</v>
      </c>
      <c r="G208" s="27" t="n">
        <f aca="false">F208*E208</f>
        <v>2947.8</v>
      </c>
    </row>
    <row r="209" customFormat="false" ht="38.25" hidden="false" customHeight="false" outlineLevel="0" collapsed="false">
      <c r="A209" s="23" t="s">
        <v>376</v>
      </c>
      <c r="B209" s="23" t="s">
        <v>377</v>
      </c>
      <c r="C209" s="24" t="s">
        <v>17</v>
      </c>
      <c r="D209" s="24" t="s">
        <v>23</v>
      </c>
      <c r="E209" s="25" t="n">
        <v>1</v>
      </c>
      <c r="F209" s="26" t="n">
        <v>2318.96</v>
      </c>
      <c r="G209" s="27" t="n">
        <f aca="false">F209*E209</f>
        <v>2318.96</v>
      </c>
    </row>
    <row r="210" customFormat="false" ht="12.75" hidden="false" customHeight="true" outlineLevel="0" collapsed="false">
      <c r="A210" s="19" t="s">
        <v>378</v>
      </c>
      <c r="B210" s="19" t="s">
        <v>379</v>
      </c>
      <c r="C210" s="19"/>
      <c r="D210" s="19"/>
      <c r="E210" s="19"/>
      <c r="F210" s="19"/>
      <c r="G210" s="19"/>
    </row>
    <row r="211" customFormat="false" ht="38.25" hidden="false" customHeight="false" outlineLevel="0" collapsed="false">
      <c r="A211" s="23" t="s">
        <v>380</v>
      </c>
      <c r="B211" s="23" t="s">
        <v>381</v>
      </c>
      <c r="C211" s="24" t="s">
        <v>17</v>
      </c>
      <c r="D211" s="24" t="s">
        <v>23</v>
      </c>
      <c r="E211" s="25" t="n">
        <v>51</v>
      </c>
      <c r="F211" s="26" t="n">
        <v>13.94</v>
      </c>
      <c r="G211" s="27" t="n">
        <f aca="false">F211*E211</f>
        <v>710.94</v>
      </c>
    </row>
    <row r="212" customFormat="false" ht="38.25" hidden="false" customHeight="false" outlineLevel="0" collapsed="false">
      <c r="A212" s="23" t="s">
        <v>382</v>
      </c>
      <c r="B212" s="23" t="s">
        <v>383</v>
      </c>
      <c r="C212" s="24" t="s">
        <v>17</v>
      </c>
      <c r="D212" s="24" t="s">
        <v>23</v>
      </c>
      <c r="E212" s="25" t="n">
        <v>67</v>
      </c>
      <c r="F212" s="26" t="n">
        <v>27.22</v>
      </c>
      <c r="G212" s="27" t="n">
        <f aca="false">F212*E212</f>
        <v>1823.74</v>
      </c>
    </row>
    <row r="213" customFormat="false" ht="38.25" hidden="false" customHeight="false" outlineLevel="0" collapsed="false">
      <c r="A213" s="23" t="s">
        <v>384</v>
      </c>
      <c r="B213" s="23" t="s">
        <v>385</v>
      </c>
      <c r="C213" s="24" t="s">
        <v>17</v>
      </c>
      <c r="D213" s="24" t="s">
        <v>23</v>
      </c>
      <c r="E213" s="25" t="n">
        <v>2</v>
      </c>
      <c r="F213" s="26" t="n">
        <v>11.81</v>
      </c>
      <c r="G213" s="27" t="n">
        <f aca="false">F213*E213</f>
        <v>23.62</v>
      </c>
    </row>
    <row r="214" customFormat="false" ht="38.25" hidden="false" customHeight="false" outlineLevel="0" collapsed="false">
      <c r="A214" s="23" t="s">
        <v>386</v>
      </c>
      <c r="B214" s="23" t="s">
        <v>387</v>
      </c>
      <c r="C214" s="24" t="s">
        <v>17</v>
      </c>
      <c r="D214" s="24" t="s">
        <v>23</v>
      </c>
      <c r="E214" s="25" t="n">
        <v>2</v>
      </c>
      <c r="F214" s="26" t="n">
        <v>16.19</v>
      </c>
      <c r="G214" s="27" t="n">
        <f aca="false">F214*E214</f>
        <v>32.38</v>
      </c>
    </row>
    <row r="215" customFormat="false" ht="38.25" hidden="false" customHeight="false" outlineLevel="0" collapsed="false">
      <c r="A215" s="23" t="s">
        <v>388</v>
      </c>
      <c r="B215" s="23" t="s">
        <v>389</v>
      </c>
      <c r="C215" s="24" t="s">
        <v>17</v>
      </c>
      <c r="D215" s="24" t="s">
        <v>23</v>
      </c>
      <c r="E215" s="25" t="n">
        <v>1</v>
      </c>
      <c r="F215" s="26" t="n">
        <v>11.96</v>
      </c>
      <c r="G215" s="27" t="n">
        <f aca="false">F215*E215</f>
        <v>11.96</v>
      </c>
    </row>
    <row r="216" customFormat="false" ht="38.25" hidden="false" customHeight="false" outlineLevel="0" collapsed="false">
      <c r="A216" s="23" t="s">
        <v>390</v>
      </c>
      <c r="B216" s="23" t="s">
        <v>391</v>
      </c>
      <c r="C216" s="24" t="s">
        <v>17</v>
      </c>
      <c r="D216" s="24" t="s">
        <v>23</v>
      </c>
      <c r="E216" s="25" t="n">
        <v>1</v>
      </c>
      <c r="F216" s="26" t="n">
        <v>13.43</v>
      </c>
      <c r="G216" s="27" t="n">
        <f aca="false">F216*E216</f>
        <v>13.43</v>
      </c>
    </row>
    <row r="217" customFormat="false" ht="38.25" hidden="false" customHeight="false" outlineLevel="0" collapsed="false">
      <c r="A217" s="23" t="s">
        <v>392</v>
      </c>
      <c r="B217" s="23" t="s">
        <v>393</v>
      </c>
      <c r="C217" s="24" t="s">
        <v>17</v>
      </c>
      <c r="D217" s="24" t="s">
        <v>23</v>
      </c>
      <c r="E217" s="25" t="n">
        <v>8</v>
      </c>
      <c r="F217" s="26" t="n">
        <v>18.69</v>
      </c>
      <c r="G217" s="27" t="n">
        <f aca="false">F217*E217</f>
        <v>149.52</v>
      </c>
    </row>
    <row r="218" customFormat="false" ht="38.25" hidden="false" customHeight="false" outlineLevel="0" collapsed="false">
      <c r="A218" s="23" t="s">
        <v>394</v>
      </c>
      <c r="B218" s="23" t="s">
        <v>395</v>
      </c>
      <c r="C218" s="24" t="s">
        <v>17</v>
      </c>
      <c r="D218" s="24" t="s">
        <v>23</v>
      </c>
      <c r="E218" s="25" t="n">
        <v>3</v>
      </c>
      <c r="F218" s="26" t="n">
        <v>25.42</v>
      </c>
      <c r="G218" s="27" t="n">
        <f aca="false">F218*E218</f>
        <v>76.26</v>
      </c>
    </row>
    <row r="219" customFormat="false" ht="38.25" hidden="false" customHeight="false" outlineLevel="0" collapsed="false">
      <c r="A219" s="23" t="s">
        <v>396</v>
      </c>
      <c r="B219" s="23" t="s">
        <v>397</v>
      </c>
      <c r="C219" s="24" t="s">
        <v>17</v>
      </c>
      <c r="D219" s="24" t="s">
        <v>23</v>
      </c>
      <c r="E219" s="25" t="n">
        <v>4</v>
      </c>
      <c r="F219" s="26" t="n">
        <v>11.45</v>
      </c>
      <c r="G219" s="27" t="n">
        <f aca="false">F219*E219</f>
        <v>45.8</v>
      </c>
    </row>
    <row r="220" customFormat="false" ht="38.25" hidden="false" customHeight="false" outlineLevel="0" collapsed="false">
      <c r="A220" s="23" t="s">
        <v>398</v>
      </c>
      <c r="B220" s="23" t="s">
        <v>399</v>
      </c>
      <c r="C220" s="24" t="s">
        <v>17</v>
      </c>
      <c r="D220" s="24" t="s">
        <v>23</v>
      </c>
      <c r="E220" s="25" t="n">
        <v>2</v>
      </c>
      <c r="F220" s="26" t="n">
        <v>9.68</v>
      </c>
      <c r="G220" s="27" t="n">
        <f aca="false">F220*E220</f>
        <v>19.36</v>
      </c>
    </row>
    <row r="221" customFormat="false" ht="38.25" hidden="false" customHeight="false" outlineLevel="0" collapsed="false">
      <c r="A221" s="23" t="s">
        <v>400</v>
      </c>
      <c r="B221" s="23" t="s">
        <v>401</v>
      </c>
      <c r="C221" s="24" t="s">
        <v>17</v>
      </c>
      <c r="D221" s="24" t="s">
        <v>23</v>
      </c>
      <c r="E221" s="25" t="n">
        <v>2</v>
      </c>
      <c r="F221" s="26" t="n">
        <v>10.83</v>
      </c>
      <c r="G221" s="27" t="n">
        <f aca="false">F221*E221</f>
        <v>21.66</v>
      </c>
    </row>
    <row r="222" customFormat="false" ht="38.25" hidden="false" customHeight="false" outlineLevel="0" collapsed="false">
      <c r="A222" s="23" t="s">
        <v>402</v>
      </c>
      <c r="B222" s="23" t="s">
        <v>403</v>
      </c>
      <c r="C222" s="24" t="s">
        <v>17</v>
      </c>
      <c r="D222" s="24" t="s">
        <v>23</v>
      </c>
      <c r="E222" s="25" t="n">
        <v>1</v>
      </c>
      <c r="F222" s="26" t="n">
        <v>21.68</v>
      </c>
      <c r="G222" s="27" t="n">
        <f aca="false">F222*E222</f>
        <v>21.68</v>
      </c>
    </row>
    <row r="223" customFormat="false" ht="38.25" hidden="false" customHeight="false" outlineLevel="0" collapsed="false">
      <c r="A223" s="23" t="s">
        <v>404</v>
      </c>
      <c r="B223" s="23" t="s">
        <v>405</v>
      </c>
      <c r="C223" s="24" t="s">
        <v>17</v>
      </c>
      <c r="D223" s="24" t="s">
        <v>23</v>
      </c>
      <c r="E223" s="25" t="n">
        <v>3</v>
      </c>
      <c r="F223" s="26" t="n">
        <v>18.06</v>
      </c>
      <c r="G223" s="27" t="n">
        <f aca="false">F223*E223</f>
        <v>54.18</v>
      </c>
    </row>
    <row r="224" customFormat="false" ht="63.75" hidden="false" customHeight="false" outlineLevel="0" collapsed="false">
      <c r="A224" s="23" t="s">
        <v>406</v>
      </c>
      <c r="B224" s="23" t="s">
        <v>407</v>
      </c>
      <c r="C224" s="24" t="s">
        <v>17</v>
      </c>
      <c r="D224" s="24" t="s">
        <v>23</v>
      </c>
      <c r="E224" s="25" t="n">
        <v>49</v>
      </c>
      <c r="F224" s="26" t="n">
        <v>12.48</v>
      </c>
      <c r="G224" s="27" t="n">
        <f aca="false">F224*E224</f>
        <v>611.52</v>
      </c>
    </row>
    <row r="225" customFormat="false" ht="63.75" hidden="false" customHeight="false" outlineLevel="0" collapsed="false">
      <c r="A225" s="23" t="s">
        <v>408</v>
      </c>
      <c r="B225" s="23" t="s">
        <v>409</v>
      </c>
      <c r="C225" s="24" t="s">
        <v>17</v>
      </c>
      <c r="D225" s="24" t="s">
        <v>23</v>
      </c>
      <c r="E225" s="25" t="n">
        <v>8</v>
      </c>
      <c r="F225" s="26" t="n">
        <v>13.81</v>
      </c>
      <c r="G225" s="27" t="n">
        <f aca="false">F225*E225</f>
        <v>110.48</v>
      </c>
    </row>
    <row r="226" customFormat="false" ht="63.75" hidden="false" customHeight="false" outlineLevel="0" collapsed="false">
      <c r="A226" s="23" t="s">
        <v>410</v>
      </c>
      <c r="B226" s="23" t="s">
        <v>411</v>
      </c>
      <c r="C226" s="24" t="s">
        <v>17</v>
      </c>
      <c r="D226" s="24" t="s">
        <v>23</v>
      </c>
      <c r="E226" s="25" t="n">
        <v>10</v>
      </c>
      <c r="F226" s="26" t="n">
        <v>13.69</v>
      </c>
      <c r="G226" s="27" t="n">
        <f aca="false">F226*E226</f>
        <v>136.9</v>
      </c>
    </row>
    <row r="227" customFormat="false" ht="63.75" hidden="false" customHeight="false" outlineLevel="0" collapsed="false">
      <c r="A227" s="23" t="s">
        <v>412</v>
      </c>
      <c r="B227" s="23" t="s">
        <v>413</v>
      </c>
      <c r="C227" s="24" t="s">
        <v>17</v>
      </c>
      <c r="D227" s="24" t="s">
        <v>49</v>
      </c>
      <c r="E227" s="25" t="n">
        <v>21</v>
      </c>
      <c r="F227" s="26" t="n">
        <v>6.8</v>
      </c>
      <c r="G227" s="27" t="n">
        <f aca="false">F227*E227</f>
        <v>142.8</v>
      </c>
    </row>
    <row r="228" customFormat="false" ht="63.75" hidden="false" customHeight="false" outlineLevel="0" collapsed="false">
      <c r="A228" s="23" t="s">
        <v>414</v>
      </c>
      <c r="B228" s="23" t="s">
        <v>415</v>
      </c>
      <c r="C228" s="24" t="s">
        <v>17</v>
      </c>
      <c r="D228" s="24" t="s">
        <v>49</v>
      </c>
      <c r="E228" s="25" t="n">
        <v>47.5</v>
      </c>
      <c r="F228" s="26" t="n">
        <v>9.43</v>
      </c>
      <c r="G228" s="27" t="n">
        <f aca="false">F228*E228</f>
        <v>447.925</v>
      </c>
    </row>
    <row r="229" customFormat="false" ht="63.75" hidden="false" customHeight="false" outlineLevel="0" collapsed="false">
      <c r="A229" s="23" t="s">
        <v>416</v>
      </c>
      <c r="B229" s="23" t="s">
        <v>417</v>
      </c>
      <c r="C229" s="24" t="s">
        <v>17</v>
      </c>
      <c r="D229" s="24" t="s">
        <v>49</v>
      </c>
      <c r="E229" s="25" t="n">
        <v>17.28</v>
      </c>
      <c r="F229" s="26" t="n">
        <v>12.06</v>
      </c>
      <c r="G229" s="27" t="n">
        <f aca="false">F229*E229</f>
        <v>208.3968</v>
      </c>
    </row>
    <row r="230" customFormat="false" ht="76.5" hidden="false" customHeight="false" outlineLevel="0" collapsed="false">
      <c r="A230" s="23" t="s">
        <v>418</v>
      </c>
      <c r="B230" s="23" t="s">
        <v>419</v>
      </c>
      <c r="C230" s="24" t="s">
        <v>17</v>
      </c>
      <c r="D230" s="24" t="s">
        <v>23</v>
      </c>
      <c r="E230" s="25" t="n">
        <v>8</v>
      </c>
      <c r="F230" s="26" t="n">
        <v>9.67</v>
      </c>
      <c r="G230" s="27" t="n">
        <f aca="false">F230*E230</f>
        <v>77.36</v>
      </c>
    </row>
    <row r="231" customFormat="false" ht="76.5" hidden="false" customHeight="false" outlineLevel="0" collapsed="false">
      <c r="A231" s="23" t="s">
        <v>420</v>
      </c>
      <c r="B231" s="23" t="s">
        <v>421</v>
      </c>
      <c r="C231" s="24" t="s">
        <v>17</v>
      </c>
      <c r="D231" s="24" t="s">
        <v>23</v>
      </c>
      <c r="E231" s="25" t="n">
        <v>16</v>
      </c>
      <c r="F231" s="26" t="n">
        <v>12.68</v>
      </c>
      <c r="G231" s="27" t="n">
        <f aca="false">F231*E231</f>
        <v>202.88</v>
      </c>
    </row>
    <row r="232" customFormat="false" ht="76.5" hidden="false" customHeight="false" outlineLevel="0" collapsed="false">
      <c r="A232" s="23" t="s">
        <v>422</v>
      </c>
      <c r="B232" s="23" t="s">
        <v>423</v>
      </c>
      <c r="C232" s="24" t="s">
        <v>17</v>
      </c>
      <c r="D232" s="24" t="s">
        <v>23</v>
      </c>
      <c r="E232" s="25" t="n">
        <v>7</v>
      </c>
      <c r="F232" s="26" t="n">
        <v>15.17</v>
      </c>
      <c r="G232" s="27" t="n">
        <f aca="false">F232*E232</f>
        <v>106.19</v>
      </c>
    </row>
    <row r="233" customFormat="false" ht="63.75" hidden="false" customHeight="false" outlineLevel="0" collapsed="false">
      <c r="A233" s="23" t="s">
        <v>424</v>
      </c>
      <c r="B233" s="23" t="s">
        <v>425</v>
      </c>
      <c r="C233" s="24" t="s">
        <v>17</v>
      </c>
      <c r="D233" s="24" t="s">
        <v>49</v>
      </c>
      <c r="E233" s="25" t="n">
        <v>1365</v>
      </c>
      <c r="F233" s="26" t="n">
        <v>3.22</v>
      </c>
      <c r="G233" s="27" t="n">
        <f aca="false">F233*E233</f>
        <v>4395.3</v>
      </c>
    </row>
    <row r="234" customFormat="false" ht="63.75" hidden="false" customHeight="false" outlineLevel="0" collapsed="false">
      <c r="A234" s="23" t="s">
        <v>426</v>
      </c>
      <c r="B234" s="23" t="s">
        <v>427</v>
      </c>
      <c r="C234" s="24" t="s">
        <v>17</v>
      </c>
      <c r="D234" s="24" t="s">
        <v>49</v>
      </c>
      <c r="E234" s="25" t="n">
        <v>277.5</v>
      </c>
      <c r="F234" s="26" t="n">
        <v>4.56</v>
      </c>
      <c r="G234" s="27" t="n">
        <f aca="false">F234*E234</f>
        <v>1265.4</v>
      </c>
    </row>
    <row r="235" customFormat="false" ht="51" hidden="false" customHeight="false" outlineLevel="0" collapsed="false">
      <c r="A235" s="23" t="s">
        <v>428</v>
      </c>
      <c r="B235" s="23" t="s">
        <v>429</v>
      </c>
      <c r="C235" s="24" t="s">
        <v>17</v>
      </c>
      <c r="D235" s="24" t="s">
        <v>23</v>
      </c>
      <c r="E235" s="25" t="n">
        <v>4</v>
      </c>
      <c r="F235" s="26" t="n">
        <v>20.58</v>
      </c>
      <c r="G235" s="27" t="n">
        <f aca="false">F235*E235</f>
        <v>82.32</v>
      </c>
    </row>
    <row r="236" customFormat="false" ht="63.75" hidden="false" customHeight="false" outlineLevel="0" collapsed="false">
      <c r="A236" s="23" t="s">
        <v>430</v>
      </c>
      <c r="B236" s="23" t="s">
        <v>431</v>
      </c>
      <c r="C236" s="24" t="s">
        <v>17</v>
      </c>
      <c r="D236" s="24" t="s">
        <v>23</v>
      </c>
      <c r="E236" s="25" t="n">
        <v>5</v>
      </c>
      <c r="F236" s="26" t="n">
        <v>7.19</v>
      </c>
      <c r="G236" s="27" t="n">
        <f aca="false">F236*E236</f>
        <v>35.95</v>
      </c>
    </row>
    <row r="237" customFormat="false" ht="51" hidden="false" customHeight="false" outlineLevel="0" collapsed="false">
      <c r="A237" s="23" t="s">
        <v>432</v>
      </c>
      <c r="B237" s="23" t="s">
        <v>433</v>
      </c>
      <c r="C237" s="24" t="s">
        <v>17</v>
      </c>
      <c r="D237" s="24" t="s">
        <v>49</v>
      </c>
      <c r="E237" s="25" t="n">
        <v>5.22</v>
      </c>
      <c r="F237" s="26" t="n">
        <v>11.77</v>
      </c>
      <c r="G237" s="27" t="n">
        <f aca="false">F237*E237</f>
        <v>61.4394</v>
      </c>
    </row>
    <row r="238" customFormat="false" ht="51" hidden="false" customHeight="false" outlineLevel="0" collapsed="false">
      <c r="A238" s="23" t="s">
        <v>434</v>
      </c>
      <c r="B238" s="23" t="s">
        <v>435</v>
      </c>
      <c r="C238" s="24" t="s">
        <v>17</v>
      </c>
      <c r="D238" s="24" t="s">
        <v>23</v>
      </c>
      <c r="E238" s="25" t="n">
        <v>2</v>
      </c>
      <c r="F238" s="26" t="n">
        <v>17.09</v>
      </c>
      <c r="G238" s="27" t="n">
        <f aca="false">F238*E238</f>
        <v>34.18</v>
      </c>
    </row>
    <row r="239" customFormat="false" ht="63.75" hidden="false" customHeight="false" outlineLevel="0" collapsed="false">
      <c r="A239" s="23" t="s">
        <v>436</v>
      </c>
      <c r="B239" s="23" t="s">
        <v>437</v>
      </c>
      <c r="C239" s="24" t="s">
        <v>17</v>
      </c>
      <c r="D239" s="24" t="s">
        <v>23</v>
      </c>
      <c r="E239" s="25" t="n">
        <v>68</v>
      </c>
      <c r="F239" s="26" t="n">
        <v>133.07</v>
      </c>
      <c r="G239" s="27" t="n">
        <f aca="false">F239*E239</f>
        <v>9048.76</v>
      </c>
    </row>
    <row r="240" customFormat="false" ht="63.75" hidden="false" customHeight="false" outlineLevel="0" collapsed="false">
      <c r="A240" s="23" t="s">
        <v>438</v>
      </c>
      <c r="B240" s="23" t="s">
        <v>439</v>
      </c>
      <c r="C240" s="24" t="s">
        <v>17</v>
      </c>
      <c r="D240" s="24" t="s">
        <v>23</v>
      </c>
      <c r="E240" s="25" t="n">
        <v>3</v>
      </c>
      <c r="F240" s="26" t="n">
        <v>154.99</v>
      </c>
      <c r="G240" s="27" t="n">
        <f aca="false">F240*E240</f>
        <v>464.97</v>
      </c>
    </row>
    <row r="241" customFormat="false" ht="38.25" hidden="false" customHeight="false" outlineLevel="0" collapsed="false">
      <c r="A241" s="23" t="s">
        <v>440</v>
      </c>
      <c r="B241" s="23" t="s">
        <v>441</v>
      </c>
      <c r="C241" s="24" t="s">
        <v>17</v>
      </c>
      <c r="D241" s="24" t="s">
        <v>49</v>
      </c>
      <c r="E241" s="25" t="n">
        <v>33.34</v>
      </c>
      <c r="F241" s="26" t="n">
        <v>7.89</v>
      </c>
      <c r="G241" s="27" t="n">
        <f aca="false">F241*E241</f>
        <v>263.0526</v>
      </c>
    </row>
    <row r="242" customFormat="false" ht="76.5" hidden="false" customHeight="false" outlineLevel="0" collapsed="false">
      <c r="A242" s="23" t="s">
        <v>442</v>
      </c>
      <c r="B242" s="23" t="s">
        <v>443</v>
      </c>
      <c r="C242" s="24" t="s">
        <v>17</v>
      </c>
      <c r="D242" s="24" t="s">
        <v>23</v>
      </c>
      <c r="E242" s="25" t="n">
        <v>15</v>
      </c>
      <c r="F242" s="26" t="n">
        <v>295.82</v>
      </c>
      <c r="G242" s="27" t="n">
        <f aca="false">F242*E242</f>
        <v>4437.3</v>
      </c>
    </row>
    <row r="243" customFormat="false" ht="51" hidden="false" customHeight="false" outlineLevel="0" collapsed="false">
      <c r="A243" s="23" t="s">
        <v>444</v>
      </c>
      <c r="B243" s="23" t="s">
        <v>445</v>
      </c>
      <c r="C243" s="24" t="s">
        <v>17</v>
      </c>
      <c r="D243" s="24" t="s">
        <v>23</v>
      </c>
      <c r="E243" s="25" t="n">
        <v>1</v>
      </c>
      <c r="F243" s="26" t="n">
        <v>56.01</v>
      </c>
      <c r="G243" s="27" t="n">
        <f aca="false">F243*E243</f>
        <v>56.01</v>
      </c>
    </row>
    <row r="244" customFormat="false" ht="51" hidden="false" customHeight="false" outlineLevel="0" collapsed="false">
      <c r="A244" s="23" t="s">
        <v>446</v>
      </c>
      <c r="B244" s="23" t="s">
        <v>447</v>
      </c>
      <c r="C244" s="24" t="s">
        <v>17</v>
      </c>
      <c r="D244" s="24" t="s">
        <v>23</v>
      </c>
      <c r="E244" s="25" t="n">
        <v>3</v>
      </c>
      <c r="F244" s="26" t="n">
        <v>12.94</v>
      </c>
      <c r="G244" s="27" t="n">
        <f aca="false">F244*E244</f>
        <v>38.82</v>
      </c>
    </row>
    <row r="245" customFormat="false" ht="51" hidden="false" customHeight="false" outlineLevel="0" collapsed="false">
      <c r="A245" s="23" t="s">
        <v>448</v>
      </c>
      <c r="B245" s="23" t="s">
        <v>449</v>
      </c>
      <c r="C245" s="24" t="s">
        <v>17</v>
      </c>
      <c r="D245" s="24" t="s">
        <v>23</v>
      </c>
      <c r="E245" s="25" t="n">
        <v>17</v>
      </c>
      <c r="F245" s="26" t="n">
        <v>12.38</v>
      </c>
      <c r="G245" s="27" t="n">
        <f aca="false">F245*E245</f>
        <v>210.46</v>
      </c>
    </row>
    <row r="246" customFormat="false" ht="51" hidden="false" customHeight="false" outlineLevel="0" collapsed="false">
      <c r="A246" s="23" t="s">
        <v>450</v>
      </c>
      <c r="B246" s="23" t="s">
        <v>451</v>
      </c>
      <c r="C246" s="24" t="s">
        <v>17</v>
      </c>
      <c r="D246" s="24" t="s">
        <v>23</v>
      </c>
      <c r="E246" s="25" t="n">
        <v>4</v>
      </c>
      <c r="F246" s="26" t="n">
        <v>67.92</v>
      </c>
      <c r="G246" s="27" t="n">
        <f aca="false">F246*E246</f>
        <v>271.68</v>
      </c>
    </row>
    <row r="247" customFormat="false" ht="51" hidden="false" customHeight="false" outlineLevel="0" collapsed="false">
      <c r="A247" s="23" t="s">
        <v>452</v>
      </c>
      <c r="B247" s="23" t="s">
        <v>453</v>
      </c>
      <c r="C247" s="24" t="s">
        <v>17</v>
      </c>
      <c r="D247" s="24" t="s">
        <v>23</v>
      </c>
      <c r="E247" s="25" t="n">
        <v>1</v>
      </c>
      <c r="F247" s="26" t="n">
        <v>83.21</v>
      </c>
      <c r="G247" s="27" t="n">
        <f aca="false">F247*E247</f>
        <v>83.21</v>
      </c>
    </row>
    <row r="248" customFormat="false" ht="51" hidden="false" customHeight="false" outlineLevel="0" collapsed="false">
      <c r="A248" s="23" t="s">
        <v>454</v>
      </c>
      <c r="B248" s="23" t="s">
        <v>455</v>
      </c>
      <c r="C248" s="24" t="s">
        <v>17</v>
      </c>
      <c r="D248" s="24" t="s">
        <v>23</v>
      </c>
      <c r="E248" s="25" t="n">
        <v>34</v>
      </c>
      <c r="F248" s="26" t="n">
        <v>11.69</v>
      </c>
      <c r="G248" s="27" t="n">
        <f aca="false">F248*E248</f>
        <v>397.46</v>
      </c>
    </row>
    <row r="249" customFormat="false" ht="38.25" hidden="false" customHeight="false" outlineLevel="0" collapsed="false">
      <c r="A249" s="23" t="s">
        <v>456</v>
      </c>
      <c r="B249" s="23" t="s">
        <v>457</v>
      </c>
      <c r="C249" s="24" t="s">
        <v>17</v>
      </c>
      <c r="D249" s="24" t="s">
        <v>23</v>
      </c>
      <c r="E249" s="25" t="n">
        <v>7</v>
      </c>
      <c r="F249" s="26" t="n">
        <v>6.67</v>
      </c>
      <c r="G249" s="27" t="n">
        <f aca="false">F249*E249</f>
        <v>46.69</v>
      </c>
    </row>
    <row r="250" customFormat="false" ht="38.25" hidden="false" customHeight="false" outlineLevel="0" collapsed="false">
      <c r="A250" s="23" t="s">
        <v>458</v>
      </c>
      <c r="B250" s="23" t="s">
        <v>459</v>
      </c>
      <c r="C250" s="24" t="s">
        <v>17</v>
      </c>
      <c r="D250" s="24" t="s">
        <v>23</v>
      </c>
      <c r="E250" s="25" t="n">
        <v>17</v>
      </c>
      <c r="F250" s="26" t="n">
        <v>7.2</v>
      </c>
      <c r="G250" s="27" t="n">
        <f aca="false">F250*E250</f>
        <v>122.4</v>
      </c>
    </row>
    <row r="251" customFormat="false" ht="38.25" hidden="false" customHeight="false" outlineLevel="0" collapsed="false">
      <c r="A251" s="23" t="s">
        <v>460</v>
      </c>
      <c r="B251" s="23" t="s">
        <v>461</v>
      </c>
      <c r="C251" s="24" t="s">
        <v>17</v>
      </c>
      <c r="D251" s="24" t="s">
        <v>23</v>
      </c>
      <c r="E251" s="25" t="n">
        <v>9</v>
      </c>
      <c r="F251" s="26" t="n">
        <v>8.14</v>
      </c>
      <c r="G251" s="27" t="n">
        <f aca="false">F251*E251</f>
        <v>73.26</v>
      </c>
    </row>
    <row r="252" customFormat="false" ht="38.25" hidden="false" customHeight="false" outlineLevel="0" collapsed="false">
      <c r="A252" s="23" t="s">
        <v>462</v>
      </c>
      <c r="B252" s="23" t="s">
        <v>463</v>
      </c>
      <c r="C252" s="24" t="s">
        <v>17</v>
      </c>
      <c r="D252" s="24" t="s">
        <v>23</v>
      </c>
      <c r="E252" s="25" t="n">
        <v>3</v>
      </c>
      <c r="F252" s="26" t="n">
        <v>5.94</v>
      </c>
      <c r="G252" s="27" t="n">
        <f aca="false">F252*E252</f>
        <v>17.82</v>
      </c>
    </row>
    <row r="253" customFormat="false" ht="12.75" hidden="false" customHeight="true" outlineLevel="0" collapsed="false">
      <c r="A253" s="19" t="s">
        <v>464</v>
      </c>
      <c r="B253" s="19" t="s">
        <v>465</v>
      </c>
      <c r="C253" s="19"/>
      <c r="D253" s="19"/>
      <c r="E253" s="19"/>
      <c r="F253" s="19"/>
      <c r="G253" s="19"/>
    </row>
    <row r="254" customFormat="false" ht="38.25" hidden="false" customHeight="false" outlineLevel="0" collapsed="false">
      <c r="A254" s="23" t="s">
        <v>466</v>
      </c>
      <c r="B254" s="23" t="s">
        <v>381</v>
      </c>
      <c r="C254" s="24" t="s">
        <v>17</v>
      </c>
      <c r="D254" s="24" t="s">
        <v>23</v>
      </c>
      <c r="E254" s="25" t="n">
        <v>9</v>
      </c>
      <c r="F254" s="26" t="n">
        <v>13.94</v>
      </c>
      <c r="G254" s="27" t="n">
        <f aca="false">F254*E254</f>
        <v>125.46</v>
      </c>
    </row>
    <row r="255" customFormat="false" ht="38.25" hidden="false" customHeight="false" outlineLevel="0" collapsed="false">
      <c r="A255" s="23" t="s">
        <v>467</v>
      </c>
      <c r="B255" s="23" t="s">
        <v>383</v>
      </c>
      <c r="C255" s="24" t="s">
        <v>17</v>
      </c>
      <c r="D255" s="24" t="s">
        <v>23</v>
      </c>
      <c r="E255" s="25" t="n">
        <v>53</v>
      </c>
      <c r="F255" s="26" t="n">
        <v>27.22</v>
      </c>
      <c r="G255" s="27" t="n">
        <f aca="false">F255*E255</f>
        <v>1442.66</v>
      </c>
    </row>
    <row r="256" customFormat="false" ht="38.25" hidden="false" customHeight="false" outlineLevel="0" collapsed="false">
      <c r="A256" s="23" t="s">
        <v>468</v>
      </c>
      <c r="B256" s="23" t="s">
        <v>469</v>
      </c>
      <c r="C256" s="24" t="s">
        <v>17</v>
      </c>
      <c r="D256" s="24" t="s">
        <v>23</v>
      </c>
      <c r="E256" s="25" t="n">
        <v>28</v>
      </c>
      <c r="F256" s="26" t="n">
        <v>11.81</v>
      </c>
      <c r="G256" s="27" t="n">
        <f aca="false">F256*E256</f>
        <v>330.68</v>
      </c>
    </row>
    <row r="257" customFormat="false" ht="38.25" hidden="false" customHeight="false" outlineLevel="0" collapsed="false">
      <c r="A257" s="23" t="s">
        <v>470</v>
      </c>
      <c r="B257" s="23" t="s">
        <v>471</v>
      </c>
      <c r="C257" s="24" t="s">
        <v>17</v>
      </c>
      <c r="D257" s="24" t="s">
        <v>23</v>
      </c>
      <c r="E257" s="25" t="n">
        <v>7</v>
      </c>
      <c r="F257" s="26" t="n">
        <v>16.19</v>
      </c>
      <c r="G257" s="27" t="n">
        <f aca="false">F257*E257</f>
        <v>113.33</v>
      </c>
    </row>
    <row r="258" customFormat="false" ht="38.25" hidden="false" customHeight="false" outlineLevel="0" collapsed="false">
      <c r="A258" s="23" t="s">
        <v>472</v>
      </c>
      <c r="B258" s="23" t="s">
        <v>391</v>
      </c>
      <c r="C258" s="24" t="s">
        <v>17</v>
      </c>
      <c r="D258" s="24" t="s">
        <v>23</v>
      </c>
      <c r="E258" s="25" t="n">
        <v>1</v>
      </c>
      <c r="F258" s="26" t="n">
        <v>13.43</v>
      </c>
      <c r="G258" s="27" t="n">
        <f aca="false">F258*E258</f>
        <v>13.43</v>
      </c>
    </row>
    <row r="259" customFormat="false" ht="63.75" hidden="false" customHeight="false" outlineLevel="0" collapsed="false">
      <c r="A259" s="23" t="s">
        <v>473</v>
      </c>
      <c r="B259" s="23" t="s">
        <v>407</v>
      </c>
      <c r="C259" s="24" t="s">
        <v>17</v>
      </c>
      <c r="D259" s="24" t="s">
        <v>23</v>
      </c>
      <c r="E259" s="25" t="n">
        <v>53</v>
      </c>
      <c r="F259" s="26" t="n">
        <v>12.48</v>
      </c>
      <c r="G259" s="27" t="n">
        <f aca="false">F259*E259</f>
        <v>661.44</v>
      </c>
    </row>
    <row r="260" customFormat="false" ht="63.75" hidden="false" customHeight="false" outlineLevel="0" collapsed="false">
      <c r="A260" s="23" t="s">
        <v>474</v>
      </c>
      <c r="B260" s="23" t="s">
        <v>413</v>
      </c>
      <c r="C260" s="24" t="s">
        <v>17</v>
      </c>
      <c r="D260" s="24" t="s">
        <v>49</v>
      </c>
      <c r="E260" s="25" t="n">
        <v>73.5</v>
      </c>
      <c r="F260" s="26" t="n">
        <v>6.8</v>
      </c>
      <c r="G260" s="27" t="n">
        <f aca="false">F260*E260</f>
        <v>499.8</v>
      </c>
    </row>
    <row r="261" customFormat="false" ht="63.75" hidden="false" customHeight="false" outlineLevel="0" collapsed="false">
      <c r="A261" s="23" t="s">
        <v>475</v>
      </c>
      <c r="B261" s="23" t="s">
        <v>415</v>
      </c>
      <c r="C261" s="24" t="s">
        <v>17</v>
      </c>
      <c r="D261" s="24" t="s">
        <v>49</v>
      </c>
      <c r="E261" s="25" t="n">
        <v>13.1</v>
      </c>
      <c r="F261" s="26" t="n">
        <v>9.43</v>
      </c>
      <c r="G261" s="27" t="n">
        <f aca="false">F261*E261</f>
        <v>123.533</v>
      </c>
    </row>
    <row r="262" customFormat="false" ht="76.5" hidden="false" customHeight="false" outlineLevel="0" collapsed="false">
      <c r="A262" s="23" t="s">
        <v>476</v>
      </c>
      <c r="B262" s="23" t="s">
        <v>419</v>
      </c>
      <c r="C262" s="24" t="s">
        <v>17</v>
      </c>
      <c r="D262" s="24" t="s">
        <v>23</v>
      </c>
      <c r="E262" s="25" t="n">
        <v>20</v>
      </c>
      <c r="F262" s="26" t="n">
        <v>9.67</v>
      </c>
      <c r="G262" s="27" t="n">
        <f aca="false">F262*E262</f>
        <v>193.4</v>
      </c>
    </row>
    <row r="263" customFormat="false" ht="63.75" hidden="false" customHeight="false" outlineLevel="0" collapsed="false">
      <c r="A263" s="23" t="s">
        <v>477</v>
      </c>
      <c r="B263" s="23" t="s">
        <v>478</v>
      </c>
      <c r="C263" s="24" t="s">
        <v>17</v>
      </c>
      <c r="D263" s="24" t="s">
        <v>49</v>
      </c>
      <c r="E263" s="25" t="n">
        <v>20.4</v>
      </c>
      <c r="F263" s="26" t="n">
        <v>6.59</v>
      </c>
      <c r="G263" s="27" t="n">
        <f aca="false">F263*E263</f>
        <v>134.436</v>
      </c>
    </row>
    <row r="264" customFormat="false" ht="63.75" hidden="false" customHeight="false" outlineLevel="0" collapsed="false">
      <c r="A264" s="23" t="s">
        <v>479</v>
      </c>
      <c r="B264" s="23" t="s">
        <v>425</v>
      </c>
      <c r="C264" s="24" t="s">
        <v>17</v>
      </c>
      <c r="D264" s="24" t="s">
        <v>49</v>
      </c>
      <c r="E264" s="25" t="n">
        <v>742</v>
      </c>
      <c r="F264" s="26" t="n">
        <v>3.22</v>
      </c>
      <c r="G264" s="27" t="n">
        <f aca="false">F264*E264</f>
        <v>2389.24</v>
      </c>
    </row>
    <row r="265" customFormat="false" ht="51" hidden="false" customHeight="false" outlineLevel="0" collapsed="false">
      <c r="A265" s="23" t="s">
        <v>480</v>
      </c>
      <c r="B265" s="23" t="s">
        <v>429</v>
      </c>
      <c r="C265" s="24" t="s">
        <v>17</v>
      </c>
      <c r="D265" s="24" t="s">
        <v>23</v>
      </c>
      <c r="E265" s="25" t="n">
        <v>13</v>
      </c>
      <c r="F265" s="26" t="n">
        <v>20.58</v>
      </c>
      <c r="G265" s="27" t="n">
        <f aca="false">F265*E265</f>
        <v>267.54</v>
      </c>
    </row>
    <row r="266" customFormat="false" ht="63.75" hidden="false" customHeight="false" outlineLevel="0" collapsed="false">
      <c r="A266" s="23" t="s">
        <v>481</v>
      </c>
      <c r="B266" s="23" t="s">
        <v>431</v>
      </c>
      <c r="C266" s="24" t="s">
        <v>17</v>
      </c>
      <c r="D266" s="24" t="s">
        <v>23</v>
      </c>
      <c r="E266" s="25" t="n">
        <v>5</v>
      </c>
      <c r="F266" s="26" t="n">
        <v>7.19</v>
      </c>
      <c r="G266" s="27" t="n">
        <f aca="false">F266*E266</f>
        <v>35.95</v>
      </c>
    </row>
    <row r="267" customFormat="false" ht="76.5" hidden="false" customHeight="false" outlineLevel="0" collapsed="false">
      <c r="A267" s="23" t="s">
        <v>482</v>
      </c>
      <c r="B267" s="23" t="s">
        <v>483</v>
      </c>
      <c r="C267" s="24" t="s">
        <v>17</v>
      </c>
      <c r="D267" s="24" t="s">
        <v>23</v>
      </c>
      <c r="E267" s="25" t="n">
        <v>8</v>
      </c>
      <c r="F267" s="26" t="n">
        <v>118.69</v>
      </c>
      <c r="G267" s="27" t="n">
        <f aca="false">F267*E267</f>
        <v>949.52</v>
      </c>
    </row>
    <row r="268" customFormat="false" ht="89.25" hidden="false" customHeight="false" outlineLevel="0" collapsed="false">
      <c r="A268" s="23" t="s">
        <v>484</v>
      </c>
      <c r="B268" s="23" t="s">
        <v>485</v>
      </c>
      <c r="C268" s="24" t="s">
        <v>17</v>
      </c>
      <c r="D268" s="24" t="s">
        <v>23</v>
      </c>
      <c r="E268" s="25" t="n">
        <v>2</v>
      </c>
      <c r="F268" s="26" t="n">
        <v>148.55</v>
      </c>
      <c r="G268" s="27" t="n">
        <f aca="false">F268*E268</f>
        <v>297.1</v>
      </c>
    </row>
    <row r="269" customFormat="false" ht="89.25" hidden="false" customHeight="false" outlineLevel="0" collapsed="false">
      <c r="A269" s="23" t="s">
        <v>486</v>
      </c>
      <c r="B269" s="23" t="s">
        <v>487</v>
      </c>
      <c r="C269" s="24" t="s">
        <v>17</v>
      </c>
      <c r="D269" s="24" t="s">
        <v>23</v>
      </c>
      <c r="E269" s="25" t="n">
        <v>1</v>
      </c>
      <c r="F269" s="26" t="n">
        <v>127.39</v>
      </c>
      <c r="G269" s="27" t="n">
        <f aca="false">F269*E269</f>
        <v>127.39</v>
      </c>
    </row>
    <row r="270" customFormat="false" ht="63.75" hidden="false" customHeight="false" outlineLevel="0" collapsed="false">
      <c r="A270" s="23" t="s">
        <v>488</v>
      </c>
      <c r="B270" s="23" t="s">
        <v>437</v>
      </c>
      <c r="C270" s="24" t="s">
        <v>17</v>
      </c>
      <c r="D270" s="24" t="s">
        <v>23</v>
      </c>
      <c r="E270" s="25" t="n">
        <v>4</v>
      </c>
      <c r="F270" s="26" t="n">
        <v>133.07</v>
      </c>
      <c r="G270" s="27" t="n">
        <f aca="false">F270*E270</f>
        <v>532.28</v>
      </c>
    </row>
    <row r="271" customFormat="false" ht="38.25" hidden="false" customHeight="false" outlineLevel="0" collapsed="false">
      <c r="A271" s="23" t="s">
        <v>489</v>
      </c>
      <c r="B271" s="23" t="s">
        <v>441</v>
      </c>
      <c r="C271" s="24" t="s">
        <v>17</v>
      </c>
      <c r="D271" s="24" t="s">
        <v>49</v>
      </c>
      <c r="E271" s="25" t="n">
        <v>19.61</v>
      </c>
      <c r="F271" s="26" t="n">
        <v>7.89</v>
      </c>
      <c r="G271" s="27" t="n">
        <f aca="false">F271*E271</f>
        <v>154.7229</v>
      </c>
    </row>
    <row r="272" customFormat="false" ht="38.25" hidden="false" customHeight="false" outlineLevel="0" collapsed="false">
      <c r="A272" s="23" t="s">
        <v>490</v>
      </c>
      <c r="B272" s="23" t="s">
        <v>457</v>
      </c>
      <c r="C272" s="24" t="s">
        <v>17</v>
      </c>
      <c r="D272" s="24" t="s">
        <v>23</v>
      </c>
      <c r="E272" s="25" t="n">
        <v>26</v>
      </c>
      <c r="F272" s="26" t="n">
        <v>6.67</v>
      </c>
      <c r="G272" s="27" t="n">
        <f aca="false">F272*E272</f>
        <v>173.42</v>
      </c>
    </row>
    <row r="273" customFormat="false" ht="38.25" hidden="false" customHeight="false" outlineLevel="0" collapsed="false">
      <c r="A273" s="23" t="s">
        <v>491</v>
      </c>
      <c r="B273" s="23" t="s">
        <v>459</v>
      </c>
      <c r="C273" s="24" t="s">
        <v>17</v>
      </c>
      <c r="D273" s="24" t="s">
        <v>23</v>
      </c>
      <c r="E273" s="25" t="n">
        <v>6</v>
      </c>
      <c r="F273" s="26" t="n">
        <v>7.2</v>
      </c>
      <c r="G273" s="27" t="n">
        <f aca="false">F273*E273</f>
        <v>43.2</v>
      </c>
    </row>
    <row r="274" customFormat="false" ht="12.75" hidden="false" customHeight="true" outlineLevel="0" collapsed="false">
      <c r="A274" s="19" t="s">
        <v>492</v>
      </c>
      <c r="B274" s="19" t="s">
        <v>493</v>
      </c>
      <c r="C274" s="19"/>
      <c r="D274" s="19"/>
      <c r="E274" s="19"/>
      <c r="F274" s="19"/>
      <c r="G274" s="19"/>
    </row>
    <row r="275" customFormat="false" ht="51" hidden="false" customHeight="false" outlineLevel="0" collapsed="false">
      <c r="A275" s="23" t="s">
        <v>494</v>
      </c>
      <c r="B275" s="23" t="s">
        <v>495</v>
      </c>
      <c r="C275" s="24" t="s">
        <v>17</v>
      </c>
      <c r="D275" s="24" t="s">
        <v>23</v>
      </c>
      <c r="E275" s="25" t="n">
        <v>4</v>
      </c>
      <c r="F275" s="26" t="n">
        <v>34.15</v>
      </c>
      <c r="G275" s="27" t="n">
        <f aca="false">F275*E275</f>
        <v>136.6</v>
      </c>
    </row>
    <row r="276" customFormat="false" ht="25.5" hidden="false" customHeight="false" outlineLevel="0" collapsed="false">
      <c r="A276" s="23" t="s">
        <v>496</v>
      </c>
      <c r="B276" s="23" t="s">
        <v>497</v>
      </c>
      <c r="C276" s="24" t="s">
        <v>17</v>
      </c>
      <c r="D276" s="24" t="s">
        <v>23</v>
      </c>
      <c r="E276" s="25" t="n">
        <v>4</v>
      </c>
      <c r="F276" s="26" t="n">
        <v>51.32</v>
      </c>
      <c r="G276" s="27" t="n">
        <f aca="false">F276*E276</f>
        <v>205.28</v>
      </c>
    </row>
    <row r="277" customFormat="false" ht="51" hidden="false" customHeight="false" outlineLevel="0" collapsed="false">
      <c r="A277" s="23" t="s">
        <v>498</v>
      </c>
      <c r="B277" s="23" t="s">
        <v>499</v>
      </c>
      <c r="C277" s="24" t="s">
        <v>17</v>
      </c>
      <c r="D277" s="24" t="s">
        <v>23</v>
      </c>
      <c r="E277" s="25" t="n">
        <v>32</v>
      </c>
      <c r="F277" s="26" t="n">
        <v>126.78</v>
      </c>
      <c r="G277" s="27" t="n">
        <f aca="false">F277*E277</f>
        <v>4056.96</v>
      </c>
    </row>
    <row r="278" customFormat="false" ht="51" hidden="false" customHeight="false" outlineLevel="0" collapsed="false">
      <c r="A278" s="23" t="s">
        <v>500</v>
      </c>
      <c r="B278" s="23" t="s">
        <v>501</v>
      </c>
      <c r="C278" s="24" t="s">
        <v>17</v>
      </c>
      <c r="D278" s="24" t="s">
        <v>23</v>
      </c>
      <c r="E278" s="25" t="n">
        <v>2</v>
      </c>
      <c r="F278" s="26" t="n">
        <v>134.85</v>
      </c>
      <c r="G278" s="27" t="n">
        <f aca="false">F278*E278</f>
        <v>269.7</v>
      </c>
    </row>
    <row r="279" customFormat="false" ht="38.25" hidden="false" customHeight="false" outlineLevel="0" collapsed="false">
      <c r="A279" s="23" t="s">
        <v>502</v>
      </c>
      <c r="B279" s="23" t="s">
        <v>503</v>
      </c>
      <c r="C279" s="24" t="s">
        <v>17</v>
      </c>
      <c r="D279" s="24" t="s">
        <v>23</v>
      </c>
      <c r="E279" s="25" t="n">
        <v>11</v>
      </c>
      <c r="F279" s="26" t="n">
        <v>63.38</v>
      </c>
      <c r="G279" s="27" t="n">
        <f aca="false">F279*E279</f>
        <v>697.18</v>
      </c>
    </row>
    <row r="280" customFormat="false" ht="12.75" hidden="false" customHeight="true" outlineLevel="0" collapsed="false">
      <c r="A280" s="19" t="s">
        <v>504</v>
      </c>
      <c r="B280" s="19" t="s">
        <v>505</v>
      </c>
      <c r="C280" s="19"/>
      <c r="D280" s="19"/>
      <c r="E280" s="19"/>
      <c r="F280" s="19"/>
      <c r="G280" s="19"/>
    </row>
    <row r="281" customFormat="false" ht="38.25" hidden="false" customHeight="false" outlineLevel="0" collapsed="false">
      <c r="A281" s="23" t="s">
        <v>506</v>
      </c>
      <c r="B281" s="23" t="s">
        <v>381</v>
      </c>
      <c r="C281" s="24" t="s">
        <v>17</v>
      </c>
      <c r="D281" s="24" t="s">
        <v>23</v>
      </c>
      <c r="E281" s="25" t="n">
        <v>30</v>
      </c>
      <c r="F281" s="26" t="n">
        <v>13.94</v>
      </c>
      <c r="G281" s="27" t="n">
        <f aca="false">F281*E281</f>
        <v>418.2</v>
      </c>
    </row>
    <row r="282" customFormat="false" ht="38.25" hidden="false" customHeight="false" outlineLevel="0" collapsed="false">
      <c r="A282" s="23" t="s">
        <v>507</v>
      </c>
      <c r="B282" s="23" t="s">
        <v>383</v>
      </c>
      <c r="C282" s="24" t="s">
        <v>17</v>
      </c>
      <c r="D282" s="24" t="s">
        <v>23</v>
      </c>
      <c r="E282" s="25" t="n">
        <v>28</v>
      </c>
      <c r="F282" s="26" t="n">
        <v>27.22</v>
      </c>
      <c r="G282" s="27" t="n">
        <f aca="false">F282*E282</f>
        <v>762.16</v>
      </c>
    </row>
    <row r="283" customFormat="false" ht="38.25" hidden="false" customHeight="false" outlineLevel="0" collapsed="false">
      <c r="A283" s="23" t="s">
        <v>508</v>
      </c>
      <c r="B283" s="23" t="s">
        <v>469</v>
      </c>
      <c r="C283" s="24" t="s">
        <v>17</v>
      </c>
      <c r="D283" s="24" t="s">
        <v>23</v>
      </c>
      <c r="E283" s="25" t="n">
        <v>10</v>
      </c>
      <c r="F283" s="26" t="n">
        <v>11.81</v>
      </c>
      <c r="G283" s="27" t="n">
        <f aca="false">F283*E283</f>
        <v>118.1</v>
      </c>
    </row>
    <row r="284" customFormat="false" ht="38.25" hidden="false" customHeight="false" outlineLevel="0" collapsed="false">
      <c r="A284" s="23" t="s">
        <v>509</v>
      </c>
      <c r="B284" s="23" t="s">
        <v>385</v>
      </c>
      <c r="C284" s="24" t="s">
        <v>17</v>
      </c>
      <c r="D284" s="24" t="s">
        <v>23</v>
      </c>
      <c r="E284" s="25" t="n">
        <v>3</v>
      </c>
      <c r="F284" s="26" t="n">
        <v>11.81</v>
      </c>
      <c r="G284" s="27" t="n">
        <f aca="false">F284*E284</f>
        <v>35.43</v>
      </c>
    </row>
    <row r="285" customFormat="false" ht="38.25" hidden="false" customHeight="false" outlineLevel="0" collapsed="false">
      <c r="A285" s="23" t="s">
        <v>510</v>
      </c>
      <c r="B285" s="23" t="s">
        <v>393</v>
      </c>
      <c r="C285" s="24" t="s">
        <v>17</v>
      </c>
      <c r="D285" s="24" t="s">
        <v>23</v>
      </c>
      <c r="E285" s="25" t="n">
        <v>2</v>
      </c>
      <c r="F285" s="26" t="n">
        <v>18.69</v>
      </c>
      <c r="G285" s="27" t="n">
        <f aca="false">F285*E285</f>
        <v>37.38</v>
      </c>
    </row>
    <row r="286" customFormat="false" ht="63.75" hidden="false" customHeight="false" outlineLevel="0" collapsed="false">
      <c r="A286" s="23" t="s">
        <v>511</v>
      </c>
      <c r="B286" s="23" t="s">
        <v>407</v>
      </c>
      <c r="C286" s="24" t="s">
        <v>17</v>
      </c>
      <c r="D286" s="24" t="s">
        <v>23</v>
      </c>
      <c r="E286" s="25" t="n">
        <v>28</v>
      </c>
      <c r="F286" s="26" t="n">
        <v>12.48</v>
      </c>
      <c r="G286" s="27" t="n">
        <f aca="false">F286*E286</f>
        <v>349.44</v>
      </c>
    </row>
    <row r="287" customFormat="false" ht="63.75" hidden="false" customHeight="false" outlineLevel="0" collapsed="false">
      <c r="A287" s="23" t="s">
        <v>512</v>
      </c>
      <c r="B287" s="23" t="s">
        <v>413</v>
      </c>
      <c r="C287" s="24" t="s">
        <v>17</v>
      </c>
      <c r="D287" s="24" t="s">
        <v>49</v>
      </c>
      <c r="E287" s="25" t="n">
        <v>52</v>
      </c>
      <c r="F287" s="26" t="n">
        <v>6.8</v>
      </c>
      <c r="G287" s="27" t="n">
        <f aca="false">F287*E287</f>
        <v>353.6</v>
      </c>
    </row>
    <row r="288" customFormat="false" ht="63.75" hidden="false" customHeight="false" outlineLevel="0" collapsed="false">
      <c r="A288" s="23" t="s">
        <v>513</v>
      </c>
      <c r="B288" s="23" t="s">
        <v>415</v>
      </c>
      <c r="C288" s="24" t="s">
        <v>17</v>
      </c>
      <c r="D288" s="24" t="s">
        <v>49</v>
      </c>
      <c r="E288" s="25" t="n">
        <v>2.5</v>
      </c>
      <c r="F288" s="26" t="n">
        <v>9.43</v>
      </c>
      <c r="G288" s="27" t="n">
        <f aca="false">F288*E288</f>
        <v>23.575</v>
      </c>
    </row>
    <row r="289" customFormat="false" ht="76.5" hidden="false" customHeight="false" outlineLevel="0" collapsed="false">
      <c r="A289" s="23" t="s">
        <v>514</v>
      </c>
      <c r="B289" s="23" t="s">
        <v>419</v>
      </c>
      <c r="C289" s="24" t="s">
        <v>17</v>
      </c>
      <c r="D289" s="24" t="s">
        <v>23</v>
      </c>
      <c r="E289" s="25" t="n">
        <v>10</v>
      </c>
      <c r="F289" s="26" t="n">
        <v>9.67</v>
      </c>
      <c r="G289" s="27" t="n">
        <f aca="false">F289*E289</f>
        <v>96.7</v>
      </c>
    </row>
    <row r="290" customFormat="false" ht="63.75" hidden="false" customHeight="false" outlineLevel="0" collapsed="false">
      <c r="A290" s="23" t="s">
        <v>515</v>
      </c>
      <c r="B290" s="23" t="s">
        <v>425</v>
      </c>
      <c r="C290" s="24" t="s">
        <v>17</v>
      </c>
      <c r="D290" s="24" t="s">
        <v>49</v>
      </c>
      <c r="E290" s="25" t="n">
        <v>772</v>
      </c>
      <c r="F290" s="26" t="n">
        <v>3.22</v>
      </c>
      <c r="G290" s="27" t="n">
        <f aca="false">F290*E290</f>
        <v>2485.84</v>
      </c>
    </row>
    <row r="291" customFormat="false" ht="63.75" hidden="false" customHeight="false" outlineLevel="0" collapsed="false">
      <c r="A291" s="23" t="s">
        <v>516</v>
      </c>
      <c r="B291" s="23" t="s">
        <v>437</v>
      </c>
      <c r="C291" s="24" t="s">
        <v>17</v>
      </c>
      <c r="D291" s="24" t="s">
        <v>23</v>
      </c>
      <c r="E291" s="25" t="n">
        <v>20</v>
      </c>
      <c r="F291" s="26" t="n">
        <v>133.07</v>
      </c>
      <c r="G291" s="27" t="n">
        <f aca="false">F291*E291</f>
        <v>2661.4</v>
      </c>
    </row>
    <row r="292" customFormat="false" ht="51" hidden="false" customHeight="false" outlineLevel="0" collapsed="false">
      <c r="A292" s="23" t="s">
        <v>517</v>
      </c>
      <c r="B292" s="23" t="s">
        <v>518</v>
      </c>
      <c r="C292" s="24" t="s">
        <v>17</v>
      </c>
      <c r="D292" s="24" t="s">
        <v>23</v>
      </c>
      <c r="E292" s="25" t="n">
        <v>17</v>
      </c>
      <c r="F292" s="26" t="n">
        <v>4.21</v>
      </c>
      <c r="G292" s="27" t="n">
        <f aca="false">F292*E292</f>
        <v>71.57</v>
      </c>
    </row>
    <row r="293" customFormat="false" ht="12.75" hidden="false" customHeight="true" outlineLevel="0" collapsed="false">
      <c r="A293" s="19" t="s">
        <v>519</v>
      </c>
      <c r="B293" s="19" t="s">
        <v>520</v>
      </c>
      <c r="C293" s="19"/>
      <c r="D293" s="19"/>
      <c r="E293" s="19"/>
      <c r="F293" s="19"/>
      <c r="G293" s="19"/>
    </row>
    <row r="294" customFormat="false" ht="25.5" hidden="false" customHeight="false" outlineLevel="0" collapsed="false">
      <c r="A294" s="23" t="s">
        <v>521</v>
      </c>
      <c r="B294" s="23" t="s">
        <v>522</v>
      </c>
      <c r="C294" s="24" t="s">
        <v>17</v>
      </c>
      <c r="D294" s="24" t="s">
        <v>23</v>
      </c>
      <c r="E294" s="25" t="n">
        <v>8</v>
      </c>
      <c r="F294" s="26" t="n">
        <v>51.39</v>
      </c>
      <c r="G294" s="27" t="n">
        <f aca="false">F294*E294</f>
        <v>411.12</v>
      </c>
    </row>
    <row r="295" customFormat="false" ht="25.5" hidden="false" customHeight="false" outlineLevel="0" collapsed="false">
      <c r="A295" s="23" t="s">
        <v>523</v>
      </c>
      <c r="B295" s="23" t="s">
        <v>524</v>
      </c>
      <c r="C295" s="24" t="s">
        <v>17</v>
      </c>
      <c r="D295" s="24" t="s">
        <v>49</v>
      </c>
      <c r="E295" s="25" t="n">
        <v>145</v>
      </c>
      <c r="F295" s="26" t="n">
        <v>24.58</v>
      </c>
      <c r="G295" s="27" t="n">
        <f aca="false">F295*E295</f>
        <v>3564.1</v>
      </c>
    </row>
    <row r="296" customFormat="false" ht="38.25" hidden="false" customHeight="false" outlineLevel="0" collapsed="false">
      <c r="A296" s="23" t="s">
        <v>525</v>
      </c>
      <c r="B296" s="23" t="s">
        <v>107</v>
      </c>
      <c r="C296" s="24" t="s">
        <v>17</v>
      </c>
      <c r="D296" s="24" t="s">
        <v>28</v>
      </c>
      <c r="E296" s="25" t="n">
        <v>19.4</v>
      </c>
      <c r="F296" s="26" t="n">
        <v>40.17</v>
      </c>
      <c r="G296" s="27" t="n">
        <f aca="false">F296*E296</f>
        <v>779.298</v>
      </c>
    </row>
    <row r="297" customFormat="false" ht="25.5" hidden="false" customHeight="false" outlineLevel="0" collapsed="false">
      <c r="A297" s="23" t="s">
        <v>526</v>
      </c>
      <c r="B297" s="23" t="s">
        <v>312</v>
      </c>
      <c r="C297" s="24" t="s">
        <v>17</v>
      </c>
      <c r="D297" s="24" t="s">
        <v>23</v>
      </c>
      <c r="E297" s="25" t="n">
        <v>8</v>
      </c>
      <c r="F297" s="26" t="n">
        <v>263.98</v>
      </c>
      <c r="G297" s="27" t="n">
        <f aca="false">F297*E297</f>
        <v>2111.84</v>
      </c>
    </row>
    <row r="298" customFormat="false" ht="51" hidden="false" customHeight="false" outlineLevel="0" collapsed="false">
      <c r="A298" s="23" t="s">
        <v>527</v>
      </c>
      <c r="B298" s="23" t="s">
        <v>528</v>
      </c>
      <c r="C298" s="24" t="s">
        <v>17</v>
      </c>
      <c r="D298" s="24" t="s">
        <v>49</v>
      </c>
      <c r="E298" s="25" t="n">
        <v>7</v>
      </c>
      <c r="F298" s="26" t="n">
        <v>4.8</v>
      </c>
      <c r="G298" s="27" t="n">
        <f aca="false">F298*E298</f>
        <v>33.6</v>
      </c>
    </row>
    <row r="299" customFormat="false" ht="38.25" hidden="false" customHeight="false" outlineLevel="0" collapsed="false">
      <c r="A299" s="23" t="s">
        <v>529</v>
      </c>
      <c r="B299" s="23" t="s">
        <v>530</v>
      </c>
      <c r="C299" s="24" t="s">
        <v>17</v>
      </c>
      <c r="D299" s="24" t="s">
        <v>23</v>
      </c>
      <c r="E299" s="25" t="n">
        <v>1</v>
      </c>
      <c r="F299" s="26" t="n">
        <v>3.17</v>
      </c>
      <c r="G299" s="27" t="n">
        <f aca="false">F299*E299</f>
        <v>3.17</v>
      </c>
    </row>
    <row r="300" customFormat="false" ht="63.75" hidden="false" customHeight="false" outlineLevel="0" collapsed="false">
      <c r="A300" s="23" t="s">
        <v>531</v>
      </c>
      <c r="B300" s="23" t="s">
        <v>532</v>
      </c>
      <c r="C300" s="24" t="s">
        <v>17</v>
      </c>
      <c r="D300" s="24" t="s">
        <v>49</v>
      </c>
      <c r="E300" s="25" t="n">
        <v>7</v>
      </c>
      <c r="F300" s="26" t="n">
        <v>9.87</v>
      </c>
      <c r="G300" s="27" t="n">
        <f aca="false">F300*E300</f>
        <v>69.09</v>
      </c>
    </row>
    <row r="301" customFormat="false" ht="63.75" hidden="false" customHeight="false" outlineLevel="0" collapsed="false">
      <c r="A301" s="23" t="s">
        <v>533</v>
      </c>
      <c r="B301" s="23" t="s">
        <v>534</v>
      </c>
      <c r="C301" s="24" t="s">
        <v>17</v>
      </c>
      <c r="D301" s="24" t="s">
        <v>49</v>
      </c>
      <c r="E301" s="25" t="n">
        <v>7</v>
      </c>
      <c r="F301" s="26" t="n">
        <v>11.84</v>
      </c>
      <c r="G301" s="27" t="n">
        <f aca="false">F301*E301</f>
        <v>82.88</v>
      </c>
    </row>
    <row r="302" customFormat="false" ht="51" hidden="false" customHeight="false" outlineLevel="0" collapsed="false">
      <c r="A302" s="23" t="s">
        <v>535</v>
      </c>
      <c r="B302" s="23" t="s">
        <v>536</v>
      </c>
      <c r="C302" s="24" t="s">
        <v>17</v>
      </c>
      <c r="D302" s="24" t="s">
        <v>23</v>
      </c>
      <c r="E302" s="25" t="n">
        <v>1</v>
      </c>
      <c r="F302" s="26" t="n">
        <v>7.72</v>
      </c>
      <c r="G302" s="27" t="n">
        <f aca="false">F302*E302</f>
        <v>7.72</v>
      </c>
    </row>
    <row r="303" customFormat="false" ht="51" hidden="false" customHeight="false" outlineLevel="0" collapsed="false">
      <c r="A303" s="23" t="s">
        <v>537</v>
      </c>
      <c r="B303" s="23" t="s">
        <v>538</v>
      </c>
      <c r="C303" s="24" t="s">
        <v>17</v>
      </c>
      <c r="D303" s="24" t="s">
        <v>49</v>
      </c>
      <c r="E303" s="25" t="n">
        <v>28.27</v>
      </c>
      <c r="F303" s="26" t="n">
        <v>12.64</v>
      </c>
      <c r="G303" s="27" t="n">
        <f aca="false">F303*E303</f>
        <v>357.3328</v>
      </c>
    </row>
    <row r="304" customFormat="false" ht="38.25" hidden="false" customHeight="false" outlineLevel="0" collapsed="false">
      <c r="A304" s="23" t="s">
        <v>539</v>
      </c>
      <c r="B304" s="23" t="s">
        <v>360</v>
      </c>
      <c r="C304" s="24" t="s">
        <v>17</v>
      </c>
      <c r="D304" s="24" t="s">
        <v>28</v>
      </c>
      <c r="E304" s="25" t="n">
        <v>19.4</v>
      </c>
      <c r="F304" s="26" t="n">
        <v>22.13</v>
      </c>
      <c r="G304" s="27" t="n">
        <f aca="false">F304*E304</f>
        <v>429.322</v>
      </c>
    </row>
    <row r="305" customFormat="false" ht="15" hidden="false" customHeight="false" outlineLevel="0" collapsed="false">
      <c r="A305" s="28" t="s">
        <v>95</v>
      </c>
      <c r="B305" s="28"/>
      <c r="C305" s="28"/>
      <c r="D305" s="28"/>
      <c r="E305" s="28"/>
      <c r="F305" s="28"/>
      <c r="G305" s="29" t="n">
        <f aca="false">G304+G303+G302+G301+G300+G299+G298+G297+G296+G295+G294+G292+G291+G290+G289+G288+G287+G286+G285+G284+G283+G282+G281+G279+G278+G277+G276+G275+G273+G272+G271+G270+G269+G268+G267+G266+G265+G264+G263+G262+G261+G260+G259+G258+G257+G256+G255+G254+G252+G251+G250+G249+G248+G247+G246+G245+G244+G243+G242+G241+G240+G239+G238+G237+G236+G235+G234+G233+G232+G231+G230+G229+G228+G227+G226+G225+G224+G223+G222+G221+G220+G219+G218+G217+G216+G215+G214+G213+G212+G211+G209+G208+G207+G206+G205+G204+G202+G201+G200+G199+G198+G197+G196+G195+G194+G193+G192+G191+G190+G189+G188+G187+G185+G184+G183+G182+G181+G180+G179+G178+G177+G176+G175+G174+G173+G172+G171+G170+G169+G168+G167+G166+G165</f>
        <v>82766.4145</v>
      </c>
    </row>
    <row r="306" customFormat="false" ht="12.75" hidden="false" customHeight="true" outlineLevel="0" collapsed="false">
      <c r="A306" s="19" t="n">
        <v>8</v>
      </c>
      <c r="B306" s="19" t="s">
        <v>540</v>
      </c>
      <c r="C306" s="19"/>
      <c r="D306" s="19"/>
      <c r="E306" s="19"/>
      <c r="F306" s="19"/>
      <c r="G306" s="19"/>
    </row>
    <row r="307" customFormat="false" ht="12.75" hidden="false" customHeight="true" outlineLevel="0" collapsed="false">
      <c r="A307" s="19" t="s">
        <v>541</v>
      </c>
      <c r="B307" s="19" t="s">
        <v>542</v>
      </c>
      <c r="C307" s="19"/>
      <c r="D307" s="19"/>
      <c r="E307" s="19"/>
      <c r="F307" s="19"/>
      <c r="G307" s="19"/>
    </row>
    <row r="308" customFormat="false" ht="38.25" hidden="false" customHeight="false" outlineLevel="0" collapsed="false">
      <c r="A308" s="23" t="s">
        <v>543</v>
      </c>
      <c r="B308" s="23" t="s">
        <v>383</v>
      </c>
      <c r="C308" s="24" t="s">
        <v>17</v>
      </c>
      <c r="D308" s="24" t="s">
        <v>23</v>
      </c>
      <c r="E308" s="25" t="n">
        <v>92</v>
      </c>
      <c r="F308" s="26" t="n">
        <v>27.22</v>
      </c>
      <c r="G308" s="27" t="n">
        <f aca="false">F308*E308</f>
        <v>2504.24</v>
      </c>
    </row>
    <row r="309" customFormat="false" ht="38.25" hidden="false" customHeight="false" outlineLevel="0" collapsed="false">
      <c r="A309" s="23" t="s">
        <v>544</v>
      </c>
      <c r="B309" s="23" t="s">
        <v>107</v>
      </c>
      <c r="C309" s="24" t="s">
        <v>17</v>
      </c>
      <c r="D309" s="24" t="s">
        <v>28</v>
      </c>
      <c r="E309" s="25" t="n">
        <v>2.82</v>
      </c>
      <c r="F309" s="26" t="n">
        <v>40.17</v>
      </c>
      <c r="G309" s="27" t="n">
        <f aca="false">F309*E309</f>
        <v>113.2794</v>
      </c>
    </row>
    <row r="310" customFormat="false" ht="38.25" hidden="false" customHeight="false" outlineLevel="0" collapsed="false">
      <c r="A310" s="23" t="s">
        <v>545</v>
      </c>
      <c r="B310" s="23" t="s">
        <v>385</v>
      </c>
      <c r="C310" s="24" t="s">
        <v>17</v>
      </c>
      <c r="D310" s="24" t="s">
        <v>23</v>
      </c>
      <c r="E310" s="25" t="n">
        <v>2</v>
      </c>
      <c r="F310" s="26" t="n">
        <v>11.81</v>
      </c>
      <c r="G310" s="27" t="n">
        <f aca="false">F310*E310</f>
        <v>23.62</v>
      </c>
    </row>
    <row r="311" customFormat="false" ht="38.25" hidden="false" customHeight="false" outlineLevel="0" collapsed="false">
      <c r="A311" s="23" t="s">
        <v>546</v>
      </c>
      <c r="B311" s="23" t="s">
        <v>393</v>
      </c>
      <c r="C311" s="24" t="s">
        <v>17</v>
      </c>
      <c r="D311" s="24" t="s">
        <v>23</v>
      </c>
      <c r="E311" s="25" t="n">
        <v>9</v>
      </c>
      <c r="F311" s="26" t="n">
        <v>18.69</v>
      </c>
      <c r="G311" s="27" t="n">
        <f aca="false">F311*E311</f>
        <v>168.21</v>
      </c>
    </row>
    <row r="312" customFormat="false" ht="38.25" hidden="false" customHeight="false" outlineLevel="0" collapsed="false">
      <c r="A312" s="23" t="s">
        <v>547</v>
      </c>
      <c r="B312" s="23" t="s">
        <v>395</v>
      </c>
      <c r="C312" s="24" t="s">
        <v>17</v>
      </c>
      <c r="D312" s="24" t="s">
        <v>23</v>
      </c>
      <c r="E312" s="25" t="n">
        <v>3</v>
      </c>
      <c r="F312" s="26" t="n">
        <v>25.42</v>
      </c>
      <c r="G312" s="27" t="n">
        <f aca="false">F312*E312</f>
        <v>76.26</v>
      </c>
    </row>
    <row r="313" customFormat="false" ht="38.25" hidden="false" customHeight="false" outlineLevel="0" collapsed="false">
      <c r="A313" s="23" t="s">
        <v>548</v>
      </c>
      <c r="B313" s="23" t="s">
        <v>397</v>
      </c>
      <c r="C313" s="24" t="s">
        <v>17</v>
      </c>
      <c r="D313" s="24" t="s">
        <v>23</v>
      </c>
      <c r="E313" s="25" t="n">
        <v>1</v>
      </c>
      <c r="F313" s="26" t="n">
        <v>11.45</v>
      </c>
      <c r="G313" s="27" t="n">
        <f aca="false">F313*E313</f>
        <v>11.45</v>
      </c>
    </row>
    <row r="314" customFormat="false" ht="38.25" hidden="false" customHeight="false" outlineLevel="0" collapsed="false">
      <c r="A314" s="23" t="s">
        <v>549</v>
      </c>
      <c r="B314" s="23" t="s">
        <v>401</v>
      </c>
      <c r="C314" s="24" t="s">
        <v>17</v>
      </c>
      <c r="D314" s="24" t="s">
        <v>23</v>
      </c>
      <c r="E314" s="25" t="n">
        <v>3</v>
      </c>
      <c r="F314" s="26" t="n">
        <v>10.83</v>
      </c>
      <c r="G314" s="27" t="n">
        <f aca="false">F314*E314</f>
        <v>32.49</v>
      </c>
    </row>
    <row r="315" customFormat="false" ht="38.25" hidden="false" customHeight="false" outlineLevel="0" collapsed="false">
      <c r="A315" s="23" t="s">
        <v>550</v>
      </c>
      <c r="B315" s="23" t="s">
        <v>551</v>
      </c>
      <c r="C315" s="24" t="s">
        <v>17</v>
      </c>
      <c r="D315" s="24" t="s">
        <v>23</v>
      </c>
      <c r="E315" s="25" t="n">
        <v>1</v>
      </c>
      <c r="F315" s="26" t="n">
        <v>502.34</v>
      </c>
      <c r="G315" s="27" t="n">
        <f aca="false">F315*E315</f>
        <v>502.34</v>
      </c>
    </row>
    <row r="316" customFormat="false" ht="63.75" hidden="false" customHeight="false" outlineLevel="0" collapsed="false">
      <c r="A316" s="23" t="s">
        <v>552</v>
      </c>
      <c r="B316" s="23" t="s">
        <v>553</v>
      </c>
      <c r="C316" s="24" t="s">
        <v>17</v>
      </c>
      <c r="D316" s="24" t="s">
        <v>23</v>
      </c>
      <c r="E316" s="25" t="n">
        <v>66</v>
      </c>
      <c r="F316" s="26" t="n">
        <v>12.18</v>
      </c>
      <c r="G316" s="27" t="n">
        <f aca="false">F316*E316</f>
        <v>803.88</v>
      </c>
    </row>
    <row r="317" customFormat="false" ht="63.75" hidden="false" customHeight="false" outlineLevel="0" collapsed="false">
      <c r="A317" s="23" t="s">
        <v>554</v>
      </c>
      <c r="B317" s="23" t="s">
        <v>407</v>
      </c>
      <c r="C317" s="24" t="s">
        <v>17</v>
      </c>
      <c r="D317" s="24" t="s">
        <v>23</v>
      </c>
      <c r="E317" s="25" t="n">
        <v>22</v>
      </c>
      <c r="F317" s="26" t="n">
        <v>12.48</v>
      </c>
      <c r="G317" s="27" t="n">
        <f aca="false">F317*E317</f>
        <v>274.56</v>
      </c>
    </row>
    <row r="318" customFormat="false" ht="63.75" hidden="false" customHeight="false" outlineLevel="0" collapsed="false">
      <c r="A318" s="23" t="s">
        <v>555</v>
      </c>
      <c r="B318" s="23" t="s">
        <v>409</v>
      </c>
      <c r="C318" s="24" t="s">
        <v>17</v>
      </c>
      <c r="D318" s="24" t="s">
        <v>23</v>
      </c>
      <c r="E318" s="25" t="n">
        <v>2</v>
      </c>
      <c r="F318" s="26" t="n">
        <v>13.81</v>
      </c>
      <c r="G318" s="27" t="n">
        <f aca="false">F318*E318</f>
        <v>27.62</v>
      </c>
    </row>
    <row r="319" customFormat="false" ht="63.75" hidden="false" customHeight="false" outlineLevel="0" collapsed="false">
      <c r="A319" s="23" t="s">
        <v>556</v>
      </c>
      <c r="B319" s="23" t="s">
        <v>411</v>
      </c>
      <c r="C319" s="24" t="s">
        <v>17</v>
      </c>
      <c r="D319" s="24" t="s">
        <v>23</v>
      </c>
      <c r="E319" s="25" t="n">
        <v>2</v>
      </c>
      <c r="F319" s="26" t="n">
        <v>13.69</v>
      </c>
      <c r="G319" s="27" t="n">
        <f aca="false">F319*E319</f>
        <v>27.38</v>
      </c>
    </row>
    <row r="320" customFormat="false" ht="51" hidden="false" customHeight="false" outlineLevel="0" collapsed="false">
      <c r="A320" s="23" t="s">
        <v>557</v>
      </c>
      <c r="B320" s="23" t="s">
        <v>528</v>
      </c>
      <c r="C320" s="24" t="s">
        <v>17</v>
      </c>
      <c r="D320" s="24" t="s">
        <v>49</v>
      </c>
      <c r="E320" s="25" t="n">
        <v>77.5</v>
      </c>
      <c r="F320" s="26" t="n">
        <v>4.8</v>
      </c>
      <c r="G320" s="27" t="n">
        <f aca="false">F320*E320</f>
        <v>372</v>
      </c>
    </row>
    <row r="321" customFormat="false" ht="38.25" hidden="false" customHeight="false" outlineLevel="0" collapsed="false">
      <c r="A321" s="23" t="s">
        <v>558</v>
      </c>
      <c r="B321" s="23" t="s">
        <v>530</v>
      </c>
      <c r="C321" s="24" t="s">
        <v>17</v>
      </c>
      <c r="D321" s="24" t="s">
        <v>23</v>
      </c>
      <c r="E321" s="25" t="n">
        <v>45</v>
      </c>
      <c r="F321" s="26" t="n">
        <v>3.17</v>
      </c>
      <c r="G321" s="27" t="n">
        <f aca="false">F321*E321</f>
        <v>142.65</v>
      </c>
    </row>
    <row r="322" customFormat="false" ht="63.75" hidden="false" customHeight="false" outlineLevel="0" collapsed="false">
      <c r="A322" s="23" t="s">
        <v>559</v>
      </c>
      <c r="B322" s="23" t="s">
        <v>532</v>
      </c>
      <c r="C322" s="24" t="s">
        <v>17</v>
      </c>
      <c r="D322" s="24" t="s">
        <v>49</v>
      </c>
      <c r="E322" s="25" t="n">
        <v>77.5</v>
      </c>
      <c r="F322" s="26" t="n">
        <v>9.87</v>
      </c>
      <c r="G322" s="27" t="n">
        <f aca="false">F322*E322</f>
        <v>764.925</v>
      </c>
    </row>
    <row r="323" customFormat="false" ht="63.75" hidden="false" customHeight="false" outlineLevel="0" collapsed="false">
      <c r="A323" s="23" t="s">
        <v>560</v>
      </c>
      <c r="B323" s="23" t="s">
        <v>413</v>
      </c>
      <c r="C323" s="24" t="s">
        <v>17</v>
      </c>
      <c r="D323" s="24" t="s">
        <v>49</v>
      </c>
      <c r="E323" s="25" t="n">
        <v>147.5</v>
      </c>
      <c r="F323" s="26" t="n">
        <v>6.8</v>
      </c>
      <c r="G323" s="27" t="n">
        <f aca="false">F323*E323</f>
        <v>1003</v>
      </c>
    </row>
    <row r="324" customFormat="false" ht="63.75" hidden="false" customHeight="false" outlineLevel="0" collapsed="false">
      <c r="A324" s="23" t="s">
        <v>561</v>
      </c>
      <c r="B324" s="23" t="s">
        <v>415</v>
      </c>
      <c r="C324" s="24" t="s">
        <v>17</v>
      </c>
      <c r="D324" s="24" t="s">
        <v>49</v>
      </c>
      <c r="E324" s="25" t="n">
        <v>31</v>
      </c>
      <c r="F324" s="26" t="n">
        <v>9.43</v>
      </c>
      <c r="G324" s="27" t="n">
        <f aca="false">F324*E324</f>
        <v>292.33</v>
      </c>
    </row>
    <row r="325" customFormat="false" ht="63.75" hidden="false" customHeight="false" outlineLevel="0" collapsed="false">
      <c r="A325" s="23" t="s">
        <v>562</v>
      </c>
      <c r="B325" s="23" t="s">
        <v>417</v>
      </c>
      <c r="C325" s="24" t="s">
        <v>17</v>
      </c>
      <c r="D325" s="24" t="s">
        <v>49</v>
      </c>
      <c r="E325" s="25" t="n">
        <v>3</v>
      </c>
      <c r="F325" s="26" t="n">
        <v>12.06</v>
      </c>
      <c r="G325" s="27" t="n">
        <f aca="false">F325*E325</f>
        <v>36.18</v>
      </c>
    </row>
    <row r="326" customFormat="false" ht="63.75" hidden="false" customHeight="false" outlineLevel="0" collapsed="false">
      <c r="A326" s="23" t="s">
        <v>563</v>
      </c>
      <c r="B326" s="23" t="s">
        <v>564</v>
      </c>
      <c r="C326" s="24" t="s">
        <v>17</v>
      </c>
      <c r="D326" s="24" t="s">
        <v>49</v>
      </c>
      <c r="E326" s="25" t="n">
        <v>2.5</v>
      </c>
      <c r="F326" s="26" t="n">
        <v>9.22</v>
      </c>
      <c r="G326" s="27" t="n">
        <f aca="false">F326*E326</f>
        <v>23.05</v>
      </c>
    </row>
    <row r="327" customFormat="false" ht="76.5" hidden="false" customHeight="false" outlineLevel="0" collapsed="false">
      <c r="A327" s="23" t="s">
        <v>565</v>
      </c>
      <c r="B327" s="23" t="s">
        <v>419</v>
      </c>
      <c r="C327" s="24" t="s">
        <v>17</v>
      </c>
      <c r="D327" s="24" t="s">
        <v>23</v>
      </c>
      <c r="E327" s="25" t="n">
        <v>23</v>
      </c>
      <c r="F327" s="26" t="n">
        <v>9.67</v>
      </c>
      <c r="G327" s="27" t="n">
        <f aca="false">F327*E327</f>
        <v>222.41</v>
      </c>
    </row>
    <row r="328" customFormat="false" ht="76.5" hidden="false" customHeight="false" outlineLevel="0" collapsed="false">
      <c r="A328" s="23" t="s">
        <v>566</v>
      </c>
      <c r="B328" s="23" t="s">
        <v>421</v>
      </c>
      <c r="C328" s="24" t="s">
        <v>17</v>
      </c>
      <c r="D328" s="24" t="s">
        <v>23</v>
      </c>
      <c r="E328" s="25" t="n">
        <v>1</v>
      </c>
      <c r="F328" s="26" t="n">
        <v>12.68</v>
      </c>
      <c r="G328" s="27" t="n">
        <f aca="false">F328*E328</f>
        <v>12.68</v>
      </c>
    </row>
    <row r="329" customFormat="false" ht="76.5" hidden="false" customHeight="false" outlineLevel="0" collapsed="false">
      <c r="A329" s="23" t="s">
        <v>567</v>
      </c>
      <c r="B329" s="23" t="s">
        <v>423</v>
      </c>
      <c r="C329" s="24" t="s">
        <v>17</v>
      </c>
      <c r="D329" s="24" t="s">
        <v>23</v>
      </c>
      <c r="E329" s="25" t="n">
        <v>1</v>
      </c>
      <c r="F329" s="26" t="n">
        <v>15.17</v>
      </c>
      <c r="G329" s="27" t="n">
        <f aca="false">F329*E329</f>
        <v>15.17</v>
      </c>
    </row>
    <row r="330" customFormat="false" ht="51" hidden="false" customHeight="false" outlineLevel="0" collapsed="false">
      <c r="A330" s="23" t="s">
        <v>568</v>
      </c>
      <c r="B330" s="23" t="s">
        <v>569</v>
      </c>
      <c r="C330" s="24" t="s">
        <v>17</v>
      </c>
      <c r="D330" s="24" t="s">
        <v>23</v>
      </c>
      <c r="E330" s="25" t="n">
        <v>3</v>
      </c>
      <c r="F330" s="26" t="n">
        <v>21.11</v>
      </c>
      <c r="G330" s="27" t="n">
        <f aca="false">F330*E330</f>
        <v>63.33</v>
      </c>
    </row>
    <row r="331" customFormat="false" ht="51" hidden="false" customHeight="false" outlineLevel="0" collapsed="false">
      <c r="A331" s="23" t="s">
        <v>570</v>
      </c>
      <c r="B331" s="23" t="s">
        <v>536</v>
      </c>
      <c r="C331" s="24" t="s">
        <v>17</v>
      </c>
      <c r="D331" s="24" t="s">
        <v>23</v>
      </c>
      <c r="E331" s="25" t="n">
        <v>26</v>
      </c>
      <c r="F331" s="26" t="n">
        <v>7.72</v>
      </c>
      <c r="G331" s="27" t="n">
        <f aca="false">F331*E331</f>
        <v>200.72</v>
      </c>
    </row>
    <row r="332" customFormat="false" ht="51" hidden="false" customHeight="false" outlineLevel="0" collapsed="false">
      <c r="A332" s="23" t="s">
        <v>571</v>
      </c>
      <c r="B332" s="23" t="s">
        <v>429</v>
      </c>
      <c r="C332" s="24" t="s">
        <v>17</v>
      </c>
      <c r="D332" s="24" t="s">
        <v>23</v>
      </c>
      <c r="E332" s="25" t="n">
        <v>7</v>
      </c>
      <c r="F332" s="26" t="n">
        <v>20.58</v>
      </c>
      <c r="G332" s="27" t="n">
        <f aca="false">F332*E332</f>
        <v>144.06</v>
      </c>
    </row>
    <row r="333" customFormat="false" ht="51" hidden="false" customHeight="false" outlineLevel="0" collapsed="false">
      <c r="A333" s="23" t="s">
        <v>572</v>
      </c>
      <c r="B333" s="23" t="s">
        <v>573</v>
      </c>
      <c r="C333" s="24" t="s">
        <v>17</v>
      </c>
      <c r="D333" s="24" t="s">
        <v>23</v>
      </c>
      <c r="E333" s="25" t="n">
        <v>5</v>
      </c>
      <c r="F333" s="26" t="n">
        <v>25.24</v>
      </c>
      <c r="G333" s="27" t="n">
        <f aca="false">F333*E333</f>
        <v>126.2</v>
      </c>
    </row>
    <row r="334" customFormat="false" ht="63.75" hidden="false" customHeight="false" outlineLevel="0" collapsed="false">
      <c r="A334" s="23" t="s">
        <v>574</v>
      </c>
      <c r="B334" s="23" t="s">
        <v>575</v>
      </c>
      <c r="C334" s="24" t="s">
        <v>17</v>
      </c>
      <c r="D334" s="24" t="s">
        <v>23</v>
      </c>
      <c r="E334" s="25" t="n">
        <v>4</v>
      </c>
      <c r="F334" s="26" t="n">
        <v>9.84</v>
      </c>
      <c r="G334" s="27" t="n">
        <f aca="false">F334*E334</f>
        <v>39.36</v>
      </c>
    </row>
    <row r="335" customFormat="false" ht="51" hidden="false" customHeight="false" outlineLevel="0" collapsed="false">
      <c r="A335" s="23" t="s">
        <v>576</v>
      </c>
      <c r="B335" s="23" t="s">
        <v>433</v>
      </c>
      <c r="C335" s="24" t="s">
        <v>17</v>
      </c>
      <c r="D335" s="24" t="s">
        <v>49</v>
      </c>
      <c r="E335" s="25" t="n">
        <v>1.4</v>
      </c>
      <c r="F335" s="26" t="n">
        <v>11.77</v>
      </c>
      <c r="G335" s="27" t="n">
        <f aca="false">F335*E335</f>
        <v>16.478</v>
      </c>
    </row>
    <row r="336" customFormat="false" ht="51" hidden="false" customHeight="false" outlineLevel="0" collapsed="false">
      <c r="A336" s="23" t="s">
        <v>577</v>
      </c>
      <c r="B336" s="23" t="s">
        <v>435</v>
      </c>
      <c r="C336" s="24" t="s">
        <v>17</v>
      </c>
      <c r="D336" s="24" t="s">
        <v>23</v>
      </c>
      <c r="E336" s="25" t="n">
        <v>1</v>
      </c>
      <c r="F336" s="26" t="n">
        <v>17.09</v>
      </c>
      <c r="G336" s="27" t="n">
        <f aca="false">F336*E336</f>
        <v>17.09</v>
      </c>
    </row>
    <row r="337" customFormat="false" ht="38.25" hidden="false" customHeight="false" outlineLevel="0" collapsed="false">
      <c r="A337" s="23" t="s">
        <v>578</v>
      </c>
      <c r="B337" s="23" t="s">
        <v>360</v>
      </c>
      <c r="C337" s="24" t="s">
        <v>17</v>
      </c>
      <c r="D337" s="24" t="s">
        <v>28</v>
      </c>
      <c r="E337" s="25" t="n">
        <v>2.82</v>
      </c>
      <c r="F337" s="26" t="n">
        <v>22.13</v>
      </c>
      <c r="G337" s="27" t="n">
        <f aca="false">F337*E337</f>
        <v>62.4066</v>
      </c>
    </row>
    <row r="338" customFormat="false" ht="63.75" hidden="false" customHeight="false" outlineLevel="0" collapsed="false">
      <c r="A338" s="23" t="s">
        <v>579</v>
      </c>
      <c r="B338" s="23" t="s">
        <v>362</v>
      </c>
      <c r="C338" s="24" t="s">
        <v>17</v>
      </c>
      <c r="D338" s="24" t="s">
        <v>363</v>
      </c>
      <c r="E338" s="25" t="n">
        <v>46.68</v>
      </c>
      <c r="F338" s="26" t="n">
        <v>19.12</v>
      </c>
      <c r="G338" s="27" t="n">
        <f aca="false">F338*E338</f>
        <v>892.5216</v>
      </c>
    </row>
    <row r="339" customFormat="false" ht="51" hidden="false" customHeight="false" outlineLevel="0" collapsed="false">
      <c r="A339" s="23" t="s">
        <v>580</v>
      </c>
      <c r="B339" s="23" t="s">
        <v>445</v>
      </c>
      <c r="C339" s="24" t="s">
        <v>17</v>
      </c>
      <c r="D339" s="24" t="s">
        <v>23</v>
      </c>
      <c r="E339" s="25" t="n">
        <v>2</v>
      </c>
      <c r="F339" s="26" t="n">
        <v>56.01</v>
      </c>
      <c r="G339" s="27" t="n">
        <f aca="false">F339*E339</f>
        <v>112.02</v>
      </c>
    </row>
    <row r="340" customFormat="false" ht="51" hidden="false" customHeight="false" outlineLevel="0" collapsed="false">
      <c r="A340" s="23" t="s">
        <v>581</v>
      </c>
      <c r="B340" s="23" t="s">
        <v>447</v>
      </c>
      <c r="C340" s="24" t="s">
        <v>17</v>
      </c>
      <c r="D340" s="24" t="s">
        <v>23</v>
      </c>
      <c r="E340" s="25" t="n">
        <v>2</v>
      </c>
      <c r="F340" s="26" t="n">
        <v>12.94</v>
      </c>
      <c r="G340" s="27" t="n">
        <f aca="false">F340*E340</f>
        <v>25.88</v>
      </c>
    </row>
    <row r="341" customFormat="false" ht="51" hidden="false" customHeight="false" outlineLevel="0" collapsed="false">
      <c r="A341" s="23" t="s">
        <v>582</v>
      </c>
      <c r="B341" s="23" t="s">
        <v>449</v>
      </c>
      <c r="C341" s="24" t="s">
        <v>17</v>
      </c>
      <c r="D341" s="24" t="s">
        <v>23</v>
      </c>
      <c r="E341" s="25" t="n">
        <v>17</v>
      </c>
      <c r="F341" s="26" t="n">
        <v>12.38</v>
      </c>
      <c r="G341" s="27" t="n">
        <f aca="false">F341*E341</f>
        <v>210.46</v>
      </c>
    </row>
    <row r="342" customFormat="false" ht="51" hidden="false" customHeight="false" outlineLevel="0" collapsed="false">
      <c r="A342" s="23" t="s">
        <v>583</v>
      </c>
      <c r="B342" s="23" t="s">
        <v>451</v>
      </c>
      <c r="C342" s="24" t="s">
        <v>17</v>
      </c>
      <c r="D342" s="24" t="s">
        <v>23</v>
      </c>
      <c r="E342" s="25" t="n">
        <v>1</v>
      </c>
      <c r="F342" s="26" t="n">
        <v>67.92</v>
      </c>
      <c r="G342" s="27" t="n">
        <f aca="false">F342*E342</f>
        <v>67.92</v>
      </c>
    </row>
    <row r="343" customFormat="false" ht="51" hidden="false" customHeight="false" outlineLevel="0" collapsed="false">
      <c r="A343" s="23" t="s">
        <v>584</v>
      </c>
      <c r="B343" s="23" t="s">
        <v>453</v>
      </c>
      <c r="C343" s="24" t="s">
        <v>17</v>
      </c>
      <c r="D343" s="24" t="s">
        <v>23</v>
      </c>
      <c r="E343" s="25" t="n">
        <v>1</v>
      </c>
      <c r="F343" s="26" t="n">
        <v>83.21</v>
      </c>
      <c r="G343" s="27" t="n">
        <f aca="false">F343*E343</f>
        <v>83.21</v>
      </c>
    </row>
    <row r="344" customFormat="false" ht="51" hidden="false" customHeight="false" outlineLevel="0" collapsed="false">
      <c r="A344" s="23" t="s">
        <v>585</v>
      </c>
      <c r="B344" s="23" t="s">
        <v>455</v>
      </c>
      <c r="C344" s="24" t="s">
        <v>17</v>
      </c>
      <c r="D344" s="24" t="s">
        <v>23</v>
      </c>
      <c r="E344" s="25" t="n">
        <v>34</v>
      </c>
      <c r="F344" s="26" t="n">
        <v>11.69</v>
      </c>
      <c r="G344" s="27" t="n">
        <f aca="false">F344*E344</f>
        <v>397.46</v>
      </c>
    </row>
    <row r="345" customFormat="false" ht="38.25" hidden="false" customHeight="false" outlineLevel="0" collapsed="false">
      <c r="A345" s="23" t="s">
        <v>586</v>
      </c>
      <c r="B345" s="23" t="s">
        <v>457</v>
      </c>
      <c r="C345" s="24" t="s">
        <v>17</v>
      </c>
      <c r="D345" s="24" t="s">
        <v>23</v>
      </c>
      <c r="E345" s="25" t="n">
        <v>12</v>
      </c>
      <c r="F345" s="26" t="n">
        <v>6.67</v>
      </c>
      <c r="G345" s="27" t="n">
        <f aca="false">F345*E345</f>
        <v>80.04</v>
      </c>
    </row>
    <row r="346" customFormat="false" ht="38.25" hidden="false" customHeight="false" outlineLevel="0" collapsed="false">
      <c r="A346" s="23" t="s">
        <v>587</v>
      </c>
      <c r="B346" s="23" t="s">
        <v>459</v>
      </c>
      <c r="C346" s="24" t="s">
        <v>17</v>
      </c>
      <c r="D346" s="24" t="s">
        <v>23</v>
      </c>
      <c r="E346" s="25" t="n">
        <v>10</v>
      </c>
      <c r="F346" s="26" t="n">
        <v>7.2</v>
      </c>
      <c r="G346" s="27" t="n">
        <f aca="false">F346*E346</f>
        <v>72</v>
      </c>
    </row>
    <row r="347" customFormat="false" ht="38.25" hidden="false" customHeight="false" outlineLevel="0" collapsed="false">
      <c r="A347" s="23" t="s">
        <v>588</v>
      </c>
      <c r="B347" s="23" t="s">
        <v>461</v>
      </c>
      <c r="C347" s="24" t="s">
        <v>17</v>
      </c>
      <c r="D347" s="24" t="s">
        <v>23</v>
      </c>
      <c r="E347" s="25" t="n">
        <v>1</v>
      </c>
      <c r="F347" s="26" t="n">
        <v>8.14</v>
      </c>
      <c r="G347" s="27" t="n">
        <f aca="false">F347*E347</f>
        <v>8.14</v>
      </c>
    </row>
    <row r="348" customFormat="false" ht="38.25" hidden="false" customHeight="false" outlineLevel="0" collapsed="false">
      <c r="A348" s="23" t="s">
        <v>589</v>
      </c>
      <c r="B348" s="23" t="s">
        <v>463</v>
      </c>
      <c r="C348" s="24" t="s">
        <v>17</v>
      </c>
      <c r="D348" s="24" t="s">
        <v>23</v>
      </c>
      <c r="E348" s="25" t="n">
        <v>6</v>
      </c>
      <c r="F348" s="26" t="n">
        <v>5.94</v>
      </c>
      <c r="G348" s="27" t="n">
        <f aca="false">F348*E348</f>
        <v>35.64</v>
      </c>
    </row>
    <row r="349" customFormat="false" ht="51" hidden="false" customHeight="false" outlineLevel="0" collapsed="false">
      <c r="A349" s="23" t="s">
        <v>590</v>
      </c>
      <c r="B349" s="23" t="s">
        <v>591</v>
      </c>
      <c r="C349" s="24" t="s">
        <v>17</v>
      </c>
      <c r="D349" s="24" t="s">
        <v>23</v>
      </c>
      <c r="E349" s="25" t="n">
        <v>15</v>
      </c>
      <c r="F349" s="26" t="n">
        <v>225.87</v>
      </c>
      <c r="G349" s="27" t="n">
        <f aca="false">F349*E349</f>
        <v>3388.05</v>
      </c>
    </row>
    <row r="350" customFormat="false" ht="38.25" hidden="false" customHeight="false" outlineLevel="0" collapsed="false">
      <c r="A350" s="23" t="s">
        <v>592</v>
      </c>
      <c r="B350" s="23" t="s">
        <v>593</v>
      </c>
      <c r="C350" s="24" t="s">
        <v>17</v>
      </c>
      <c r="D350" s="24" t="s">
        <v>23</v>
      </c>
      <c r="E350" s="25" t="n">
        <v>13</v>
      </c>
      <c r="F350" s="26" t="n">
        <v>48.49</v>
      </c>
      <c r="G350" s="27" t="n">
        <f aca="false">F350*E350</f>
        <v>630.37</v>
      </c>
    </row>
    <row r="351" customFormat="false" ht="38.25" hidden="false" customHeight="false" outlineLevel="0" collapsed="false">
      <c r="A351" s="23" t="s">
        <v>594</v>
      </c>
      <c r="B351" s="23" t="s">
        <v>595</v>
      </c>
      <c r="C351" s="24" t="s">
        <v>17</v>
      </c>
      <c r="D351" s="24" t="s">
        <v>23</v>
      </c>
      <c r="E351" s="25" t="n">
        <v>26</v>
      </c>
      <c r="F351" s="26" t="n">
        <v>86.45</v>
      </c>
      <c r="G351" s="27" t="n">
        <f aca="false">F351*E351</f>
        <v>2247.7</v>
      </c>
    </row>
    <row r="352" customFormat="false" ht="12.75" hidden="false" customHeight="true" outlineLevel="0" collapsed="false">
      <c r="A352" s="30" t="s">
        <v>596</v>
      </c>
      <c r="B352" s="30" t="s">
        <v>597</v>
      </c>
      <c r="C352" s="30"/>
      <c r="D352" s="30"/>
      <c r="E352" s="30"/>
      <c r="F352" s="30"/>
      <c r="G352" s="30"/>
    </row>
    <row r="353" customFormat="false" ht="38.25" hidden="false" customHeight="false" outlineLevel="0" collapsed="false">
      <c r="A353" s="23" t="s">
        <v>598</v>
      </c>
      <c r="B353" s="23" t="s">
        <v>599</v>
      </c>
      <c r="C353" s="24" t="s">
        <v>17</v>
      </c>
      <c r="D353" s="24" t="s">
        <v>49</v>
      </c>
      <c r="E353" s="25" t="n">
        <v>6</v>
      </c>
      <c r="F353" s="26" t="n">
        <v>31.13</v>
      </c>
      <c r="G353" s="27" t="n">
        <f aca="false">F353*E353</f>
        <v>186.78</v>
      </c>
    </row>
    <row r="354" customFormat="false" ht="25.5" hidden="false" customHeight="false" outlineLevel="0" collapsed="false">
      <c r="A354" s="23" t="s">
        <v>600</v>
      </c>
      <c r="B354" s="23" t="s">
        <v>601</v>
      </c>
      <c r="C354" s="24" t="s">
        <v>17</v>
      </c>
      <c r="D354" s="24" t="s">
        <v>49</v>
      </c>
      <c r="E354" s="25" t="n">
        <v>1890</v>
      </c>
      <c r="F354" s="26" t="n">
        <v>10.09</v>
      </c>
      <c r="G354" s="27" t="n">
        <f aca="false">F354*E354</f>
        <v>19070.1</v>
      </c>
    </row>
    <row r="355" customFormat="false" ht="12.75" hidden="false" customHeight="true" outlineLevel="0" collapsed="false">
      <c r="A355" s="30" t="s">
        <v>602</v>
      </c>
      <c r="B355" s="30" t="s">
        <v>603</v>
      </c>
      <c r="C355" s="30"/>
      <c r="D355" s="30"/>
      <c r="E355" s="30"/>
      <c r="F355" s="30"/>
      <c r="G355" s="30"/>
    </row>
    <row r="356" customFormat="false" ht="25.5" hidden="false" customHeight="false" outlineLevel="0" collapsed="false">
      <c r="A356" s="23" t="s">
        <v>604</v>
      </c>
      <c r="B356" s="23" t="s">
        <v>605</v>
      </c>
      <c r="C356" s="24" t="s">
        <v>17</v>
      </c>
      <c r="D356" s="24" t="s">
        <v>23</v>
      </c>
      <c r="E356" s="25" t="n">
        <v>1</v>
      </c>
      <c r="F356" s="26" t="n">
        <v>2722.09</v>
      </c>
      <c r="G356" s="27" t="n">
        <f aca="false">F356*E356</f>
        <v>2722.09</v>
      </c>
    </row>
    <row r="357" customFormat="false" ht="25.5" hidden="false" customHeight="false" outlineLevel="0" collapsed="false">
      <c r="A357" s="23" t="s">
        <v>606</v>
      </c>
      <c r="B357" s="23" t="s">
        <v>607</v>
      </c>
      <c r="C357" s="24" t="s">
        <v>17</v>
      </c>
      <c r="D357" s="24" t="s">
        <v>23</v>
      </c>
      <c r="E357" s="25" t="n">
        <v>5</v>
      </c>
      <c r="F357" s="26" t="n">
        <v>585.54</v>
      </c>
      <c r="G357" s="27" t="n">
        <f aca="false">F357*E357</f>
        <v>2927.7</v>
      </c>
    </row>
    <row r="358" customFormat="false" ht="25.5" hidden="false" customHeight="false" outlineLevel="0" collapsed="false">
      <c r="A358" s="23" t="s">
        <v>608</v>
      </c>
      <c r="B358" s="23" t="s">
        <v>609</v>
      </c>
      <c r="C358" s="24" t="s">
        <v>17</v>
      </c>
      <c r="D358" s="24" t="s">
        <v>23</v>
      </c>
      <c r="E358" s="25" t="n">
        <v>9</v>
      </c>
      <c r="F358" s="26" t="n">
        <v>69.03</v>
      </c>
      <c r="G358" s="27" t="n">
        <f aca="false">F358*E358</f>
        <v>621.27</v>
      </c>
    </row>
    <row r="359" customFormat="false" ht="25.5" hidden="false" customHeight="false" outlineLevel="0" collapsed="false">
      <c r="A359" s="23" t="s">
        <v>610</v>
      </c>
      <c r="B359" s="23" t="s">
        <v>611</v>
      </c>
      <c r="C359" s="24" t="s">
        <v>17</v>
      </c>
      <c r="D359" s="24" t="s">
        <v>23</v>
      </c>
      <c r="E359" s="25" t="n">
        <v>3</v>
      </c>
      <c r="F359" s="26" t="n">
        <v>137.43</v>
      </c>
      <c r="G359" s="27" t="n">
        <f aca="false">F359*E359</f>
        <v>412.29</v>
      </c>
    </row>
    <row r="360" customFormat="false" ht="25.5" hidden="false" customHeight="false" outlineLevel="0" collapsed="false">
      <c r="A360" s="23" t="s">
        <v>612</v>
      </c>
      <c r="B360" s="23" t="s">
        <v>613</v>
      </c>
      <c r="C360" s="24" t="s">
        <v>17</v>
      </c>
      <c r="D360" s="24" t="s">
        <v>23</v>
      </c>
      <c r="E360" s="25" t="n">
        <v>144</v>
      </c>
      <c r="F360" s="26" t="n">
        <v>1.77</v>
      </c>
      <c r="G360" s="27" t="n">
        <f aca="false">F360*E360</f>
        <v>254.88</v>
      </c>
    </row>
    <row r="361" customFormat="false" ht="25.5" hidden="false" customHeight="false" outlineLevel="0" collapsed="false">
      <c r="A361" s="23" t="s">
        <v>614</v>
      </c>
      <c r="B361" s="23" t="s">
        <v>615</v>
      </c>
      <c r="C361" s="24" t="s">
        <v>17</v>
      </c>
      <c r="D361" s="24" t="s">
        <v>23</v>
      </c>
      <c r="E361" s="25" t="n">
        <v>1</v>
      </c>
      <c r="F361" s="26" t="n">
        <v>524.19</v>
      </c>
      <c r="G361" s="27" t="n">
        <f aca="false">F361*E361</f>
        <v>524.19</v>
      </c>
    </row>
    <row r="362" customFormat="false" ht="25.5" hidden="false" customHeight="false" outlineLevel="0" collapsed="false">
      <c r="A362" s="23" t="s">
        <v>616</v>
      </c>
      <c r="B362" s="23" t="s">
        <v>617</v>
      </c>
      <c r="C362" s="24" t="s">
        <v>17</v>
      </c>
      <c r="D362" s="24" t="s">
        <v>23</v>
      </c>
      <c r="E362" s="25" t="n">
        <v>25</v>
      </c>
      <c r="F362" s="26" t="n">
        <v>27.92</v>
      </c>
      <c r="G362" s="27" t="n">
        <f aca="false">F362*E362</f>
        <v>698</v>
      </c>
    </row>
    <row r="363" customFormat="false" ht="25.5" hidden="false" customHeight="false" outlineLevel="0" collapsed="false">
      <c r="A363" s="23" t="s">
        <v>618</v>
      </c>
      <c r="B363" s="23" t="s">
        <v>619</v>
      </c>
      <c r="C363" s="24" t="s">
        <v>17</v>
      </c>
      <c r="D363" s="24" t="s">
        <v>23</v>
      </c>
      <c r="E363" s="25" t="n">
        <v>5</v>
      </c>
      <c r="F363" s="26" t="n">
        <v>62.94</v>
      </c>
      <c r="G363" s="27" t="n">
        <f aca="false">F363*E363</f>
        <v>314.7</v>
      </c>
    </row>
    <row r="364" customFormat="false" ht="25.5" hidden="false" customHeight="false" outlineLevel="0" collapsed="false">
      <c r="A364" s="23" t="s">
        <v>620</v>
      </c>
      <c r="B364" s="23" t="s">
        <v>621</v>
      </c>
      <c r="C364" s="24" t="s">
        <v>17</v>
      </c>
      <c r="D364" s="24" t="s">
        <v>23</v>
      </c>
      <c r="E364" s="25" t="n">
        <v>1</v>
      </c>
      <c r="F364" s="26" t="n">
        <v>1714.18</v>
      </c>
      <c r="G364" s="27" t="n">
        <f aca="false">F364*E364</f>
        <v>1714.18</v>
      </c>
    </row>
    <row r="365" customFormat="false" ht="25.5" hidden="false" customHeight="false" outlineLevel="0" collapsed="false">
      <c r="A365" s="23" t="s">
        <v>622</v>
      </c>
      <c r="B365" s="23" t="s">
        <v>623</v>
      </c>
      <c r="C365" s="24" t="s">
        <v>17</v>
      </c>
      <c r="D365" s="24" t="s">
        <v>23</v>
      </c>
      <c r="E365" s="25" t="n">
        <v>1</v>
      </c>
      <c r="F365" s="26" t="n">
        <v>982.25</v>
      </c>
      <c r="G365" s="27" t="n">
        <f aca="false">F365*E365</f>
        <v>982.25</v>
      </c>
    </row>
    <row r="366" customFormat="false" ht="12.75" hidden="false" customHeight="true" outlineLevel="0" collapsed="false">
      <c r="A366" s="30" t="s">
        <v>624</v>
      </c>
      <c r="B366" s="30" t="s">
        <v>625</v>
      </c>
      <c r="C366" s="30"/>
      <c r="D366" s="30"/>
      <c r="E366" s="30"/>
      <c r="F366" s="30"/>
      <c r="G366" s="30"/>
    </row>
    <row r="367" customFormat="false" ht="38.25" hidden="false" customHeight="false" outlineLevel="0" collapsed="false">
      <c r="A367" s="23" t="s">
        <v>626</v>
      </c>
      <c r="B367" s="23" t="s">
        <v>627</v>
      </c>
      <c r="C367" s="24" t="s">
        <v>17</v>
      </c>
      <c r="D367" s="24" t="s">
        <v>23</v>
      </c>
      <c r="E367" s="25" t="n">
        <v>65</v>
      </c>
      <c r="F367" s="26" t="n">
        <v>27.32</v>
      </c>
      <c r="G367" s="27" t="n">
        <f aca="false">F367*E367</f>
        <v>1775.8</v>
      </c>
    </row>
    <row r="368" customFormat="false" ht="25.5" hidden="false" customHeight="false" outlineLevel="0" collapsed="false">
      <c r="A368" s="23" t="s">
        <v>628</v>
      </c>
      <c r="B368" s="23" t="s">
        <v>629</v>
      </c>
      <c r="C368" s="24" t="s">
        <v>17</v>
      </c>
      <c r="D368" s="24" t="s">
        <v>23</v>
      </c>
      <c r="E368" s="25" t="n">
        <v>130</v>
      </c>
      <c r="F368" s="26" t="n">
        <v>6.3</v>
      </c>
      <c r="G368" s="27" t="n">
        <f aca="false">F368*E368</f>
        <v>819</v>
      </c>
    </row>
    <row r="369" customFormat="false" ht="15" hidden="false" customHeight="false" outlineLevel="0" collapsed="false">
      <c r="A369" s="31" t="s">
        <v>95</v>
      </c>
      <c r="B369" s="31"/>
      <c r="C369" s="31"/>
      <c r="D369" s="31"/>
      <c r="E369" s="31"/>
      <c r="F369" s="31"/>
      <c r="G369" s="32" t="n">
        <f aca="false">G368+G367+G365+G364+G363+G362+G361+G360+G359+G358+G357+G356+G354+G353+G351+G350+G349+G348+G347+G346+G345+G344+G343+G342+G341+G340+G339+G338+G337+G336+G335+G334+G333+G332+G331+G330+G329+G328+G327+G326+G325+G324+G323+G322+G321+G320+G319+G318+G317+G316+G315+G314+G313+G312+G311+G310+G309+G308</f>
        <v>49394.0106</v>
      </c>
    </row>
    <row r="370" customFormat="false" ht="12.75" hidden="false" customHeight="true" outlineLevel="0" collapsed="false">
      <c r="A370" s="33" t="n">
        <v>9</v>
      </c>
      <c r="B370" s="33" t="s">
        <v>630</v>
      </c>
      <c r="C370" s="33"/>
      <c r="D370" s="33"/>
      <c r="E370" s="33"/>
      <c r="F370" s="33"/>
      <c r="G370" s="33"/>
    </row>
    <row r="371" customFormat="false" ht="12.75" hidden="false" customHeight="true" outlineLevel="0" collapsed="false">
      <c r="A371" s="33" t="s">
        <v>631</v>
      </c>
      <c r="B371" s="33" t="s">
        <v>632</v>
      </c>
      <c r="C371" s="33"/>
      <c r="D371" s="33"/>
      <c r="E371" s="33"/>
      <c r="F371" s="33"/>
      <c r="G371" s="33"/>
    </row>
    <row r="372" customFormat="false" ht="38.25" hidden="false" customHeight="false" outlineLevel="0" collapsed="false">
      <c r="A372" s="23" t="s">
        <v>633</v>
      </c>
      <c r="B372" s="23" t="s">
        <v>107</v>
      </c>
      <c r="C372" s="24" t="s">
        <v>17</v>
      </c>
      <c r="D372" s="24" t="s">
        <v>28</v>
      </c>
      <c r="E372" s="25" t="n">
        <v>5.67</v>
      </c>
      <c r="F372" s="26" t="n">
        <v>40.17</v>
      </c>
      <c r="G372" s="27" t="n">
        <f aca="false">F372*E372</f>
        <v>227.7639</v>
      </c>
    </row>
    <row r="373" customFormat="false" ht="25.5" hidden="false" customHeight="false" outlineLevel="0" collapsed="false">
      <c r="A373" s="23" t="s">
        <v>634</v>
      </c>
      <c r="B373" s="23" t="s">
        <v>111</v>
      </c>
      <c r="C373" s="24" t="s">
        <v>17</v>
      </c>
      <c r="D373" s="24" t="s">
        <v>28</v>
      </c>
      <c r="E373" s="25" t="n">
        <v>5.67</v>
      </c>
      <c r="F373" s="26" t="n">
        <v>47.26</v>
      </c>
      <c r="G373" s="27" t="n">
        <f aca="false">F373*E373</f>
        <v>267.9642</v>
      </c>
    </row>
    <row r="374" customFormat="false" ht="25.5" hidden="false" customHeight="false" outlineLevel="0" collapsed="false">
      <c r="A374" s="23" t="s">
        <v>635</v>
      </c>
      <c r="B374" s="23" t="s">
        <v>636</v>
      </c>
      <c r="C374" s="24" t="s">
        <v>17</v>
      </c>
      <c r="D374" s="24" t="s">
        <v>23</v>
      </c>
      <c r="E374" s="25" t="n">
        <v>1</v>
      </c>
      <c r="F374" s="26" t="n">
        <v>620.52</v>
      </c>
      <c r="G374" s="27" t="n">
        <f aca="false">F374*E374</f>
        <v>620.52</v>
      </c>
    </row>
    <row r="375" customFormat="false" ht="51" hidden="false" customHeight="false" outlineLevel="0" collapsed="false">
      <c r="A375" s="23" t="s">
        <v>637</v>
      </c>
      <c r="B375" s="23" t="s">
        <v>638</v>
      </c>
      <c r="C375" s="24" t="s">
        <v>17</v>
      </c>
      <c r="D375" s="24" t="s">
        <v>49</v>
      </c>
      <c r="E375" s="25" t="n">
        <v>4</v>
      </c>
      <c r="F375" s="26" t="n">
        <v>17.42</v>
      </c>
      <c r="G375" s="27" t="n">
        <f aca="false">F375*E375</f>
        <v>69.68</v>
      </c>
    </row>
    <row r="376" customFormat="false" ht="63.75" hidden="false" customHeight="false" outlineLevel="0" collapsed="false">
      <c r="A376" s="23" t="s">
        <v>639</v>
      </c>
      <c r="B376" s="23" t="s">
        <v>640</v>
      </c>
      <c r="C376" s="24" t="s">
        <v>17</v>
      </c>
      <c r="D376" s="24" t="s">
        <v>23</v>
      </c>
      <c r="E376" s="25" t="n">
        <v>8</v>
      </c>
      <c r="F376" s="26" t="n">
        <v>5.68</v>
      </c>
      <c r="G376" s="27" t="n">
        <f aca="false">F376*E376</f>
        <v>45.44</v>
      </c>
    </row>
    <row r="377" customFormat="false" ht="63.75" hidden="false" customHeight="false" outlineLevel="0" collapsed="false">
      <c r="A377" s="23" t="s">
        <v>641</v>
      </c>
      <c r="B377" s="23" t="s">
        <v>642</v>
      </c>
      <c r="C377" s="24" t="s">
        <v>17</v>
      </c>
      <c r="D377" s="24" t="s">
        <v>23</v>
      </c>
      <c r="E377" s="25" t="n">
        <v>3</v>
      </c>
      <c r="F377" s="26" t="n">
        <v>5.19</v>
      </c>
      <c r="G377" s="27" t="n">
        <f aca="false">F377*E377</f>
        <v>15.57</v>
      </c>
    </row>
    <row r="378" customFormat="false" ht="63.75" hidden="false" customHeight="false" outlineLevel="0" collapsed="false">
      <c r="A378" s="23" t="s">
        <v>643</v>
      </c>
      <c r="B378" s="23" t="s">
        <v>644</v>
      </c>
      <c r="C378" s="24" t="s">
        <v>17</v>
      </c>
      <c r="D378" s="24" t="s">
        <v>23</v>
      </c>
      <c r="E378" s="25" t="n">
        <v>1</v>
      </c>
      <c r="F378" s="26" t="n">
        <v>8.04</v>
      </c>
      <c r="G378" s="27" t="n">
        <f aca="false">F378*E378</f>
        <v>8.04</v>
      </c>
    </row>
    <row r="379" customFormat="false" ht="63.75" hidden="false" customHeight="false" outlineLevel="0" collapsed="false">
      <c r="A379" s="23" t="s">
        <v>645</v>
      </c>
      <c r="B379" s="23" t="s">
        <v>646</v>
      </c>
      <c r="C379" s="24" t="s">
        <v>17</v>
      </c>
      <c r="D379" s="24" t="s">
        <v>23</v>
      </c>
      <c r="E379" s="25" t="n">
        <v>1</v>
      </c>
      <c r="F379" s="26" t="n">
        <v>11.88</v>
      </c>
      <c r="G379" s="27" t="n">
        <f aca="false">F379*E379</f>
        <v>11.88</v>
      </c>
    </row>
    <row r="380" customFormat="false" ht="76.5" hidden="false" customHeight="false" outlineLevel="0" collapsed="false">
      <c r="A380" s="23" t="s">
        <v>647</v>
      </c>
      <c r="B380" s="23" t="s">
        <v>648</v>
      </c>
      <c r="C380" s="24" t="s">
        <v>17</v>
      </c>
      <c r="D380" s="24" t="s">
        <v>23</v>
      </c>
      <c r="E380" s="25" t="n">
        <v>5</v>
      </c>
      <c r="F380" s="26" t="n">
        <v>108.19</v>
      </c>
      <c r="G380" s="27" t="n">
        <f aca="false">F380*E380</f>
        <v>540.95</v>
      </c>
    </row>
    <row r="381" customFormat="false" ht="76.5" hidden="false" customHeight="false" outlineLevel="0" collapsed="false">
      <c r="A381" s="23" t="s">
        <v>649</v>
      </c>
      <c r="B381" s="23" t="s">
        <v>650</v>
      </c>
      <c r="C381" s="24" t="s">
        <v>17</v>
      </c>
      <c r="D381" s="24" t="s">
        <v>23</v>
      </c>
      <c r="E381" s="25" t="n">
        <v>1</v>
      </c>
      <c r="F381" s="26" t="n">
        <v>57.97</v>
      </c>
      <c r="G381" s="27" t="n">
        <f aca="false">F381*E381</f>
        <v>57.97</v>
      </c>
    </row>
    <row r="382" customFormat="false" ht="76.5" hidden="false" customHeight="false" outlineLevel="0" collapsed="false">
      <c r="A382" s="23" t="s">
        <v>651</v>
      </c>
      <c r="B382" s="23" t="s">
        <v>652</v>
      </c>
      <c r="C382" s="24" t="s">
        <v>17</v>
      </c>
      <c r="D382" s="24" t="s">
        <v>23</v>
      </c>
      <c r="E382" s="25" t="n">
        <v>2</v>
      </c>
      <c r="F382" s="26" t="n">
        <v>60.89</v>
      </c>
      <c r="G382" s="27" t="n">
        <f aca="false">F382*E382</f>
        <v>121.78</v>
      </c>
    </row>
    <row r="383" customFormat="false" ht="102" hidden="false" customHeight="false" outlineLevel="0" collapsed="false">
      <c r="A383" s="23" t="s">
        <v>653</v>
      </c>
      <c r="B383" s="23" t="s">
        <v>654</v>
      </c>
      <c r="C383" s="24" t="s">
        <v>17</v>
      </c>
      <c r="D383" s="24" t="s">
        <v>23</v>
      </c>
      <c r="E383" s="25" t="n">
        <v>1</v>
      </c>
      <c r="F383" s="26" t="n">
        <v>19.41</v>
      </c>
      <c r="G383" s="27" t="n">
        <f aca="false">F383*E383</f>
        <v>19.41</v>
      </c>
    </row>
    <row r="384" customFormat="false" ht="102" hidden="false" customHeight="false" outlineLevel="0" collapsed="false">
      <c r="A384" s="23" t="s">
        <v>655</v>
      </c>
      <c r="B384" s="23" t="s">
        <v>656</v>
      </c>
      <c r="C384" s="24" t="s">
        <v>17</v>
      </c>
      <c r="D384" s="24" t="s">
        <v>23</v>
      </c>
      <c r="E384" s="25" t="n">
        <v>1</v>
      </c>
      <c r="F384" s="26" t="n">
        <v>32.42</v>
      </c>
      <c r="G384" s="27" t="n">
        <f aca="false">F384*E384</f>
        <v>32.42</v>
      </c>
    </row>
    <row r="385" customFormat="false" ht="102" hidden="false" customHeight="false" outlineLevel="0" collapsed="false">
      <c r="A385" s="23" t="s">
        <v>657</v>
      </c>
      <c r="B385" s="23" t="s">
        <v>658</v>
      </c>
      <c r="C385" s="24" t="s">
        <v>17</v>
      </c>
      <c r="D385" s="24" t="s">
        <v>23</v>
      </c>
      <c r="E385" s="25" t="n">
        <v>2</v>
      </c>
      <c r="F385" s="26" t="n">
        <v>60.7</v>
      </c>
      <c r="G385" s="27" t="n">
        <f aca="false">F385*E385</f>
        <v>121.4</v>
      </c>
    </row>
    <row r="386" customFormat="false" ht="89.25" hidden="false" customHeight="false" outlineLevel="0" collapsed="false">
      <c r="A386" s="23" t="s">
        <v>659</v>
      </c>
      <c r="B386" s="23" t="s">
        <v>660</v>
      </c>
      <c r="C386" s="24" t="s">
        <v>17</v>
      </c>
      <c r="D386" s="24" t="s">
        <v>49</v>
      </c>
      <c r="E386" s="25" t="n">
        <v>12</v>
      </c>
      <c r="F386" s="26" t="n">
        <v>8.89</v>
      </c>
      <c r="G386" s="27" t="n">
        <f aca="false">F386*E386</f>
        <v>106.68</v>
      </c>
    </row>
    <row r="387" customFormat="false" ht="89.25" hidden="false" customHeight="false" outlineLevel="0" collapsed="false">
      <c r="A387" s="23" t="s">
        <v>661</v>
      </c>
      <c r="B387" s="23" t="s">
        <v>662</v>
      </c>
      <c r="C387" s="24" t="s">
        <v>17</v>
      </c>
      <c r="D387" s="24" t="s">
        <v>49</v>
      </c>
      <c r="E387" s="25" t="n">
        <v>2</v>
      </c>
      <c r="F387" s="26" t="n">
        <v>13.64</v>
      </c>
      <c r="G387" s="27" t="n">
        <f aca="false">F387*E387</f>
        <v>27.28</v>
      </c>
    </row>
    <row r="388" customFormat="false" ht="102" hidden="false" customHeight="false" outlineLevel="0" collapsed="false">
      <c r="A388" s="23" t="s">
        <v>663</v>
      </c>
      <c r="B388" s="23" t="s">
        <v>664</v>
      </c>
      <c r="C388" s="24" t="s">
        <v>17</v>
      </c>
      <c r="D388" s="24" t="s">
        <v>23</v>
      </c>
      <c r="E388" s="25" t="n">
        <v>1</v>
      </c>
      <c r="F388" s="26" t="n">
        <v>22.24</v>
      </c>
      <c r="G388" s="27" t="n">
        <f aca="false">F388*E388</f>
        <v>22.24</v>
      </c>
    </row>
    <row r="389" customFormat="false" ht="51" hidden="false" customHeight="false" outlineLevel="0" collapsed="false">
      <c r="A389" s="23" t="s">
        <v>665</v>
      </c>
      <c r="B389" s="23" t="s">
        <v>666</v>
      </c>
      <c r="C389" s="24" t="s">
        <v>17</v>
      </c>
      <c r="D389" s="24" t="s">
        <v>23</v>
      </c>
      <c r="E389" s="25" t="n">
        <v>1</v>
      </c>
      <c r="F389" s="26" t="n">
        <v>61.51</v>
      </c>
      <c r="G389" s="27" t="n">
        <f aca="false">F389*E389</f>
        <v>61.51</v>
      </c>
    </row>
    <row r="390" customFormat="false" ht="25.5" hidden="false" customHeight="false" outlineLevel="0" collapsed="false">
      <c r="A390" s="23" t="s">
        <v>667</v>
      </c>
      <c r="B390" s="23" t="s">
        <v>668</v>
      </c>
      <c r="C390" s="24" t="s">
        <v>17</v>
      </c>
      <c r="D390" s="24" t="s">
        <v>23</v>
      </c>
      <c r="E390" s="25" t="n">
        <v>1</v>
      </c>
      <c r="F390" s="26" t="n">
        <v>567.04</v>
      </c>
      <c r="G390" s="27" t="n">
        <f aca="false">F390*E390</f>
        <v>567.04</v>
      </c>
    </row>
    <row r="391" customFormat="false" ht="38.25" hidden="false" customHeight="false" outlineLevel="0" collapsed="false">
      <c r="A391" s="23" t="s">
        <v>669</v>
      </c>
      <c r="B391" s="23" t="s">
        <v>670</v>
      </c>
      <c r="C391" s="24" t="s">
        <v>17</v>
      </c>
      <c r="D391" s="24" t="s">
        <v>49</v>
      </c>
      <c r="E391" s="25" t="n">
        <v>126</v>
      </c>
      <c r="F391" s="26" t="n">
        <v>16.9</v>
      </c>
      <c r="G391" s="27" t="n">
        <f aca="false">F391*E391</f>
        <v>2129.4</v>
      </c>
    </row>
    <row r="392" customFormat="false" ht="63.75" hidden="false" customHeight="false" outlineLevel="0" collapsed="false">
      <c r="A392" s="23" t="s">
        <v>671</v>
      </c>
      <c r="B392" s="23" t="s">
        <v>672</v>
      </c>
      <c r="C392" s="24" t="s">
        <v>17</v>
      </c>
      <c r="D392" s="24" t="s">
        <v>23</v>
      </c>
      <c r="E392" s="25" t="n">
        <v>9</v>
      </c>
      <c r="F392" s="26" t="n">
        <v>9.05</v>
      </c>
      <c r="G392" s="27" t="n">
        <f aca="false">F392*E392</f>
        <v>81.45</v>
      </c>
    </row>
    <row r="393" customFormat="false" ht="12.75" hidden="false" customHeight="true" outlineLevel="0" collapsed="false">
      <c r="A393" s="30" t="s">
        <v>673</v>
      </c>
      <c r="B393" s="30" t="s">
        <v>674</v>
      </c>
      <c r="C393" s="30"/>
      <c r="D393" s="30"/>
      <c r="E393" s="30"/>
      <c r="F393" s="30"/>
      <c r="G393" s="30"/>
    </row>
    <row r="394" customFormat="false" ht="25.5" hidden="false" customHeight="false" outlineLevel="0" collapsed="false">
      <c r="A394" s="23" t="s">
        <v>675</v>
      </c>
      <c r="B394" s="23" t="s">
        <v>676</v>
      </c>
      <c r="C394" s="24" t="s">
        <v>17</v>
      </c>
      <c r="D394" s="24" t="s">
        <v>23</v>
      </c>
      <c r="E394" s="25" t="n">
        <v>1</v>
      </c>
      <c r="F394" s="26" t="n">
        <v>768.86</v>
      </c>
      <c r="G394" s="27" t="n">
        <f aca="false">F394*E394</f>
        <v>768.86</v>
      </c>
    </row>
    <row r="395" customFormat="false" ht="25.5" hidden="false" customHeight="false" outlineLevel="0" collapsed="false">
      <c r="A395" s="23" t="s">
        <v>677</v>
      </c>
      <c r="B395" s="23" t="s">
        <v>678</v>
      </c>
      <c r="C395" s="24" t="s">
        <v>17</v>
      </c>
      <c r="D395" s="24" t="s">
        <v>49</v>
      </c>
      <c r="E395" s="25" t="n">
        <v>3</v>
      </c>
      <c r="F395" s="26" t="n">
        <v>1305.76</v>
      </c>
      <c r="G395" s="27" t="n">
        <f aca="false">F395*E395</f>
        <v>3917.28</v>
      </c>
    </row>
    <row r="396" customFormat="false" ht="38.25" hidden="false" customHeight="false" outlineLevel="0" collapsed="false">
      <c r="A396" s="23" t="s">
        <v>679</v>
      </c>
      <c r="B396" s="23" t="s">
        <v>107</v>
      </c>
      <c r="C396" s="24" t="s">
        <v>17</v>
      </c>
      <c r="D396" s="24" t="s">
        <v>28</v>
      </c>
      <c r="E396" s="25" t="n">
        <v>5.3</v>
      </c>
      <c r="F396" s="26" t="n">
        <v>40.17</v>
      </c>
      <c r="G396" s="27" t="n">
        <f aca="false">F396*E396</f>
        <v>212.901</v>
      </c>
    </row>
    <row r="397" customFormat="false" ht="25.5" hidden="false" customHeight="false" outlineLevel="0" collapsed="false">
      <c r="A397" s="23" t="s">
        <v>680</v>
      </c>
      <c r="B397" s="23" t="s">
        <v>111</v>
      </c>
      <c r="C397" s="24" t="s">
        <v>17</v>
      </c>
      <c r="D397" s="24" t="s">
        <v>28</v>
      </c>
      <c r="E397" s="25" t="n">
        <v>5.3</v>
      </c>
      <c r="F397" s="26" t="n">
        <v>47.26</v>
      </c>
      <c r="G397" s="27" t="n">
        <f aca="false">F397*E397</f>
        <v>250.478</v>
      </c>
    </row>
    <row r="398" customFormat="false" ht="102" hidden="false" customHeight="false" outlineLevel="0" collapsed="false">
      <c r="A398" s="23" t="s">
        <v>681</v>
      </c>
      <c r="B398" s="23" t="s">
        <v>682</v>
      </c>
      <c r="C398" s="24" t="s">
        <v>17</v>
      </c>
      <c r="D398" s="24" t="s">
        <v>23</v>
      </c>
      <c r="E398" s="25" t="n">
        <v>3</v>
      </c>
      <c r="F398" s="26" t="n">
        <v>156.72</v>
      </c>
      <c r="G398" s="27" t="n">
        <f aca="false">F398*E398</f>
        <v>470.16</v>
      </c>
    </row>
    <row r="399" customFormat="false" ht="63.75" hidden="false" customHeight="false" outlineLevel="0" collapsed="false">
      <c r="A399" s="23" t="s">
        <v>683</v>
      </c>
      <c r="B399" s="23" t="s">
        <v>684</v>
      </c>
      <c r="C399" s="24" t="s">
        <v>17</v>
      </c>
      <c r="D399" s="24" t="s">
        <v>23</v>
      </c>
      <c r="E399" s="25" t="n">
        <v>2</v>
      </c>
      <c r="F399" s="26" t="n">
        <v>24.57</v>
      </c>
      <c r="G399" s="27" t="n">
        <f aca="false">F399*E399</f>
        <v>49.14</v>
      </c>
    </row>
    <row r="400" customFormat="false" ht="63.75" hidden="false" customHeight="false" outlineLevel="0" collapsed="false">
      <c r="A400" s="23" t="s">
        <v>685</v>
      </c>
      <c r="B400" s="23" t="s">
        <v>686</v>
      </c>
      <c r="C400" s="24" t="s">
        <v>17</v>
      </c>
      <c r="D400" s="24" t="s">
        <v>49</v>
      </c>
      <c r="E400" s="25" t="n">
        <v>2</v>
      </c>
      <c r="F400" s="26" t="n">
        <v>14.37</v>
      </c>
      <c r="G400" s="27" t="n">
        <f aca="false">F400*E400</f>
        <v>28.74</v>
      </c>
    </row>
    <row r="401" customFormat="false" ht="63.75" hidden="false" customHeight="false" outlineLevel="0" collapsed="false">
      <c r="A401" s="23" t="s">
        <v>687</v>
      </c>
      <c r="B401" s="23" t="s">
        <v>688</v>
      </c>
      <c r="C401" s="24" t="s">
        <v>17</v>
      </c>
      <c r="D401" s="24" t="s">
        <v>49</v>
      </c>
      <c r="E401" s="25" t="n">
        <v>8</v>
      </c>
      <c r="F401" s="26" t="n">
        <v>21.27</v>
      </c>
      <c r="G401" s="27" t="n">
        <f aca="false">F401*E401</f>
        <v>170.16</v>
      </c>
    </row>
    <row r="402" customFormat="false" ht="63.75" hidden="false" customHeight="false" outlineLevel="0" collapsed="false">
      <c r="A402" s="23" t="s">
        <v>689</v>
      </c>
      <c r="B402" s="23" t="s">
        <v>690</v>
      </c>
      <c r="C402" s="24" t="s">
        <v>17</v>
      </c>
      <c r="D402" s="24" t="s">
        <v>49</v>
      </c>
      <c r="E402" s="25" t="n">
        <v>43</v>
      </c>
      <c r="F402" s="26" t="n">
        <v>41.07</v>
      </c>
      <c r="G402" s="27" t="n">
        <f aca="false">F402*E402</f>
        <v>1766.01</v>
      </c>
    </row>
    <row r="403" customFormat="false" ht="76.5" hidden="false" customHeight="false" outlineLevel="0" collapsed="false">
      <c r="A403" s="23" t="s">
        <v>691</v>
      </c>
      <c r="B403" s="23" t="s">
        <v>692</v>
      </c>
      <c r="C403" s="24" t="s">
        <v>17</v>
      </c>
      <c r="D403" s="24" t="s">
        <v>23</v>
      </c>
      <c r="E403" s="25" t="n">
        <v>2</v>
      </c>
      <c r="F403" s="26" t="n">
        <v>6.19</v>
      </c>
      <c r="G403" s="27" t="n">
        <f aca="false">F403*E403</f>
        <v>12.38</v>
      </c>
    </row>
    <row r="404" customFormat="false" ht="76.5" hidden="false" customHeight="false" outlineLevel="0" collapsed="false">
      <c r="A404" s="23" t="s">
        <v>693</v>
      </c>
      <c r="B404" s="23" t="s">
        <v>694</v>
      </c>
      <c r="C404" s="24" t="s">
        <v>17</v>
      </c>
      <c r="D404" s="24" t="s">
        <v>23</v>
      </c>
      <c r="E404" s="25" t="n">
        <v>4</v>
      </c>
      <c r="F404" s="26" t="n">
        <v>8.29</v>
      </c>
      <c r="G404" s="27" t="n">
        <f aca="false">F404*E404</f>
        <v>33.16</v>
      </c>
    </row>
    <row r="405" customFormat="false" ht="76.5" hidden="false" customHeight="false" outlineLevel="0" collapsed="false">
      <c r="A405" s="23" t="s">
        <v>695</v>
      </c>
      <c r="B405" s="23" t="s">
        <v>696</v>
      </c>
      <c r="C405" s="24" t="s">
        <v>17</v>
      </c>
      <c r="D405" s="24" t="s">
        <v>23</v>
      </c>
      <c r="E405" s="25" t="n">
        <v>1</v>
      </c>
      <c r="F405" s="26" t="n">
        <v>18.84</v>
      </c>
      <c r="G405" s="27" t="n">
        <f aca="false">F405*E405</f>
        <v>18.84</v>
      </c>
    </row>
    <row r="406" customFormat="false" ht="76.5" hidden="false" customHeight="false" outlineLevel="0" collapsed="false">
      <c r="A406" s="23" t="s">
        <v>697</v>
      </c>
      <c r="B406" s="23" t="s">
        <v>698</v>
      </c>
      <c r="C406" s="24" t="s">
        <v>17</v>
      </c>
      <c r="D406" s="24" t="s">
        <v>23</v>
      </c>
      <c r="E406" s="25" t="n">
        <v>1</v>
      </c>
      <c r="F406" s="26" t="n">
        <v>47.94</v>
      </c>
      <c r="G406" s="27" t="n">
        <f aca="false">F406*E406</f>
        <v>47.94</v>
      </c>
    </row>
    <row r="407" customFormat="false" ht="76.5" hidden="false" customHeight="false" outlineLevel="0" collapsed="false">
      <c r="A407" s="23" t="s">
        <v>699</v>
      </c>
      <c r="B407" s="23" t="s">
        <v>700</v>
      </c>
      <c r="C407" s="24" t="s">
        <v>17</v>
      </c>
      <c r="D407" s="24" t="s">
        <v>23</v>
      </c>
      <c r="E407" s="25" t="n">
        <v>1</v>
      </c>
      <c r="F407" s="26" t="n">
        <v>16.02</v>
      </c>
      <c r="G407" s="27" t="n">
        <f aca="false">F407*E407</f>
        <v>16.02</v>
      </c>
    </row>
    <row r="408" customFormat="false" ht="63.75" hidden="false" customHeight="false" outlineLevel="0" collapsed="false">
      <c r="A408" s="23" t="s">
        <v>701</v>
      </c>
      <c r="B408" s="23" t="s">
        <v>702</v>
      </c>
      <c r="C408" s="24" t="s">
        <v>17</v>
      </c>
      <c r="D408" s="24" t="s">
        <v>49</v>
      </c>
      <c r="E408" s="25" t="n">
        <v>6</v>
      </c>
      <c r="F408" s="26" t="n">
        <v>8.5</v>
      </c>
      <c r="G408" s="27" t="n">
        <f aca="false">F408*E408</f>
        <v>51</v>
      </c>
    </row>
    <row r="409" customFormat="false" ht="76.5" hidden="false" customHeight="false" outlineLevel="0" collapsed="false">
      <c r="A409" s="23" t="s">
        <v>703</v>
      </c>
      <c r="B409" s="23" t="s">
        <v>704</v>
      </c>
      <c r="C409" s="24" t="s">
        <v>17</v>
      </c>
      <c r="D409" s="24" t="s">
        <v>23</v>
      </c>
      <c r="E409" s="25" t="n">
        <v>1</v>
      </c>
      <c r="F409" s="26" t="n">
        <v>5.1</v>
      </c>
      <c r="G409" s="27" t="n">
        <f aca="false">F409*E409</f>
        <v>5.1</v>
      </c>
    </row>
    <row r="410" customFormat="false" ht="76.5" hidden="false" customHeight="false" outlineLevel="0" collapsed="false">
      <c r="A410" s="23" t="s">
        <v>705</v>
      </c>
      <c r="B410" s="23" t="s">
        <v>706</v>
      </c>
      <c r="C410" s="24" t="s">
        <v>17</v>
      </c>
      <c r="D410" s="24" t="s">
        <v>23</v>
      </c>
      <c r="E410" s="25" t="n">
        <v>3</v>
      </c>
      <c r="F410" s="26" t="n">
        <v>35.6</v>
      </c>
      <c r="G410" s="27" t="n">
        <f aca="false">F410*E410</f>
        <v>106.8</v>
      </c>
    </row>
    <row r="411" customFormat="false" ht="25.5" hidden="false" customHeight="false" outlineLevel="0" collapsed="false">
      <c r="A411" s="23" t="s">
        <v>707</v>
      </c>
      <c r="B411" s="23" t="s">
        <v>708</v>
      </c>
      <c r="C411" s="24" t="s">
        <v>17</v>
      </c>
      <c r="D411" s="24" t="s">
        <v>23</v>
      </c>
      <c r="E411" s="25" t="n">
        <v>1</v>
      </c>
      <c r="F411" s="26" t="n">
        <v>11.19</v>
      </c>
      <c r="G411" s="27" t="n">
        <f aca="false">F411*E411</f>
        <v>11.19</v>
      </c>
    </row>
    <row r="412" customFormat="false" ht="25.5" hidden="false" customHeight="false" outlineLevel="0" collapsed="false">
      <c r="A412" s="23" t="s">
        <v>709</v>
      </c>
      <c r="B412" s="23" t="s">
        <v>668</v>
      </c>
      <c r="C412" s="24" t="s">
        <v>17</v>
      </c>
      <c r="D412" s="24" t="s">
        <v>23</v>
      </c>
      <c r="E412" s="25" t="n">
        <v>1</v>
      </c>
      <c r="F412" s="26" t="n">
        <v>567.04</v>
      </c>
      <c r="G412" s="27" t="n">
        <f aca="false">F412*E412</f>
        <v>567.04</v>
      </c>
    </row>
    <row r="413" customFormat="false" ht="12.75" hidden="false" customHeight="true" outlineLevel="0" collapsed="false">
      <c r="A413" s="30" t="s">
        <v>710</v>
      </c>
      <c r="B413" s="30" t="s">
        <v>711</v>
      </c>
      <c r="C413" s="30"/>
      <c r="D413" s="30"/>
      <c r="E413" s="30"/>
      <c r="F413" s="30"/>
      <c r="G413" s="30"/>
    </row>
    <row r="414" customFormat="false" ht="25.5" hidden="false" customHeight="false" outlineLevel="0" collapsed="false">
      <c r="A414" s="23" t="s">
        <v>712</v>
      </c>
      <c r="B414" s="23" t="s">
        <v>713</v>
      </c>
      <c r="C414" s="24" t="s">
        <v>17</v>
      </c>
      <c r="D414" s="24" t="s">
        <v>23</v>
      </c>
      <c r="E414" s="25" t="n">
        <v>10</v>
      </c>
      <c r="F414" s="26" t="n">
        <v>170.85</v>
      </c>
      <c r="G414" s="27" t="n">
        <f aca="false">F414*E414</f>
        <v>1708.5</v>
      </c>
    </row>
    <row r="415" customFormat="false" ht="25.5" hidden="false" customHeight="false" outlineLevel="0" collapsed="false">
      <c r="A415" s="23" t="s">
        <v>714</v>
      </c>
      <c r="B415" s="23" t="s">
        <v>715</v>
      </c>
      <c r="C415" s="24" t="s">
        <v>17</v>
      </c>
      <c r="D415" s="24" t="s">
        <v>18</v>
      </c>
      <c r="E415" s="25" t="n">
        <v>3.6</v>
      </c>
      <c r="F415" s="26" t="n">
        <v>292.07</v>
      </c>
      <c r="G415" s="27" t="n">
        <f aca="false">F415*E415</f>
        <v>1051.452</v>
      </c>
    </row>
    <row r="416" customFormat="false" ht="25.5" hidden="false" customHeight="false" outlineLevel="0" collapsed="false">
      <c r="A416" s="23" t="s">
        <v>716</v>
      </c>
      <c r="B416" s="23" t="s">
        <v>111</v>
      </c>
      <c r="C416" s="24" t="s">
        <v>17</v>
      </c>
      <c r="D416" s="24" t="s">
        <v>28</v>
      </c>
      <c r="E416" s="25" t="n">
        <v>7.71</v>
      </c>
      <c r="F416" s="26" t="n">
        <v>47.26</v>
      </c>
      <c r="G416" s="27" t="n">
        <f aca="false">F416*E416</f>
        <v>364.3746</v>
      </c>
    </row>
    <row r="417" customFormat="false" ht="102" hidden="false" customHeight="false" outlineLevel="0" collapsed="false">
      <c r="A417" s="23" t="s">
        <v>717</v>
      </c>
      <c r="B417" s="23" t="s">
        <v>682</v>
      </c>
      <c r="C417" s="24" t="s">
        <v>17</v>
      </c>
      <c r="D417" s="24" t="s">
        <v>23</v>
      </c>
      <c r="E417" s="25" t="n">
        <v>3</v>
      </c>
      <c r="F417" s="26" t="n">
        <v>156.72</v>
      </c>
      <c r="G417" s="27" t="n">
        <f aca="false">F417*E417</f>
        <v>470.16</v>
      </c>
    </row>
    <row r="418" customFormat="false" ht="63.75" hidden="false" customHeight="false" outlineLevel="0" collapsed="false">
      <c r="A418" s="23" t="s">
        <v>718</v>
      </c>
      <c r="B418" s="23" t="s">
        <v>719</v>
      </c>
      <c r="C418" s="24" t="s">
        <v>17</v>
      </c>
      <c r="D418" s="24" t="s">
        <v>49</v>
      </c>
      <c r="E418" s="25" t="n">
        <v>1</v>
      </c>
      <c r="F418" s="26" t="n">
        <v>31.8</v>
      </c>
      <c r="G418" s="27" t="n">
        <f aca="false">F418*E418</f>
        <v>31.8</v>
      </c>
    </row>
    <row r="419" customFormat="false" ht="63.75" hidden="false" customHeight="false" outlineLevel="0" collapsed="false">
      <c r="A419" s="23" t="s">
        <v>720</v>
      </c>
      <c r="B419" s="23" t="s">
        <v>690</v>
      </c>
      <c r="C419" s="24" t="s">
        <v>17</v>
      </c>
      <c r="D419" s="24" t="s">
        <v>49</v>
      </c>
      <c r="E419" s="25" t="n">
        <v>136.1</v>
      </c>
      <c r="F419" s="26" t="n">
        <v>41.07</v>
      </c>
      <c r="G419" s="27" t="n">
        <f aca="false">F419*E419</f>
        <v>5589.627</v>
      </c>
    </row>
    <row r="420" customFormat="false" ht="76.5" hidden="false" customHeight="false" outlineLevel="0" collapsed="false">
      <c r="A420" s="23" t="s">
        <v>721</v>
      </c>
      <c r="B420" s="23" t="s">
        <v>696</v>
      </c>
      <c r="C420" s="24" t="s">
        <v>17</v>
      </c>
      <c r="D420" s="24" t="s">
        <v>23</v>
      </c>
      <c r="E420" s="25" t="n">
        <v>27</v>
      </c>
      <c r="F420" s="26" t="n">
        <v>18.84</v>
      </c>
      <c r="G420" s="27" t="n">
        <f aca="false">F420*E420</f>
        <v>508.68</v>
      </c>
    </row>
    <row r="421" customFormat="false" ht="76.5" hidden="false" customHeight="false" outlineLevel="0" collapsed="false">
      <c r="A421" s="23" t="s">
        <v>722</v>
      </c>
      <c r="B421" s="23" t="s">
        <v>723</v>
      </c>
      <c r="C421" s="24" t="s">
        <v>17</v>
      </c>
      <c r="D421" s="24" t="s">
        <v>23</v>
      </c>
      <c r="E421" s="25" t="n">
        <v>9</v>
      </c>
      <c r="F421" s="26" t="n">
        <v>27.63</v>
      </c>
      <c r="G421" s="27" t="n">
        <f aca="false">F421*E421</f>
        <v>248.67</v>
      </c>
    </row>
    <row r="422" customFormat="false" ht="76.5" hidden="false" customHeight="false" outlineLevel="0" collapsed="false">
      <c r="A422" s="23" t="s">
        <v>724</v>
      </c>
      <c r="B422" s="23" t="s">
        <v>698</v>
      </c>
      <c r="C422" s="24" t="s">
        <v>17</v>
      </c>
      <c r="D422" s="24" t="s">
        <v>23</v>
      </c>
      <c r="E422" s="25" t="n">
        <v>5</v>
      </c>
      <c r="F422" s="26" t="n">
        <v>47.94</v>
      </c>
      <c r="G422" s="27" t="n">
        <f aca="false">F422*E422</f>
        <v>239.7</v>
      </c>
    </row>
    <row r="423" customFormat="false" ht="63.75" hidden="false" customHeight="false" outlineLevel="0" collapsed="false">
      <c r="A423" s="23" t="s">
        <v>725</v>
      </c>
      <c r="B423" s="23" t="s">
        <v>726</v>
      </c>
      <c r="C423" s="24" t="s">
        <v>17</v>
      </c>
      <c r="D423" s="24" t="s">
        <v>23</v>
      </c>
      <c r="E423" s="25" t="n">
        <v>8</v>
      </c>
      <c r="F423" s="26" t="n">
        <v>30.95</v>
      </c>
      <c r="G423" s="27" t="n">
        <f aca="false">F423*E423</f>
        <v>247.6</v>
      </c>
    </row>
    <row r="424" customFormat="false" ht="89.25" hidden="false" customHeight="false" outlineLevel="0" collapsed="false">
      <c r="A424" s="23" t="s">
        <v>727</v>
      </c>
      <c r="B424" s="23" t="s">
        <v>728</v>
      </c>
      <c r="C424" s="24" t="s">
        <v>17</v>
      </c>
      <c r="D424" s="24" t="s">
        <v>49</v>
      </c>
      <c r="E424" s="25" t="n">
        <v>11.5</v>
      </c>
      <c r="F424" s="26" t="n">
        <v>60.9</v>
      </c>
      <c r="G424" s="27" t="n">
        <f aca="false">F424*E424</f>
        <v>700.35</v>
      </c>
    </row>
    <row r="425" customFormat="false" ht="25.5" hidden="false" customHeight="false" outlineLevel="0" collapsed="false">
      <c r="A425" s="23" t="s">
        <v>729</v>
      </c>
      <c r="B425" s="23" t="s">
        <v>730</v>
      </c>
      <c r="C425" s="24" t="s">
        <v>17</v>
      </c>
      <c r="D425" s="24" t="s">
        <v>28</v>
      </c>
      <c r="E425" s="25" t="n">
        <v>7.71</v>
      </c>
      <c r="F425" s="26" t="n">
        <v>62.32</v>
      </c>
      <c r="G425" s="27" t="n">
        <f aca="false">F425*E425</f>
        <v>480.4872</v>
      </c>
    </row>
    <row r="426" customFormat="false" ht="25.5" hidden="false" customHeight="false" outlineLevel="0" collapsed="false">
      <c r="A426" s="23" t="s">
        <v>731</v>
      </c>
      <c r="B426" s="23" t="s">
        <v>668</v>
      </c>
      <c r="C426" s="24" t="s">
        <v>17</v>
      </c>
      <c r="D426" s="24" t="s">
        <v>23</v>
      </c>
      <c r="E426" s="25" t="n">
        <v>1</v>
      </c>
      <c r="F426" s="26" t="n">
        <v>567.04</v>
      </c>
      <c r="G426" s="27" t="n">
        <f aca="false">F426*E426</f>
        <v>567.04</v>
      </c>
    </row>
    <row r="427" customFormat="false" ht="12.75" hidden="false" customHeight="true" outlineLevel="0" collapsed="false">
      <c r="A427" s="30" t="s">
        <v>732</v>
      </c>
      <c r="B427" s="30" t="s">
        <v>733</v>
      </c>
      <c r="C427" s="30"/>
      <c r="D427" s="30"/>
      <c r="E427" s="30"/>
      <c r="F427" s="30"/>
      <c r="G427" s="30"/>
    </row>
    <row r="428" customFormat="false" ht="51" hidden="false" customHeight="false" outlineLevel="0" collapsed="false">
      <c r="A428" s="23" t="s">
        <v>734</v>
      </c>
      <c r="B428" s="23" t="s">
        <v>638</v>
      </c>
      <c r="C428" s="24" t="s">
        <v>17</v>
      </c>
      <c r="D428" s="24" t="s">
        <v>49</v>
      </c>
      <c r="E428" s="25" t="n">
        <v>52.25</v>
      </c>
      <c r="F428" s="26" t="n">
        <v>17.42</v>
      </c>
      <c r="G428" s="27" t="n">
        <f aca="false">F428*E428</f>
        <v>910.195</v>
      </c>
    </row>
    <row r="429" customFormat="false" ht="51" hidden="false" customHeight="false" outlineLevel="0" collapsed="false">
      <c r="A429" s="23" t="s">
        <v>735</v>
      </c>
      <c r="B429" s="23" t="s">
        <v>736</v>
      </c>
      <c r="C429" s="24" t="s">
        <v>17</v>
      </c>
      <c r="D429" s="24" t="s">
        <v>49</v>
      </c>
      <c r="E429" s="25" t="n">
        <v>4.95</v>
      </c>
      <c r="F429" s="26" t="n">
        <v>24.79</v>
      </c>
      <c r="G429" s="27" t="n">
        <f aca="false">F429*E429</f>
        <v>122.7105</v>
      </c>
    </row>
    <row r="430" customFormat="false" ht="63.75" hidden="false" customHeight="false" outlineLevel="0" collapsed="false">
      <c r="A430" s="23" t="s">
        <v>737</v>
      </c>
      <c r="B430" s="23" t="s">
        <v>738</v>
      </c>
      <c r="C430" s="24" t="s">
        <v>17</v>
      </c>
      <c r="D430" s="24" t="s">
        <v>23</v>
      </c>
      <c r="E430" s="25" t="n">
        <v>18</v>
      </c>
      <c r="F430" s="26" t="n">
        <v>6.81</v>
      </c>
      <c r="G430" s="27" t="n">
        <f aca="false">F430*E430</f>
        <v>122.58</v>
      </c>
    </row>
    <row r="431" customFormat="false" ht="63.75" hidden="false" customHeight="false" outlineLevel="0" collapsed="false">
      <c r="A431" s="23" t="s">
        <v>739</v>
      </c>
      <c r="B431" s="23" t="s">
        <v>740</v>
      </c>
      <c r="C431" s="24" t="s">
        <v>17</v>
      </c>
      <c r="D431" s="24" t="s">
        <v>23</v>
      </c>
      <c r="E431" s="25" t="n">
        <v>6</v>
      </c>
      <c r="F431" s="26" t="n">
        <v>8.44</v>
      </c>
      <c r="G431" s="27" t="n">
        <f aca="false">F431*E431</f>
        <v>50.64</v>
      </c>
    </row>
    <row r="432" customFormat="false" ht="51" hidden="false" customHeight="false" outlineLevel="0" collapsed="false">
      <c r="A432" s="23" t="s">
        <v>741</v>
      </c>
      <c r="B432" s="23" t="s">
        <v>742</v>
      </c>
      <c r="C432" s="24" t="s">
        <v>17</v>
      </c>
      <c r="D432" s="24" t="s">
        <v>23</v>
      </c>
      <c r="E432" s="25" t="n">
        <v>2</v>
      </c>
      <c r="F432" s="26" t="n">
        <v>9.47</v>
      </c>
      <c r="G432" s="27" t="n">
        <f aca="false">F432*E432</f>
        <v>18.94</v>
      </c>
    </row>
    <row r="433" customFormat="false" ht="63.75" hidden="false" customHeight="false" outlineLevel="0" collapsed="false">
      <c r="A433" s="23" t="s">
        <v>743</v>
      </c>
      <c r="B433" s="23" t="s">
        <v>744</v>
      </c>
      <c r="C433" s="24" t="s">
        <v>17</v>
      </c>
      <c r="D433" s="24" t="s">
        <v>23</v>
      </c>
      <c r="E433" s="25" t="n">
        <v>2</v>
      </c>
      <c r="F433" s="26" t="n">
        <v>15.28</v>
      </c>
      <c r="G433" s="27" t="n">
        <f aca="false">F433*E433</f>
        <v>30.56</v>
      </c>
    </row>
    <row r="434" customFormat="false" ht="25.5" hidden="false" customHeight="false" outlineLevel="0" collapsed="false">
      <c r="A434" s="23" t="s">
        <v>745</v>
      </c>
      <c r="B434" s="23" t="s">
        <v>668</v>
      </c>
      <c r="C434" s="24" t="s">
        <v>17</v>
      </c>
      <c r="D434" s="24" t="s">
        <v>23</v>
      </c>
      <c r="E434" s="25" t="n">
        <v>1</v>
      </c>
      <c r="F434" s="26" t="n">
        <v>567.04</v>
      </c>
      <c r="G434" s="27" t="n">
        <f aca="false">F434*E434</f>
        <v>567.04</v>
      </c>
    </row>
    <row r="435" customFormat="false" ht="15" hidden="false" customHeight="false" outlineLevel="0" collapsed="false">
      <c r="A435" s="34" t="s">
        <v>95</v>
      </c>
      <c r="B435" s="34"/>
      <c r="C435" s="34"/>
      <c r="D435" s="34"/>
      <c r="E435" s="34"/>
      <c r="F435" s="34"/>
      <c r="G435" s="32" t="n">
        <f aca="false">G434+G433+G432+G431+G430+G429+G428+G426+G425+G424+G423+G422+G421+G420+G419+G418+G417+G416+G415+G414+G412+G411+G410+G409+G408+G407+G405+G406+G404+G403+G402+G401+G399+G398+G397+G396+G395+G394+G392+G391+G390+G389+G388+G387+G386+G385+G384+G383+G382+G381+G380+G379+G378+G377+G376+G375+G374+G373+G372+G400</f>
        <v>27690.6934</v>
      </c>
    </row>
    <row r="436" customFormat="false" ht="12.75" hidden="false" customHeight="true" outlineLevel="0" collapsed="false">
      <c r="A436" s="35" t="n">
        <v>10</v>
      </c>
      <c r="B436" s="35" t="s">
        <v>746</v>
      </c>
      <c r="C436" s="35"/>
      <c r="D436" s="35"/>
      <c r="E436" s="35"/>
      <c r="F436" s="35"/>
      <c r="G436" s="35"/>
    </row>
    <row r="437" customFormat="false" ht="12.75" hidden="false" customHeight="true" outlineLevel="0" collapsed="false">
      <c r="A437" s="36" t="s">
        <v>747</v>
      </c>
      <c r="B437" s="36" t="s">
        <v>748</v>
      </c>
      <c r="C437" s="36"/>
      <c r="D437" s="36"/>
      <c r="E437" s="36"/>
      <c r="F437" s="36"/>
      <c r="G437" s="36"/>
    </row>
    <row r="438" customFormat="false" ht="38.25" hidden="false" customHeight="false" outlineLevel="0" collapsed="false">
      <c r="A438" s="23" t="s">
        <v>749</v>
      </c>
      <c r="B438" s="23" t="s">
        <v>750</v>
      </c>
      <c r="C438" s="24" t="s">
        <v>17</v>
      </c>
      <c r="D438" s="24" t="s">
        <v>18</v>
      </c>
      <c r="E438" s="25" t="n">
        <v>36.96</v>
      </c>
      <c r="F438" s="26" t="n">
        <v>16.02</v>
      </c>
      <c r="G438" s="27" t="n">
        <f aca="false">F438*E438</f>
        <v>592.0992</v>
      </c>
    </row>
    <row r="439" customFormat="false" ht="38.25" hidden="false" customHeight="false" outlineLevel="0" collapsed="false">
      <c r="A439" s="23" t="s">
        <v>751</v>
      </c>
      <c r="B439" s="23" t="s">
        <v>752</v>
      </c>
      <c r="C439" s="24" t="s">
        <v>17</v>
      </c>
      <c r="D439" s="24" t="s">
        <v>18</v>
      </c>
      <c r="E439" s="25" t="n">
        <v>194.92</v>
      </c>
      <c r="F439" s="26" t="n">
        <v>10.6</v>
      </c>
      <c r="G439" s="27" t="n">
        <f aca="false">F439*E439</f>
        <v>2066.152</v>
      </c>
    </row>
    <row r="440" customFormat="false" ht="38.25" hidden="false" customHeight="false" outlineLevel="0" collapsed="false">
      <c r="A440" s="23" t="s">
        <v>753</v>
      </c>
      <c r="B440" s="23" t="s">
        <v>754</v>
      </c>
      <c r="C440" s="24" t="s">
        <v>17</v>
      </c>
      <c r="D440" s="24" t="s">
        <v>18</v>
      </c>
      <c r="E440" s="25" t="n">
        <v>415.64</v>
      </c>
      <c r="F440" s="26" t="n">
        <v>9.6</v>
      </c>
      <c r="G440" s="27" t="n">
        <f aca="false">F440*E440</f>
        <v>3990.144</v>
      </c>
    </row>
    <row r="441" customFormat="false" ht="38.25" hidden="false" customHeight="false" outlineLevel="0" collapsed="false">
      <c r="A441" s="23" t="s">
        <v>755</v>
      </c>
      <c r="B441" s="23" t="s">
        <v>756</v>
      </c>
      <c r="C441" s="24" t="s">
        <v>17</v>
      </c>
      <c r="D441" s="24" t="s">
        <v>18</v>
      </c>
      <c r="E441" s="25" t="n">
        <v>194.92</v>
      </c>
      <c r="F441" s="26" t="n">
        <v>21.67</v>
      </c>
      <c r="G441" s="27" t="n">
        <f aca="false">F441*E441</f>
        <v>4223.9164</v>
      </c>
    </row>
    <row r="442" customFormat="false" ht="38.25" hidden="false" customHeight="false" outlineLevel="0" collapsed="false">
      <c r="A442" s="23" t="s">
        <v>757</v>
      </c>
      <c r="B442" s="23" t="s">
        <v>758</v>
      </c>
      <c r="C442" s="24" t="s">
        <v>17</v>
      </c>
      <c r="D442" s="24" t="s">
        <v>18</v>
      </c>
      <c r="E442" s="25" t="n">
        <v>415.64</v>
      </c>
      <c r="F442" s="26" t="n">
        <v>12.58</v>
      </c>
      <c r="G442" s="27" t="n">
        <f aca="false">F442*E442</f>
        <v>5228.7512</v>
      </c>
    </row>
    <row r="443" customFormat="false" ht="12.75" hidden="false" customHeight="true" outlineLevel="0" collapsed="false">
      <c r="A443" s="30" t="s">
        <v>759</v>
      </c>
      <c r="B443" s="30" t="s">
        <v>760</v>
      </c>
      <c r="C443" s="30"/>
      <c r="D443" s="30"/>
      <c r="E443" s="30"/>
      <c r="F443" s="30"/>
      <c r="G443" s="30"/>
    </row>
    <row r="444" customFormat="false" ht="51" hidden="false" customHeight="false" outlineLevel="0" collapsed="false">
      <c r="A444" s="23" t="s">
        <v>761</v>
      </c>
      <c r="B444" s="23" t="s">
        <v>762</v>
      </c>
      <c r="C444" s="24" t="s">
        <v>17</v>
      </c>
      <c r="D444" s="24" t="s">
        <v>18</v>
      </c>
      <c r="E444" s="25" t="n">
        <v>24</v>
      </c>
      <c r="F444" s="26" t="n">
        <v>32.81</v>
      </c>
      <c r="G444" s="27" t="n">
        <f aca="false">F444*E444</f>
        <v>787.44</v>
      </c>
    </row>
    <row r="445" customFormat="false" ht="25.5" hidden="false" customHeight="false" outlineLevel="0" collapsed="false">
      <c r="A445" s="23" t="s">
        <v>763</v>
      </c>
      <c r="B445" s="23" t="s">
        <v>764</v>
      </c>
      <c r="C445" s="24" t="s">
        <v>17</v>
      </c>
      <c r="D445" s="24" t="s">
        <v>18</v>
      </c>
      <c r="E445" s="25" t="n">
        <v>4.34</v>
      </c>
      <c r="F445" s="26" t="n">
        <v>13.26</v>
      </c>
      <c r="G445" s="27" t="n">
        <f aca="false">F445*E445</f>
        <v>57.5484</v>
      </c>
    </row>
    <row r="446" customFormat="false" ht="38.25" hidden="false" customHeight="false" outlineLevel="0" collapsed="false">
      <c r="A446" s="23" t="s">
        <v>765</v>
      </c>
      <c r="B446" s="23" t="s">
        <v>766</v>
      </c>
      <c r="C446" s="24" t="s">
        <v>17</v>
      </c>
      <c r="D446" s="24" t="s">
        <v>18</v>
      </c>
      <c r="E446" s="25" t="n">
        <v>44.16</v>
      </c>
      <c r="F446" s="26" t="n">
        <v>21.34</v>
      </c>
      <c r="G446" s="27" t="n">
        <f aca="false">F446*E446</f>
        <v>942.3744</v>
      </c>
    </row>
    <row r="447" customFormat="false" ht="51" hidden="false" customHeight="false" outlineLevel="0" collapsed="false">
      <c r="A447" s="23" t="s">
        <v>767</v>
      </c>
      <c r="B447" s="23" t="s">
        <v>321</v>
      </c>
      <c r="C447" s="24" t="s">
        <v>17</v>
      </c>
      <c r="D447" s="24" t="s">
        <v>18</v>
      </c>
      <c r="E447" s="25" t="n">
        <v>406.61</v>
      </c>
      <c r="F447" s="26" t="n">
        <v>20.31</v>
      </c>
      <c r="G447" s="27" t="n">
        <f aca="false">F447*E447</f>
        <v>8258.2491</v>
      </c>
    </row>
    <row r="448" customFormat="false" ht="38.25" hidden="false" customHeight="false" outlineLevel="0" collapsed="false">
      <c r="A448" s="23" t="s">
        <v>768</v>
      </c>
      <c r="B448" s="23" t="s">
        <v>323</v>
      </c>
      <c r="C448" s="24" t="s">
        <v>17</v>
      </c>
      <c r="D448" s="24" t="s">
        <v>18</v>
      </c>
      <c r="E448" s="25" t="n">
        <v>406.61</v>
      </c>
      <c r="F448" s="26" t="n">
        <v>2.58</v>
      </c>
      <c r="G448" s="27" t="n">
        <f aca="false">F448*E448</f>
        <v>1049.0538</v>
      </c>
    </row>
    <row r="449" customFormat="false" ht="15" hidden="false" customHeight="false" outlineLevel="0" collapsed="false">
      <c r="A449" s="31" t="s">
        <v>95</v>
      </c>
      <c r="B449" s="31"/>
      <c r="C449" s="31"/>
      <c r="D449" s="31"/>
      <c r="E449" s="31"/>
      <c r="F449" s="31"/>
      <c r="G449" s="37" t="n">
        <f aca="false">G448+G447+G446+G445+G444+G442+G441+G440+G439+G438</f>
        <v>27195.7285</v>
      </c>
    </row>
    <row r="450" customFormat="false" ht="12.75" hidden="false" customHeight="true" outlineLevel="0" collapsed="false">
      <c r="A450" s="33" t="n">
        <v>11</v>
      </c>
      <c r="B450" s="33" t="s">
        <v>769</v>
      </c>
      <c r="C450" s="33"/>
      <c r="D450" s="33"/>
      <c r="E450" s="33"/>
      <c r="F450" s="33"/>
      <c r="G450" s="33"/>
    </row>
    <row r="451" customFormat="false" ht="25.5" hidden="false" customHeight="false" outlineLevel="0" collapsed="false">
      <c r="A451" s="38" t="s">
        <v>770</v>
      </c>
      <c r="B451" s="38" t="s">
        <v>771</v>
      </c>
      <c r="C451" s="39" t="s">
        <v>17</v>
      </c>
      <c r="D451" s="39" t="s">
        <v>23</v>
      </c>
      <c r="E451" s="26" t="n">
        <v>1</v>
      </c>
      <c r="F451" s="26" t="n">
        <v>791.6</v>
      </c>
      <c r="G451" s="27" t="n">
        <f aca="false">F451*E451</f>
        <v>791.6</v>
      </c>
    </row>
    <row r="452" customFormat="false" ht="25.5" hidden="false" customHeight="false" outlineLevel="0" collapsed="false">
      <c r="A452" s="38" t="s">
        <v>772</v>
      </c>
      <c r="B452" s="38" t="s">
        <v>773</v>
      </c>
      <c r="C452" s="39" t="s">
        <v>17</v>
      </c>
      <c r="D452" s="39" t="s">
        <v>23</v>
      </c>
      <c r="E452" s="26" t="n">
        <v>1</v>
      </c>
      <c r="F452" s="26" t="n">
        <v>791.6</v>
      </c>
      <c r="G452" s="27" t="n">
        <f aca="false">F452*E452</f>
        <v>791.6</v>
      </c>
    </row>
    <row r="453" customFormat="false" ht="25.5" hidden="false" customHeight="false" outlineLevel="0" collapsed="false">
      <c r="A453" s="38" t="s">
        <v>774</v>
      </c>
      <c r="B453" s="38" t="s">
        <v>775</v>
      </c>
      <c r="C453" s="39" t="s">
        <v>17</v>
      </c>
      <c r="D453" s="39" t="s">
        <v>23</v>
      </c>
      <c r="E453" s="26" t="n">
        <v>1</v>
      </c>
      <c r="F453" s="26" t="n">
        <v>760.18</v>
      </c>
      <c r="G453" s="27" t="n">
        <f aca="false">F453*E453</f>
        <v>760.18</v>
      </c>
    </row>
    <row r="454" customFormat="false" ht="25.5" hidden="false" customHeight="false" outlineLevel="0" collapsed="false">
      <c r="A454" s="38" t="s">
        <v>776</v>
      </c>
      <c r="B454" s="38" t="s">
        <v>777</v>
      </c>
      <c r="C454" s="39" t="s">
        <v>17</v>
      </c>
      <c r="D454" s="39" t="s">
        <v>23</v>
      </c>
      <c r="E454" s="26" t="n">
        <v>1</v>
      </c>
      <c r="F454" s="26" t="n">
        <v>760.18</v>
      </c>
      <c r="G454" s="27" t="n">
        <f aca="false">F454*E454</f>
        <v>760.18</v>
      </c>
    </row>
    <row r="455" customFormat="false" ht="25.5" hidden="false" customHeight="false" outlineLevel="0" collapsed="false">
      <c r="A455" s="38" t="s">
        <v>778</v>
      </c>
      <c r="B455" s="38" t="s">
        <v>779</v>
      </c>
      <c r="C455" s="39" t="s">
        <v>17</v>
      </c>
      <c r="D455" s="39" t="s">
        <v>23</v>
      </c>
      <c r="E455" s="26" t="n">
        <v>1</v>
      </c>
      <c r="F455" s="26" t="n">
        <v>810.44</v>
      </c>
      <c r="G455" s="27" t="n">
        <f aca="false">F455*E455</f>
        <v>810.44</v>
      </c>
    </row>
    <row r="456" customFormat="false" ht="25.5" hidden="false" customHeight="false" outlineLevel="0" collapsed="false">
      <c r="A456" s="38" t="s">
        <v>780</v>
      </c>
      <c r="B456" s="38" t="s">
        <v>781</v>
      </c>
      <c r="C456" s="39" t="s">
        <v>17</v>
      </c>
      <c r="D456" s="39" t="s">
        <v>23</v>
      </c>
      <c r="E456" s="26" t="n">
        <v>1</v>
      </c>
      <c r="F456" s="26" t="n">
        <v>760.18</v>
      </c>
      <c r="G456" s="27" t="n">
        <f aca="false">F456*E456</f>
        <v>760.18</v>
      </c>
    </row>
    <row r="457" customFormat="false" ht="25.5" hidden="false" customHeight="false" outlineLevel="0" collapsed="false">
      <c r="A457" s="38" t="s">
        <v>782</v>
      </c>
      <c r="B457" s="38" t="s">
        <v>783</v>
      </c>
      <c r="C457" s="39" t="s">
        <v>17</v>
      </c>
      <c r="D457" s="39" t="s">
        <v>23</v>
      </c>
      <c r="E457" s="26" t="n">
        <v>1</v>
      </c>
      <c r="F457" s="26" t="n">
        <v>791.6</v>
      </c>
      <c r="G457" s="27" t="n">
        <f aca="false">F457*E457</f>
        <v>791.6</v>
      </c>
    </row>
    <row r="458" customFormat="false" ht="25.5" hidden="false" customHeight="false" outlineLevel="0" collapsed="false">
      <c r="A458" s="38" t="s">
        <v>784</v>
      </c>
      <c r="B458" s="38" t="s">
        <v>785</v>
      </c>
      <c r="C458" s="39" t="s">
        <v>17</v>
      </c>
      <c r="D458" s="39" t="s">
        <v>23</v>
      </c>
      <c r="E458" s="26" t="n">
        <v>1</v>
      </c>
      <c r="F458" s="26" t="n">
        <v>760.18</v>
      </c>
      <c r="G458" s="27" t="n">
        <f aca="false">F458*E458</f>
        <v>760.18</v>
      </c>
    </row>
    <row r="459" customFormat="false" ht="25.5" hidden="false" customHeight="false" outlineLevel="0" collapsed="false">
      <c r="A459" s="38" t="s">
        <v>786</v>
      </c>
      <c r="B459" s="38" t="s">
        <v>787</v>
      </c>
      <c r="C459" s="39" t="s">
        <v>17</v>
      </c>
      <c r="D459" s="39" t="s">
        <v>23</v>
      </c>
      <c r="E459" s="26" t="n">
        <v>1</v>
      </c>
      <c r="F459" s="26" t="n">
        <v>791.6</v>
      </c>
      <c r="G459" s="27" t="n">
        <f aca="false">F459*E459</f>
        <v>791.6</v>
      </c>
    </row>
    <row r="460" customFormat="false" ht="25.5" hidden="false" customHeight="false" outlineLevel="0" collapsed="false">
      <c r="A460" s="38" t="s">
        <v>788</v>
      </c>
      <c r="B460" s="38" t="s">
        <v>789</v>
      </c>
      <c r="C460" s="39" t="s">
        <v>17</v>
      </c>
      <c r="D460" s="39" t="s">
        <v>23</v>
      </c>
      <c r="E460" s="26" t="n">
        <v>1</v>
      </c>
      <c r="F460" s="26" t="n">
        <v>760.18</v>
      </c>
      <c r="G460" s="27" t="n">
        <f aca="false">F460*E460</f>
        <v>760.18</v>
      </c>
    </row>
    <row r="461" customFormat="false" ht="15" hidden="false" customHeight="false" outlineLevel="0" collapsed="false">
      <c r="A461" s="31" t="s">
        <v>95</v>
      </c>
      <c r="B461" s="31"/>
      <c r="C461" s="31"/>
      <c r="D461" s="31"/>
      <c r="E461" s="31"/>
      <c r="F461" s="31"/>
      <c r="G461" s="32" t="n">
        <f aca="false">G460+G459+G458+G457+G456+G455+G454+G453+G452+G451</f>
        <v>7777.74</v>
      </c>
    </row>
    <row r="462" customFormat="false" ht="12.75" hidden="false" customHeight="true" outlineLevel="0" collapsed="false">
      <c r="A462" s="33" t="n">
        <v>12</v>
      </c>
      <c r="B462" s="33" t="s">
        <v>790</v>
      </c>
      <c r="C462" s="33"/>
      <c r="D462" s="33"/>
      <c r="E462" s="33"/>
      <c r="F462" s="33"/>
      <c r="G462" s="33"/>
    </row>
    <row r="463" customFormat="false" ht="127.5" hidden="false" customHeight="false" outlineLevel="0" collapsed="false">
      <c r="A463" s="23" t="s">
        <v>791</v>
      </c>
      <c r="B463" s="23" t="s">
        <v>792</v>
      </c>
      <c r="C463" s="24" t="s">
        <v>17</v>
      </c>
      <c r="D463" s="24" t="s">
        <v>18</v>
      </c>
      <c r="E463" s="25" t="n">
        <v>230.63</v>
      </c>
      <c r="F463" s="26" t="n">
        <v>71.54</v>
      </c>
      <c r="G463" s="27" t="n">
        <f aca="false">E463*F463</f>
        <v>16499.2702</v>
      </c>
    </row>
    <row r="464" customFormat="false" ht="25.5" hidden="false" customHeight="false" outlineLevel="0" collapsed="false">
      <c r="A464" s="23" t="s">
        <v>793</v>
      </c>
      <c r="B464" s="23" t="s">
        <v>794</v>
      </c>
      <c r="C464" s="24" t="s">
        <v>17</v>
      </c>
      <c r="D464" s="24" t="s">
        <v>49</v>
      </c>
      <c r="E464" s="25" t="n">
        <v>18.4</v>
      </c>
      <c r="F464" s="26" t="n">
        <v>80.9</v>
      </c>
      <c r="G464" s="27" t="n">
        <f aca="false">E464*F464</f>
        <v>1488.56</v>
      </c>
    </row>
    <row r="465" customFormat="false" ht="102" hidden="false" customHeight="false" outlineLevel="0" collapsed="false">
      <c r="A465" s="23" t="s">
        <v>795</v>
      </c>
      <c r="B465" s="23" t="s">
        <v>164</v>
      </c>
      <c r="C465" s="24" t="s">
        <v>17</v>
      </c>
      <c r="D465" s="24" t="s">
        <v>18</v>
      </c>
      <c r="E465" s="25" t="n">
        <v>75.38</v>
      </c>
      <c r="F465" s="26" t="n">
        <v>67.33</v>
      </c>
      <c r="G465" s="27" t="n">
        <f aca="false">E465*F465</f>
        <v>5075.3354</v>
      </c>
    </row>
    <row r="466" customFormat="false" ht="89.25" hidden="false" customHeight="false" outlineLevel="0" collapsed="false">
      <c r="A466" s="23" t="s">
        <v>796</v>
      </c>
      <c r="B466" s="23" t="s">
        <v>195</v>
      </c>
      <c r="C466" s="24" t="s">
        <v>17</v>
      </c>
      <c r="D466" s="24" t="s">
        <v>18</v>
      </c>
      <c r="E466" s="25" t="n">
        <v>150.76</v>
      </c>
      <c r="F466" s="26" t="n">
        <v>43.24</v>
      </c>
      <c r="G466" s="27" t="n">
        <f aca="false">E466*F466</f>
        <v>6518.8624</v>
      </c>
    </row>
    <row r="467" customFormat="false" ht="89.25" hidden="false" customHeight="false" outlineLevel="0" collapsed="false">
      <c r="A467" s="23" t="s">
        <v>797</v>
      </c>
      <c r="B467" s="23" t="s">
        <v>199</v>
      </c>
      <c r="C467" s="24" t="s">
        <v>17</v>
      </c>
      <c r="D467" s="24" t="s">
        <v>18</v>
      </c>
      <c r="E467" s="25" t="n">
        <v>150.76</v>
      </c>
      <c r="F467" s="26" t="n">
        <v>6.54</v>
      </c>
      <c r="G467" s="27" t="n">
        <f aca="false">E467*F467</f>
        <v>985.9704</v>
      </c>
    </row>
    <row r="468" customFormat="false" ht="76.5" hidden="false" customHeight="false" outlineLevel="0" collapsed="false">
      <c r="A468" s="23" t="s">
        <v>798</v>
      </c>
      <c r="B468" s="23" t="s">
        <v>799</v>
      </c>
      <c r="C468" s="24" t="s">
        <v>17</v>
      </c>
      <c r="D468" s="24" t="s">
        <v>18</v>
      </c>
      <c r="E468" s="25" t="n">
        <v>230.63</v>
      </c>
      <c r="F468" s="26" t="n">
        <v>29.49</v>
      </c>
      <c r="G468" s="27" t="n">
        <f aca="false">E468*F468</f>
        <v>6801.2787</v>
      </c>
    </row>
    <row r="469" customFormat="false" ht="51" hidden="false" customHeight="false" outlineLevel="0" collapsed="false">
      <c r="A469" s="23" t="s">
        <v>800</v>
      </c>
      <c r="B469" s="23" t="s">
        <v>801</v>
      </c>
      <c r="C469" s="24" t="s">
        <v>17</v>
      </c>
      <c r="D469" s="24" t="s">
        <v>18</v>
      </c>
      <c r="E469" s="25" t="n">
        <v>230.63</v>
      </c>
      <c r="F469" s="26" t="n">
        <v>110.39</v>
      </c>
      <c r="G469" s="27" t="n">
        <f aca="false">E469*F469</f>
        <v>25459.2457</v>
      </c>
    </row>
    <row r="470" customFormat="false" ht="63.75" hidden="false" customHeight="false" outlineLevel="0" collapsed="false">
      <c r="A470" s="23" t="s">
        <v>802</v>
      </c>
      <c r="B470" s="23" t="s">
        <v>803</v>
      </c>
      <c r="C470" s="24" t="s">
        <v>17</v>
      </c>
      <c r="D470" s="24" t="s">
        <v>49</v>
      </c>
      <c r="E470" s="25" t="n">
        <v>47.04</v>
      </c>
      <c r="F470" s="26" t="n">
        <v>74.49</v>
      </c>
      <c r="G470" s="27" t="n">
        <f aca="false">E470*F470</f>
        <v>3504.0096</v>
      </c>
    </row>
    <row r="471" customFormat="false" ht="51" hidden="false" customHeight="false" outlineLevel="0" collapsed="false">
      <c r="A471" s="23" t="s">
        <v>804</v>
      </c>
      <c r="B471" s="23" t="s">
        <v>805</v>
      </c>
      <c r="C471" s="24" t="s">
        <v>17</v>
      </c>
      <c r="D471" s="24" t="s">
        <v>49</v>
      </c>
      <c r="E471" s="25" t="n">
        <v>124.79</v>
      </c>
      <c r="F471" s="26" t="n">
        <v>38.65</v>
      </c>
      <c r="G471" s="27" t="n">
        <f aca="false">E471*F471</f>
        <v>4823.1335</v>
      </c>
    </row>
    <row r="472" customFormat="false" ht="25.5" hidden="false" customHeight="false" outlineLevel="0" collapsed="false">
      <c r="A472" s="23" t="s">
        <v>806</v>
      </c>
      <c r="B472" s="23" t="s">
        <v>807</v>
      </c>
      <c r="C472" s="24" t="s">
        <v>17</v>
      </c>
      <c r="D472" s="24" t="s">
        <v>23</v>
      </c>
      <c r="E472" s="25" t="n">
        <v>1</v>
      </c>
      <c r="F472" s="26" t="n">
        <v>10243.23</v>
      </c>
      <c r="G472" s="27" t="n">
        <f aca="false">E472*F472</f>
        <v>10243.23</v>
      </c>
    </row>
    <row r="473" customFormat="false" ht="15" hidden="false" customHeight="false" outlineLevel="0" collapsed="false">
      <c r="A473" s="31" t="s">
        <v>95</v>
      </c>
      <c r="B473" s="31"/>
      <c r="C473" s="31"/>
      <c r="D473" s="31"/>
      <c r="E473" s="31"/>
      <c r="F473" s="31"/>
      <c r="G473" s="32" t="n">
        <f aca="false">G472+G471+G470+G469+G468+G467+G466+G465+G464+G463</f>
        <v>81398.8959</v>
      </c>
    </row>
    <row r="474" customFormat="false" ht="12.75" hidden="false" customHeight="true" outlineLevel="0" collapsed="false">
      <c r="A474" s="33" t="n">
        <v>13</v>
      </c>
      <c r="B474" s="33" t="s">
        <v>808</v>
      </c>
      <c r="C474" s="33"/>
      <c r="D474" s="33"/>
      <c r="E474" s="33"/>
      <c r="F474" s="33"/>
      <c r="G474" s="33"/>
    </row>
    <row r="475" customFormat="false" ht="12.75" hidden="false" customHeight="true" outlineLevel="0" collapsed="false">
      <c r="A475" s="30" t="s">
        <v>809</v>
      </c>
      <c r="B475" s="30" t="s">
        <v>810</v>
      </c>
      <c r="C475" s="30"/>
      <c r="D475" s="30"/>
      <c r="E475" s="30"/>
      <c r="F475" s="30"/>
      <c r="G475" s="30"/>
    </row>
    <row r="476" customFormat="false" ht="25.5" hidden="false" customHeight="false" outlineLevel="0" collapsed="false">
      <c r="A476" s="23" t="s">
        <v>811</v>
      </c>
      <c r="B476" s="23" t="s">
        <v>812</v>
      </c>
      <c r="C476" s="24" t="s">
        <v>17</v>
      </c>
      <c r="D476" s="24" t="s">
        <v>18</v>
      </c>
      <c r="E476" s="25" t="n">
        <v>214.86</v>
      </c>
      <c r="F476" s="26" t="n">
        <v>33.08</v>
      </c>
      <c r="G476" s="27" t="n">
        <f aca="false">F476*E476</f>
        <v>7107.5688</v>
      </c>
    </row>
    <row r="477" customFormat="false" ht="15" hidden="false" customHeight="false" outlineLevel="0" collapsed="false">
      <c r="A477" s="31" t="s">
        <v>95</v>
      </c>
      <c r="B477" s="31"/>
      <c r="C477" s="31"/>
      <c r="D477" s="31"/>
      <c r="E477" s="31"/>
      <c r="F477" s="31"/>
      <c r="G477" s="32" t="n">
        <f aca="false">G476</f>
        <v>7107.5688</v>
      </c>
    </row>
    <row r="478" customFormat="false" ht="15" hidden="false" customHeight="false" outlineLevel="0" collapsed="false">
      <c r="A478" s="31" t="s">
        <v>813</v>
      </c>
      <c r="B478" s="31"/>
      <c r="C478" s="31"/>
      <c r="D478" s="31"/>
      <c r="E478" s="31"/>
      <c r="F478" s="31"/>
      <c r="G478" s="32" t="n">
        <f aca="false">G477+G473+G461+G449+G435+G369+G305+G162+G155+G150+G88+G59+G55</f>
        <v>593131.3682</v>
      </c>
      <c r="H478" s="40"/>
    </row>
    <row r="479" customFormat="false" ht="15" hidden="false" customHeight="false" outlineLevel="0" collapsed="false">
      <c r="A479" s="41"/>
      <c r="B479" s="41"/>
      <c r="C479" s="41"/>
      <c r="D479" s="41"/>
      <c r="E479" s="41"/>
      <c r="F479" s="41"/>
      <c r="G479" s="42"/>
    </row>
    <row r="480" customFormat="false" ht="12.75" hidden="false" customHeight="true" outlineLevel="0" collapsed="false">
      <c r="A480" s="43" t="s">
        <v>814</v>
      </c>
      <c r="B480" s="43"/>
      <c r="C480" s="43"/>
      <c r="D480" s="43"/>
      <c r="E480" s="43"/>
      <c r="F480" s="43"/>
      <c r="G480" s="43"/>
    </row>
    <row r="481" customFormat="false" ht="12.75" hidden="false" customHeight="true" outlineLevel="0" collapsed="false">
      <c r="A481" s="33" t="n">
        <v>14</v>
      </c>
      <c r="B481" s="33" t="s">
        <v>12</v>
      </c>
      <c r="C481" s="33"/>
      <c r="D481" s="33"/>
      <c r="E481" s="33"/>
      <c r="F481" s="33"/>
      <c r="G481" s="33"/>
    </row>
    <row r="482" customFormat="false" ht="12.75" hidden="false" customHeight="true" outlineLevel="0" collapsed="false">
      <c r="A482" s="30" t="s">
        <v>815</v>
      </c>
      <c r="B482" s="30" t="s">
        <v>20</v>
      </c>
      <c r="C482" s="30"/>
      <c r="D482" s="30"/>
      <c r="E482" s="30"/>
      <c r="F482" s="30"/>
      <c r="G482" s="30"/>
    </row>
    <row r="483" customFormat="false" ht="25.5" hidden="false" customHeight="false" outlineLevel="0" collapsed="false">
      <c r="A483" s="23" t="s">
        <v>816</v>
      </c>
      <c r="B483" s="23" t="s">
        <v>22</v>
      </c>
      <c r="C483" s="24" t="s">
        <v>17</v>
      </c>
      <c r="D483" s="24" t="s">
        <v>23</v>
      </c>
      <c r="E483" s="25" t="n">
        <v>3</v>
      </c>
      <c r="F483" s="26" t="n">
        <v>42.32</v>
      </c>
      <c r="G483" s="27" t="n">
        <f aca="false">F483*E483</f>
        <v>126.96</v>
      </c>
    </row>
    <row r="484" customFormat="false" ht="25.5" hidden="false" customHeight="false" outlineLevel="0" collapsed="false">
      <c r="A484" s="23" t="s">
        <v>817</v>
      </c>
      <c r="B484" s="23" t="s">
        <v>25</v>
      </c>
      <c r="C484" s="24" t="s">
        <v>17</v>
      </c>
      <c r="D484" s="24" t="s">
        <v>18</v>
      </c>
      <c r="E484" s="25" t="n">
        <v>5.02</v>
      </c>
      <c r="F484" s="26" t="n">
        <v>23.08</v>
      </c>
      <c r="G484" s="27" t="n">
        <f aca="false">F484*E484</f>
        <v>115.8616</v>
      </c>
    </row>
    <row r="485" customFormat="false" ht="25.5" hidden="false" customHeight="false" outlineLevel="0" collapsed="false">
      <c r="A485" s="23" t="s">
        <v>818</v>
      </c>
      <c r="B485" s="23" t="s">
        <v>27</v>
      </c>
      <c r="C485" s="24" t="s">
        <v>17</v>
      </c>
      <c r="D485" s="24" t="s">
        <v>28</v>
      </c>
      <c r="E485" s="25" t="n">
        <v>3.61</v>
      </c>
      <c r="F485" s="26" t="n">
        <v>39.38</v>
      </c>
      <c r="G485" s="27" t="n">
        <f aca="false">F485*E485</f>
        <v>142.1618</v>
      </c>
    </row>
    <row r="486" customFormat="false" ht="38.25" hidden="false" customHeight="false" outlineLevel="0" collapsed="false">
      <c r="A486" s="23" t="s">
        <v>819</v>
      </c>
      <c r="B486" s="23" t="s">
        <v>30</v>
      </c>
      <c r="C486" s="24" t="s">
        <v>17</v>
      </c>
      <c r="D486" s="24" t="s">
        <v>18</v>
      </c>
      <c r="E486" s="25" t="n">
        <v>318.75</v>
      </c>
      <c r="F486" s="26" t="n">
        <v>10.5</v>
      </c>
      <c r="G486" s="27" t="n">
        <f aca="false">F486*E486</f>
        <v>3346.875</v>
      </c>
    </row>
    <row r="487" customFormat="false" ht="25.5" hidden="false" customHeight="false" outlineLevel="0" collapsed="false">
      <c r="A487" s="23" t="s">
        <v>820</v>
      </c>
      <c r="B487" s="23" t="s">
        <v>32</v>
      </c>
      <c r="C487" s="24" t="s">
        <v>17</v>
      </c>
      <c r="D487" s="24" t="s">
        <v>18</v>
      </c>
      <c r="E487" s="25" t="n">
        <v>318.75</v>
      </c>
      <c r="F487" s="26" t="n">
        <v>7.88</v>
      </c>
      <c r="G487" s="27" t="n">
        <f aca="false">F487*E487</f>
        <v>2511.75</v>
      </c>
    </row>
    <row r="488" customFormat="false" ht="25.5" hidden="false" customHeight="false" outlineLevel="0" collapsed="false">
      <c r="A488" s="23" t="s">
        <v>821</v>
      </c>
      <c r="B488" s="23" t="s">
        <v>822</v>
      </c>
      <c r="C488" s="24" t="s">
        <v>17</v>
      </c>
      <c r="D488" s="24" t="s">
        <v>18</v>
      </c>
      <c r="E488" s="25" t="n">
        <v>124.61</v>
      </c>
      <c r="F488" s="26" t="n">
        <v>23.63</v>
      </c>
      <c r="G488" s="27" t="n">
        <f aca="false">F488*E488</f>
        <v>2944.5343</v>
      </c>
    </row>
    <row r="489" customFormat="false" ht="51" hidden="false" customHeight="false" outlineLevel="0" collapsed="false">
      <c r="A489" s="23" t="s">
        <v>823</v>
      </c>
      <c r="B489" s="23" t="s">
        <v>34</v>
      </c>
      <c r="C489" s="24" t="s">
        <v>17</v>
      </c>
      <c r="D489" s="24" t="s">
        <v>18</v>
      </c>
      <c r="E489" s="25" t="n">
        <v>216.29</v>
      </c>
      <c r="F489" s="26" t="n">
        <v>23.63</v>
      </c>
      <c r="G489" s="27" t="n">
        <f aca="false">F489*E489</f>
        <v>5110.9327</v>
      </c>
    </row>
    <row r="490" customFormat="false" ht="25.5" hidden="false" customHeight="false" outlineLevel="0" collapsed="false">
      <c r="A490" s="23" t="s">
        <v>824</v>
      </c>
      <c r="B490" s="23" t="s">
        <v>36</v>
      </c>
      <c r="C490" s="24" t="s">
        <v>17</v>
      </c>
      <c r="D490" s="24" t="s">
        <v>18</v>
      </c>
      <c r="E490" s="25" t="n">
        <v>5.18</v>
      </c>
      <c r="F490" s="26" t="n">
        <v>9.44</v>
      </c>
      <c r="G490" s="27" t="n">
        <f aca="false">F490*E490</f>
        <v>48.8992</v>
      </c>
    </row>
    <row r="491" customFormat="false" ht="38.25" hidden="false" customHeight="false" outlineLevel="0" collapsed="false">
      <c r="A491" s="23" t="s">
        <v>825</v>
      </c>
      <c r="B491" s="23" t="s">
        <v>38</v>
      </c>
      <c r="C491" s="24" t="s">
        <v>17</v>
      </c>
      <c r="D491" s="24" t="s">
        <v>28</v>
      </c>
      <c r="E491" s="25" t="n">
        <v>46.27</v>
      </c>
      <c r="F491" s="26" t="n">
        <v>88.52</v>
      </c>
      <c r="G491" s="27" t="n">
        <f aca="false">F491*E491</f>
        <v>4095.8204</v>
      </c>
    </row>
    <row r="492" customFormat="false" ht="25.5" hidden="false" customHeight="false" outlineLevel="0" collapsed="false">
      <c r="A492" s="23" t="s">
        <v>826</v>
      </c>
      <c r="B492" s="23" t="s">
        <v>40</v>
      </c>
      <c r="C492" s="24" t="s">
        <v>17</v>
      </c>
      <c r="D492" s="24" t="s">
        <v>18</v>
      </c>
      <c r="E492" s="25" t="n">
        <v>34.63</v>
      </c>
      <c r="F492" s="26" t="n">
        <v>3.94</v>
      </c>
      <c r="G492" s="27" t="n">
        <f aca="false">F492*E492</f>
        <v>136.4422</v>
      </c>
    </row>
    <row r="493" customFormat="false" ht="38.25" hidden="false" customHeight="false" outlineLevel="0" collapsed="false">
      <c r="A493" s="23" t="s">
        <v>827</v>
      </c>
      <c r="B493" s="23" t="s">
        <v>42</v>
      </c>
      <c r="C493" s="24" t="s">
        <v>17</v>
      </c>
      <c r="D493" s="24" t="s">
        <v>23</v>
      </c>
      <c r="E493" s="25" t="n">
        <v>37</v>
      </c>
      <c r="F493" s="26" t="n">
        <v>4.92</v>
      </c>
      <c r="G493" s="27" t="n">
        <f aca="false">F493*E493</f>
        <v>182.04</v>
      </c>
    </row>
    <row r="494" customFormat="false" ht="25.5" hidden="false" customHeight="false" outlineLevel="0" collapsed="false">
      <c r="A494" s="23" t="s">
        <v>828</v>
      </c>
      <c r="B494" s="23" t="s">
        <v>44</v>
      </c>
      <c r="C494" s="24" t="s">
        <v>17</v>
      </c>
      <c r="D494" s="24" t="s">
        <v>23</v>
      </c>
      <c r="E494" s="25" t="n">
        <v>6</v>
      </c>
      <c r="F494" s="26" t="n">
        <v>17.62</v>
      </c>
      <c r="G494" s="27" t="n">
        <f aca="false">F494*E494</f>
        <v>105.72</v>
      </c>
    </row>
    <row r="495" customFormat="false" ht="25.5" hidden="false" customHeight="false" outlineLevel="0" collapsed="false">
      <c r="A495" s="23" t="s">
        <v>829</v>
      </c>
      <c r="B495" s="23" t="s">
        <v>46</v>
      </c>
      <c r="C495" s="24" t="s">
        <v>17</v>
      </c>
      <c r="D495" s="24" t="s">
        <v>18</v>
      </c>
      <c r="E495" s="25" t="n">
        <v>60.53</v>
      </c>
      <c r="F495" s="26" t="n">
        <v>15.75</v>
      </c>
      <c r="G495" s="27" t="n">
        <f aca="false">F495*E495</f>
        <v>953.3475</v>
      </c>
    </row>
    <row r="496" customFormat="false" ht="38.25" hidden="false" customHeight="false" outlineLevel="0" collapsed="false">
      <c r="A496" s="23" t="s">
        <v>830</v>
      </c>
      <c r="B496" s="23" t="s">
        <v>48</v>
      </c>
      <c r="C496" s="24" t="s">
        <v>17</v>
      </c>
      <c r="D496" s="24" t="s">
        <v>49</v>
      </c>
      <c r="E496" s="25" t="n">
        <v>10</v>
      </c>
      <c r="F496" s="26" t="n">
        <v>4.87</v>
      </c>
      <c r="G496" s="27" t="n">
        <f aca="false">F496*E496</f>
        <v>48.7</v>
      </c>
    </row>
    <row r="497" customFormat="false" ht="25.5" hidden="false" customHeight="false" outlineLevel="0" collapsed="false">
      <c r="A497" s="23" t="s">
        <v>831</v>
      </c>
      <c r="B497" s="23" t="s">
        <v>53</v>
      </c>
      <c r="C497" s="24" t="s">
        <v>17</v>
      </c>
      <c r="D497" s="24" t="s">
        <v>18</v>
      </c>
      <c r="E497" s="25" t="n">
        <v>216.29</v>
      </c>
      <c r="F497" s="26" t="n">
        <v>14.93</v>
      </c>
      <c r="G497" s="27" t="n">
        <f aca="false">F497*E497</f>
        <v>3229.2097</v>
      </c>
    </row>
    <row r="498" customFormat="false" ht="25.5" hidden="false" customHeight="false" outlineLevel="0" collapsed="false">
      <c r="A498" s="23" t="s">
        <v>832</v>
      </c>
      <c r="B498" s="23" t="s">
        <v>55</v>
      </c>
      <c r="C498" s="24" t="s">
        <v>17</v>
      </c>
      <c r="D498" s="24" t="s">
        <v>18</v>
      </c>
      <c r="E498" s="25" t="n">
        <v>88.88</v>
      </c>
      <c r="F498" s="26" t="n">
        <v>14.93</v>
      </c>
      <c r="G498" s="27" t="n">
        <f aca="false">F498*E498</f>
        <v>1326.9784</v>
      </c>
    </row>
    <row r="499" customFormat="false" ht="25.5" hidden="false" customHeight="false" outlineLevel="0" collapsed="false">
      <c r="A499" s="23" t="s">
        <v>833</v>
      </c>
      <c r="B499" s="23" t="s">
        <v>57</v>
      </c>
      <c r="C499" s="24" t="s">
        <v>17</v>
      </c>
      <c r="D499" s="24" t="s">
        <v>18</v>
      </c>
      <c r="E499" s="25" t="n">
        <v>3.86</v>
      </c>
      <c r="F499" s="26" t="n">
        <v>38.66</v>
      </c>
      <c r="G499" s="27" t="n">
        <f aca="false">F499*E499</f>
        <v>149.2276</v>
      </c>
    </row>
    <row r="500" customFormat="false" ht="38.25" hidden="false" customHeight="false" outlineLevel="0" collapsed="false">
      <c r="A500" s="23" t="s">
        <v>834</v>
      </c>
      <c r="B500" s="23" t="s">
        <v>835</v>
      </c>
      <c r="C500" s="24" t="s">
        <v>17</v>
      </c>
      <c r="D500" s="24" t="s">
        <v>18</v>
      </c>
      <c r="E500" s="25" t="n">
        <v>161.44</v>
      </c>
      <c r="F500" s="26" t="n">
        <v>44.26</v>
      </c>
      <c r="G500" s="27" t="n">
        <f aca="false">F500*E500</f>
        <v>7145.3344</v>
      </c>
    </row>
    <row r="501" customFormat="false" ht="25.5" hidden="false" customHeight="false" outlineLevel="0" collapsed="false">
      <c r="A501" s="23" t="s">
        <v>836</v>
      </c>
      <c r="B501" s="23" t="s">
        <v>59</v>
      </c>
      <c r="C501" s="24" t="s">
        <v>17</v>
      </c>
      <c r="D501" s="24" t="s">
        <v>49</v>
      </c>
      <c r="E501" s="25" t="n">
        <v>550.28</v>
      </c>
      <c r="F501" s="26" t="n">
        <v>9.22</v>
      </c>
      <c r="G501" s="27" t="n">
        <f aca="false">F501*E501</f>
        <v>5073.5816</v>
      </c>
    </row>
    <row r="502" customFormat="false" ht="25.5" hidden="false" customHeight="false" outlineLevel="0" collapsed="false">
      <c r="A502" s="23" t="s">
        <v>837</v>
      </c>
      <c r="B502" s="23" t="s">
        <v>61</v>
      </c>
      <c r="C502" s="24" t="s">
        <v>17</v>
      </c>
      <c r="D502" s="24" t="s">
        <v>49</v>
      </c>
      <c r="E502" s="25" t="n">
        <v>181.48</v>
      </c>
      <c r="F502" s="26" t="n">
        <v>9.22</v>
      </c>
      <c r="G502" s="27" t="n">
        <f aca="false">F502*E502</f>
        <v>1673.2456</v>
      </c>
    </row>
    <row r="503" customFormat="false" ht="25.5" hidden="false" customHeight="false" outlineLevel="0" collapsed="false">
      <c r="A503" s="23" t="s">
        <v>838</v>
      </c>
      <c r="B503" s="23" t="s">
        <v>839</v>
      </c>
      <c r="C503" s="24" t="s">
        <v>17</v>
      </c>
      <c r="D503" s="24" t="s">
        <v>18</v>
      </c>
      <c r="E503" s="25" t="n">
        <v>9.67</v>
      </c>
      <c r="F503" s="26" t="n">
        <v>31.87</v>
      </c>
      <c r="G503" s="27" t="n">
        <f aca="false">F503*E503</f>
        <v>308.1829</v>
      </c>
    </row>
    <row r="504" customFormat="false" ht="25.5" hidden="false" customHeight="false" outlineLevel="0" collapsed="false">
      <c r="A504" s="23" t="s">
        <v>840</v>
      </c>
      <c r="B504" s="23" t="s">
        <v>841</v>
      </c>
      <c r="C504" s="24" t="s">
        <v>17</v>
      </c>
      <c r="D504" s="24" t="s">
        <v>49</v>
      </c>
      <c r="E504" s="25" t="n">
        <v>161.39</v>
      </c>
      <c r="F504" s="26" t="n">
        <v>3.32</v>
      </c>
      <c r="G504" s="27" t="n">
        <f aca="false">F504*E504</f>
        <v>535.8148</v>
      </c>
    </row>
    <row r="505" customFormat="false" ht="25.5" hidden="false" customHeight="false" outlineLevel="0" collapsed="false">
      <c r="A505" s="23" t="s">
        <v>842</v>
      </c>
      <c r="B505" s="23" t="s">
        <v>65</v>
      </c>
      <c r="C505" s="24" t="s">
        <v>17</v>
      </c>
      <c r="D505" s="24" t="s">
        <v>23</v>
      </c>
      <c r="E505" s="25" t="n">
        <v>123</v>
      </c>
      <c r="F505" s="26" t="n">
        <v>12.54</v>
      </c>
      <c r="G505" s="27" t="n">
        <f aca="false">F505*E505</f>
        <v>1542.42</v>
      </c>
    </row>
    <row r="506" customFormat="false" ht="38.25" hidden="false" customHeight="false" outlineLevel="0" collapsed="false">
      <c r="A506" s="23" t="s">
        <v>843</v>
      </c>
      <c r="B506" s="23" t="s">
        <v>67</v>
      </c>
      <c r="C506" s="24" t="s">
        <v>17</v>
      </c>
      <c r="D506" s="24" t="s">
        <v>49</v>
      </c>
      <c r="E506" s="25" t="n">
        <v>40</v>
      </c>
      <c r="F506" s="26" t="n">
        <v>7.09</v>
      </c>
      <c r="G506" s="27" t="n">
        <f aca="false">F506*E506</f>
        <v>283.6</v>
      </c>
    </row>
    <row r="507" customFormat="false" ht="38.25" hidden="false" customHeight="false" outlineLevel="0" collapsed="false">
      <c r="A507" s="23" t="s">
        <v>844</v>
      </c>
      <c r="B507" s="23" t="s">
        <v>69</v>
      </c>
      <c r="C507" s="24" t="s">
        <v>17</v>
      </c>
      <c r="D507" s="24" t="s">
        <v>49</v>
      </c>
      <c r="E507" s="25" t="n">
        <v>70</v>
      </c>
      <c r="F507" s="26" t="n">
        <v>10.63</v>
      </c>
      <c r="G507" s="27" t="n">
        <f aca="false">F507*E507</f>
        <v>744.1</v>
      </c>
    </row>
    <row r="508" customFormat="false" ht="25.5" hidden="false" customHeight="false" outlineLevel="0" collapsed="false">
      <c r="A508" s="23" t="s">
        <v>845</v>
      </c>
      <c r="B508" s="23" t="s">
        <v>846</v>
      </c>
      <c r="C508" s="24" t="s">
        <v>17</v>
      </c>
      <c r="D508" s="24" t="s">
        <v>18</v>
      </c>
      <c r="E508" s="25" t="n">
        <v>5.28</v>
      </c>
      <c r="F508" s="26" t="n">
        <v>11.89</v>
      </c>
      <c r="G508" s="27" t="n">
        <f aca="false">F508*E508</f>
        <v>62.7792</v>
      </c>
    </row>
    <row r="509" customFormat="false" ht="25.5" hidden="false" customHeight="false" outlineLevel="0" collapsed="false">
      <c r="A509" s="23" t="s">
        <v>847</v>
      </c>
      <c r="B509" s="23" t="s">
        <v>71</v>
      </c>
      <c r="C509" s="24" t="s">
        <v>17</v>
      </c>
      <c r="D509" s="24" t="s">
        <v>23</v>
      </c>
      <c r="E509" s="25" t="n">
        <v>4</v>
      </c>
      <c r="F509" s="26" t="n">
        <v>30.44</v>
      </c>
      <c r="G509" s="27" t="n">
        <f aca="false">F509*E509</f>
        <v>121.76</v>
      </c>
    </row>
    <row r="510" customFormat="false" ht="25.5" hidden="false" customHeight="false" outlineLevel="0" collapsed="false">
      <c r="A510" s="23" t="s">
        <v>848</v>
      </c>
      <c r="B510" s="23" t="s">
        <v>73</v>
      </c>
      <c r="C510" s="24" t="s">
        <v>17</v>
      </c>
      <c r="D510" s="24" t="s">
        <v>28</v>
      </c>
      <c r="E510" s="25" t="n">
        <v>72</v>
      </c>
      <c r="F510" s="26" t="n">
        <v>15.89</v>
      </c>
      <c r="G510" s="27" t="n">
        <f aca="false">F510*E510</f>
        <v>1144.08</v>
      </c>
    </row>
    <row r="511" customFormat="false" ht="12.75" hidden="false" customHeight="true" outlineLevel="0" collapsed="false">
      <c r="A511" s="30" t="s">
        <v>849</v>
      </c>
      <c r="B511" s="30" t="s">
        <v>81</v>
      </c>
      <c r="C511" s="30"/>
      <c r="D511" s="30"/>
      <c r="E511" s="30"/>
      <c r="F511" s="30"/>
      <c r="G511" s="30"/>
    </row>
    <row r="512" customFormat="false" ht="102" hidden="false" customHeight="false" outlineLevel="0" collapsed="false">
      <c r="A512" s="23" t="s">
        <v>850</v>
      </c>
      <c r="B512" s="23" t="s">
        <v>83</v>
      </c>
      <c r="C512" s="24" t="s">
        <v>17</v>
      </c>
      <c r="D512" s="24" t="s">
        <v>84</v>
      </c>
      <c r="E512" s="25" t="n">
        <v>5</v>
      </c>
      <c r="F512" s="26" t="n">
        <v>711.65</v>
      </c>
      <c r="G512" s="27" t="n">
        <f aca="false">F512*E512</f>
        <v>3558.25</v>
      </c>
    </row>
    <row r="513" customFormat="false" ht="15" hidden="false" customHeight="false" outlineLevel="0" collapsed="false">
      <c r="A513" s="31" t="s">
        <v>95</v>
      </c>
      <c r="B513" s="31"/>
      <c r="C513" s="31"/>
      <c r="D513" s="31"/>
      <c r="E513" s="31"/>
      <c r="F513" s="31"/>
      <c r="G513" s="32" t="n">
        <f aca="false">G512+G510+G509+G508+G507+G506+G505+G504+G503+G502+G501+G500+G499+G498+G497+G496+G495+G494+G493+G492+G491+G490+G489+G488+G487+G486+G485+G484+G483</f>
        <v>46768.6089</v>
      </c>
    </row>
    <row r="514" customFormat="false" ht="12.75" hidden="false" customHeight="true" outlineLevel="0" collapsed="false">
      <c r="A514" s="33" t="n">
        <v>15</v>
      </c>
      <c r="B514" s="33" t="s">
        <v>96</v>
      </c>
      <c r="C514" s="33"/>
      <c r="D514" s="33"/>
      <c r="E514" s="33"/>
      <c r="F514" s="33"/>
      <c r="G514" s="33"/>
    </row>
    <row r="515" customFormat="false" ht="12.75" hidden="false" customHeight="true" outlineLevel="0" collapsed="false">
      <c r="A515" s="30" t="s">
        <v>851</v>
      </c>
      <c r="B515" s="30" t="s">
        <v>98</v>
      </c>
      <c r="C515" s="30"/>
      <c r="D515" s="30"/>
      <c r="E515" s="30"/>
      <c r="F515" s="30"/>
      <c r="G515" s="30"/>
    </row>
    <row r="516" customFormat="false" ht="25.5" hidden="false" customHeight="false" outlineLevel="0" collapsed="false">
      <c r="A516" s="23" t="s">
        <v>852</v>
      </c>
      <c r="B516" s="23" t="s">
        <v>853</v>
      </c>
      <c r="C516" s="24" t="s">
        <v>17</v>
      </c>
      <c r="D516" s="24" t="s">
        <v>28</v>
      </c>
      <c r="E516" s="25" t="n">
        <v>9.22</v>
      </c>
      <c r="F516" s="26" t="n">
        <v>7.82</v>
      </c>
      <c r="G516" s="27" t="n">
        <f aca="false">F516*E516</f>
        <v>72.1004</v>
      </c>
    </row>
    <row r="517" customFormat="false" ht="15" hidden="false" customHeight="false" outlineLevel="0" collapsed="false">
      <c r="A517" s="31" t="s">
        <v>95</v>
      </c>
      <c r="B517" s="31"/>
      <c r="C517" s="31"/>
      <c r="D517" s="31"/>
      <c r="E517" s="31"/>
      <c r="F517" s="31"/>
      <c r="G517" s="32" t="n">
        <f aca="false">G516</f>
        <v>72.1004</v>
      </c>
    </row>
    <row r="518" customFormat="false" ht="12.75" hidden="false" customHeight="true" outlineLevel="0" collapsed="false">
      <c r="A518" s="33" t="n">
        <v>16</v>
      </c>
      <c r="B518" s="33" t="s">
        <v>101</v>
      </c>
      <c r="C518" s="33"/>
      <c r="D518" s="33"/>
      <c r="E518" s="33"/>
      <c r="F518" s="33"/>
      <c r="G518" s="33"/>
    </row>
    <row r="519" customFormat="false" ht="12.75" hidden="false" customHeight="true" outlineLevel="0" collapsed="false">
      <c r="A519" s="30" t="s">
        <v>854</v>
      </c>
      <c r="B519" s="30" t="s">
        <v>103</v>
      </c>
      <c r="C519" s="30"/>
      <c r="D519" s="30"/>
      <c r="E519" s="30"/>
      <c r="F519" s="30"/>
      <c r="G519" s="30"/>
    </row>
    <row r="520" customFormat="false" ht="38.25" hidden="false" customHeight="false" outlineLevel="0" collapsed="false">
      <c r="A520" s="23" t="s">
        <v>855</v>
      </c>
      <c r="B520" s="23" t="s">
        <v>105</v>
      </c>
      <c r="C520" s="24" t="s">
        <v>17</v>
      </c>
      <c r="D520" s="24" t="s">
        <v>49</v>
      </c>
      <c r="E520" s="25" t="n">
        <v>80</v>
      </c>
      <c r="F520" s="26" t="n">
        <v>90.72</v>
      </c>
      <c r="G520" s="27" t="n">
        <f aca="false">F520*E520</f>
        <v>7257.6</v>
      </c>
    </row>
    <row r="521" customFormat="false" ht="38.25" hidden="false" customHeight="false" outlineLevel="0" collapsed="false">
      <c r="A521" s="23" t="s">
        <v>856</v>
      </c>
      <c r="B521" s="23" t="s">
        <v>107</v>
      </c>
      <c r="C521" s="24" t="s">
        <v>17</v>
      </c>
      <c r="D521" s="24" t="s">
        <v>28</v>
      </c>
      <c r="E521" s="25" t="n">
        <v>2.26</v>
      </c>
      <c r="F521" s="26" t="n">
        <v>40.17</v>
      </c>
      <c r="G521" s="27" t="n">
        <f aca="false">F521*E521</f>
        <v>90.7842</v>
      </c>
    </row>
    <row r="522" customFormat="false" ht="38.25" hidden="false" customHeight="false" outlineLevel="0" collapsed="false">
      <c r="A522" s="23" t="s">
        <v>857</v>
      </c>
      <c r="B522" s="23" t="s">
        <v>109</v>
      </c>
      <c r="C522" s="24" t="s">
        <v>17</v>
      </c>
      <c r="D522" s="24" t="s">
        <v>18</v>
      </c>
      <c r="E522" s="25" t="n">
        <v>3.48</v>
      </c>
      <c r="F522" s="26" t="n">
        <v>21.12</v>
      </c>
      <c r="G522" s="27" t="n">
        <f aca="false">F522*E522</f>
        <v>73.4976</v>
      </c>
    </row>
    <row r="523" customFormat="false" ht="102" hidden="false" customHeight="false" outlineLevel="0" collapsed="false">
      <c r="A523" s="23" t="s">
        <v>858</v>
      </c>
      <c r="B523" s="23" t="s">
        <v>113</v>
      </c>
      <c r="C523" s="24" t="s">
        <v>17</v>
      </c>
      <c r="D523" s="24" t="s">
        <v>114</v>
      </c>
      <c r="E523" s="25" t="n">
        <v>19.02</v>
      </c>
      <c r="F523" s="26" t="n">
        <v>12.86</v>
      </c>
      <c r="G523" s="27" t="n">
        <f aca="false">F523*E523</f>
        <v>244.5972</v>
      </c>
    </row>
    <row r="524" customFormat="false" ht="102" hidden="false" customHeight="false" outlineLevel="0" collapsed="false">
      <c r="A524" s="23" t="s">
        <v>859</v>
      </c>
      <c r="B524" s="23" t="s">
        <v>116</v>
      </c>
      <c r="C524" s="24" t="s">
        <v>17</v>
      </c>
      <c r="D524" s="24" t="s">
        <v>114</v>
      </c>
      <c r="E524" s="25" t="n">
        <v>22.32</v>
      </c>
      <c r="F524" s="26" t="n">
        <v>10.17</v>
      </c>
      <c r="G524" s="27" t="n">
        <f aca="false">F524*E524</f>
        <v>226.9944</v>
      </c>
    </row>
    <row r="525" customFormat="false" ht="102" hidden="false" customHeight="false" outlineLevel="0" collapsed="false">
      <c r="A525" s="23" t="s">
        <v>860</v>
      </c>
      <c r="B525" s="23" t="s">
        <v>118</v>
      </c>
      <c r="C525" s="24" t="s">
        <v>17</v>
      </c>
      <c r="D525" s="24" t="s">
        <v>114</v>
      </c>
      <c r="E525" s="25" t="n">
        <v>8.47</v>
      </c>
      <c r="F525" s="26" t="n">
        <v>8.56</v>
      </c>
      <c r="G525" s="27" t="n">
        <f aca="false">F525*E525</f>
        <v>72.5032</v>
      </c>
    </row>
    <row r="526" customFormat="false" ht="51" hidden="false" customHeight="false" outlineLevel="0" collapsed="false">
      <c r="A526" s="23" t="s">
        <v>861</v>
      </c>
      <c r="B526" s="23" t="s">
        <v>120</v>
      </c>
      <c r="C526" s="24" t="s">
        <v>17</v>
      </c>
      <c r="D526" s="24" t="s">
        <v>28</v>
      </c>
      <c r="E526" s="25" t="n">
        <v>1.4</v>
      </c>
      <c r="F526" s="26" t="n">
        <v>358.8</v>
      </c>
      <c r="G526" s="27" t="n">
        <f aca="false">F526*E526</f>
        <v>502.32</v>
      </c>
    </row>
    <row r="527" customFormat="false" ht="12.75" hidden="false" customHeight="true" outlineLevel="0" collapsed="false">
      <c r="A527" s="30" t="s">
        <v>862</v>
      </c>
      <c r="B527" s="30" t="s">
        <v>122</v>
      </c>
      <c r="C527" s="30"/>
      <c r="D527" s="30"/>
      <c r="E527" s="30"/>
      <c r="F527" s="30"/>
      <c r="G527" s="30"/>
    </row>
    <row r="528" customFormat="false" ht="38.25" hidden="false" customHeight="false" outlineLevel="0" collapsed="false">
      <c r="A528" s="23" t="s">
        <v>863</v>
      </c>
      <c r="B528" s="23" t="s">
        <v>107</v>
      </c>
      <c r="C528" s="24" t="s">
        <v>17</v>
      </c>
      <c r="D528" s="24" t="s">
        <v>28</v>
      </c>
      <c r="E528" s="25" t="n">
        <v>1.27</v>
      </c>
      <c r="F528" s="26" t="n">
        <v>40.17</v>
      </c>
      <c r="G528" s="27" t="n">
        <f aca="false">F528*E528</f>
        <v>51.0159</v>
      </c>
    </row>
    <row r="529" customFormat="false" ht="38.25" hidden="false" customHeight="false" outlineLevel="0" collapsed="false">
      <c r="A529" s="23" t="s">
        <v>864</v>
      </c>
      <c r="B529" s="23" t="s">
        <v>109</v>
      </c>
      <c r="C529" s="24" t="s">
        <v>17</v>
      </c>
      <c r="D529" s="24" t="s">
        <v>18</v>
      </c>
      <c r="E529" s="25" t="n">
        <v>4.27</v>
      </c>
      <c r="F529" s="26" t="n">
        <v>21.12</v>
      </c>
      <c r="G529" s="27" t="n">
        <f aca="false">F529*E529</f>
        <v>90.1824</v>
      </c>
    </row>
    <row r="530" customFormat="false" ht="102" hidden="false" customHeight="false" outlineLevel="0" collapsed="false">
      <c r="A530" s="23" t="s">
        <v>865</v>
      </c>
      <c r="B530" s="23" t="s">
        <v>126</v>
      </c>
      <c r="C530" s="24" t="s">
        <v>17</v>
      </c>
      <c r="D530" s="24" t="s">
        <v>28</v>
      </c>
      <c r="E530" s="25" t="n">
        <v>4.7</v>
      </c>
      <c r="F530" s="26" t="n">
        <v>463.36</v>
      </c>
      <c r="G530" s="27" t="n">
        <f aca="false">F530*E530</f>
        <v>2177.792</v>
      </c>
    </row>
    <row r="531" customFormat="false" ht="102" hidden="false" customHeight="false" outlineLevel="0" collapsed="false">
      <c r="A531" s="23" t="s">
        <v>866</v>
      </c>
      <c r="B531" s="23" t="s">
        <v>128</v>
      </c>
      <c r="C531" s="24" t="s">
        <v>17</v>
      </c>
      <c r="D531" s="24" t="s">
        <v>18</v>
      </c>
      <c r="E531" s="25" t="n">
        <v>16.68</v>
      </c>
      <c r="F531" s="26" t="n">
        <v>46.33</v>
      </c>
      <c r="G531" s="27" t="n">
        <f aca="false">F531*E531</f>
        <v>772.7844</v>
      </c>
    </row>
    <row r="532" customFormat="false" ht="63.75" hidden="false" customHeight="false" outlineLevel="0" collapsed="false">
      <c r="A532" s="23" t="s">
        <v>867</v>
      </c>
      <c r="B532" s="23" t="s">
        <v>130</v>
      </c>
      <c r="C532" s="24" t="s">
        <v>17</v>
      </c>
      <c r="D532" s="24" t="s">
        <v>18</v>
      </c>
      <c r="E532" s="25" t="n">
        <v>38.42</v>
      </c>
      <c r="F532" s="26" t="n">
        <v>70.67</v>
      </c>
      <c r="G532" s="27" t="n">
        <f aca="false">F532*E532</f>
        <v>2715.1414</v>
      </c>
    </row>
    <row r="533" customFormat="false" ht="76.5" hidden="false" customHeight="false" outlineLevel="0" collapsed="false">
      <c r="A533" s="23" t="s">
        <v>868</v>
      </c>
      <c r="B533" s="23" t="s">
        <v>134</v>
      </c>
      <c r="C533" s="24" t="s">
        <v>17</v>
      </c>
      <c r="D533" s="24" t="s">
        <v>114</v>
      </c>
      <c r="E533" s="25" t="n">
        <v>34.48</v>
      </c>
      <c r="F533" s="26" t="n">
        <v>15.05</v>
      </c>
      <c r="G533" s="27" t="n">
        <f aca="false">F533*E533</f>
        <v>518.924</v>
      </c>
    </row>
    <row r="534" customFormat="false" ht="76.5" hidden="false" customHeight="false" outlineLevel="0" collapsed="false">
      <c r="A534" s="23" t="s">
        <v>869</v>
      </c>
      <c r="B534" s="23" t="s">
        <v>136</v>
      </c>
      <c r="C534" s="24" t="s">
        <v>17</v>
      </c>
      <c r="D534" s="24" t="s">
        <v>114</v>
      </c>
      <c r="E534" s="25" t="n">
        <v>44.56</v>
      </c>
      <c r="F534" s="26" t="n">
        <v>5.38</v>
      </c>
      <c r="G534" s="27" t="n">
        <f aca="false">F534*E534</f>
        <v>239.7328</v>
      </c>
    </row>
    <row r="535" customFormat="false" ht="76.5" hidden="false" customHeight="false" outlineLevel="0" collapsed="false">
      <c r="A535" s="23" t="s">
        <v>870</v>
      </c>
      <c r="B535" s="23" t="s">
        <v>138</v>
      </c>
      <c r="C535" s="24" t="s">
        <v>17</v>
      </c>
      <c r="D535" s="24" t="s">
        <v>114</v>
      </c>
      <c r="E535" s="25" t="n">
        <v>9.57</v>
      </c>
      <c r="F535" s="26" t="n">
        <v>13.71</v>
      </c>
      <c r="G535" s="27" t="n">
        <f aca="false">F535*E535</f>
        <v>131.2047</v>
      </c>
    </row>
    <row r="536" customFormat="false" ht="76.5" hidden="false" customHeight="false" outlineLevel="0" collapsed="false">
      <c r="A536" s="23" t="s">
        <v>871</v>
      </c>
      <c r="B536" s="23" t="s">
        <v>140</v>
      </c>
      <c r="C536" s="24" t="s">
        <v>17</v>
      </c>
      <c r="D536" s="24" t="s">
        <v>114</v>
      </c>
      <c r="E536" s="25" t="n">
        <v>45.18</v>
      </c>
      <c r="F536" s="26" t="n">
        <v>13.1</v>
      </c>
      <c r="G536" s="27" t="n">
        <f aca="false">F536*E536</f>
        <v>591.858</v>
      </c>
    </row>
    <row r="537" customFormat="false" ht="76.5" hidden="false" customHeight="false" outlineLevel="0" collapsed="false">
      <c r="A537" s="23" t="s">
        <v>872</v>
      </c>
      <c r="B537" s="23" t="s">
        <v>142</v>
      </c>
      <c r="C537" s="24" t="s">
        <v>17</v>
      </c>
      <c r="D537" s="24" t="s">
        <v>114</v>
      </c>
      <c r="E537" s="25" t="n">
        <v>164.76</v>
      </c>
      <c r="F537" s="26" t="n">
        <v>10.64</v>
      </c>
      <c r="G537" s="27" t="n">
        <f aca="false">F537*E537</f>
        <v>1753.0464</v>
      </c>
    </row>
    <row r="538" customFormat="false" ht="76.5" hidden="false" customHeight="false" outlineLevel="0" collapsed="false">
      <c r="A538" s="23" t="s">
        <v>873</v>
      </c>
      <c r="B538" s="23" t="s">
        <v>144</v>
      </c>
      <c r="C538" s="24" t="s">
        <v>17</v>
      </c>
      <c r="D538" s="24" t="s">
        <v>114</v>
      </c>
      <c r="E538" s="25" t="n">
        <v>59.08</v>
      </c>
      <c r="F538" s="26" t="n">
        <v>8.9</v>
      </c>
      <c r="G538" s="27" t="n">
        <f aca="false">F538*E538</f>
        <v>525.812</v>
      </c>
    </row>
    <row r="539" customFormat="false" ht="76.5" hidden="false" customHeight="false" outlineLevel="0" collapsed="false">
      <c r="A539" s="23" t="s">
        <v>874</v>
      </c>
      <c r="B539" s="23" t="s">
        <v>146</v>
      </c>
      <c r="C539" s="24" t="s">
        <v>17</v>
      </c>
      <c r="D539" s="24" t="s">
        <v>114</v>
      </c>
      <c r="E539" s="25" t="n">
        <v>1.04</v>
      </c>
      <c r="F539" s="26" t="n">
        <v>10.22</v>
      </c>
      <c r="G539" s="27" t="n">
        <f aca="false">F539*E539</f>
        <v>10.6288</v>
      </c>
    </row>
    <row r="540" customFormat="false" ht="76.5" hidden="false" customHeight="false" outlineLevel="0" collapsed="false">
      <c r="A540" s="23" t="s">
        <v>875</v>
      </c>
      <c r="B540" s="23" t="s">
        <v>150</v>
      </c>
      <c r="C540" s="24" t="s">
        <v>17</v>
      </c>
      <c r="D540" s="24" t="s">
        <v>114</v>
      </c>
      <c r="E540" s="25" t="n">
        <v>38.87</v>
      </c>
      <c r="F540" s="26" t="n">
        <v>8.04</v>
      </c>
      <c r="G540" s="27" t="n">
        <f aca="false">F540*E540</f>
        <v>312.5148</v>
      </c>
    </row>
    <row r="541" customFormat="false" ht="51" hidden="false" customHeight="false" outlineLevel="0" collapsed="false">
      <c r="A541" s="23" t="s">
        <v>876</v>
      </c>
      <c r="B541" s="23" t="s">
        <v>120</v>
      </c>
      <c r="C541" s="24" t="s">
        <v>17</v>
      </c>
      <c r="D541" s="24" t="s">
        <v>28</v>
      </c>
      <c r="E541" s="25" t="n">
        <v>2</v>
      </c>
      <c r="F541" s="26" t="n">
        <v>358.8</v>
      </c>
      <c r="G541" s="27" t="n">
        <f aca="false">F541*E541</f>
        <v>717.6</v>
      </c>
    </row>
    <row r="542" customFormat="false" ht="38.25" hidden="false" customHeight="false" outlineLevel="0" collapsed="false">
      <c r="A542" s="23" t="s">
        <v>877</v>
      </c>
      <c r="B542" s="23" t="s">
        <v>153</v>
      </c>
      <c r="C542" s="24" t="s">
        <v>17</v>
      </c>
      <c r="D542" s="24" t="s">
        <v>18</v>
      </c>
      <c r="E542" s="25" t="n">
        <v>60.14</v>
      </c>
      <c r="F542" s="26" t="n">
        <v>39.15</v>
      </c>
      <c r="G542" s="27" t="n">
        <f aca="false">F542*E542</f>
        <v>2354.481</v>
      </c>
    </row>
    <row r="543" customFormat="false" ht="15" hidden="false" customHeight="false" outlineLevel="0" collapsed="false">
      <c r="A543" s="31" t="s">
        <v>95</v>
      </c>
      <c r="B543" s="31"/>
      <c r="C543" s="31"/>
      <c r="D543" s="31"/>
      <c r="E543" s="31"/>
      <c r="F543" s="31"/>
      <c r="G543" s="32" t="n">
        <f aca="false">G542+G541+G540+G539+G538+G537+G536+G535+G534+G533+G532+G531+G530+G529+G528+G526+G525+G524+G523+G522+G521+G520</f>
        <v>21431.0152</v>
      </c>
    </row>
    <row r="544" customFormat="false" ht="12.75" hidden="false" customHeight="true" outlineLevel="0" collapsed="false">
      <c r="A544" s="33" t="n">
        <v>17</v>
      </c>
      <c r="B544" s="33" t="s">
        <v>154</v>
      </c>
      <c r="C544" s="33"/>
      <c r="D544" s="33"/>
      <c r="E544" s="33"/>
      <c r="F544" s="33"/>
      <c r="G544" s="33"/>
    </row>
    <row r="545" customFormat="false" ht="12.75" hidden="false" customHeight="true" outlineLevel="0" collapsed="false">
      <c r="A545" s="30" t="s">
        <v>878</v>
      </c>
      <c r="B545" s="30" t="s">
        <v>156</v>
      </c>
      <c r="C545" s="30"/>
      <c r="D545" s="30"/>
      <c r="E545" s="30"/>
      <c r="F545" s="30"/>
      <c r="G545" s="30"/>
    </row>
    <row r="546" customFormat="false" ht="63.75" hidden="false" customHeight="false" outlineLevel="0" collapsed="false">
      <c r="A546" s="23" t="s">
        <v>879</v>
      </c>
      <c r="B546" s="23" t="s">
        <v>158</v>
      </c>
      <c r="C546" s="24" t="s">
        <v>17</v>
      </c>
      <c r="D546" s="24" t="s">
        <v>28</v>
      </c>
      <c r="E546" s="25" t="n">
        <v>2.5</v>
      </c>
      <c r="F546" s="26" t="n">
        <v>719.04</v>
      </c>
      <c r="G546" s="27" t="n">
        <f aca="false">F546*E546</f>
        <v>1797.6</v>
      </c>
    </row>
    <row r="547" customFormat="false" ht="89.25" hidden="false" customHeight="false" outlineLevel="0" collapsed="false">
      <c r="A547" s="23" t="s">
        <v>880</v>
      </c>
      <c r="B547" s="23" t="s">
        <v>160</v>
      </c>
      <c r="C547" s="24" t="s">
        <v>17</v>
      </c>
      <c r="D547" s="24" t="s">
        <v>18</v>
      </c>
      <c r="E547" s="25" t="n">
        <v>7.29</v>
      </c>
      <c r="F547" s="26" t="n">
        <v>88.52</v>
      </c>
      <c r="G547" s="27" t="n">
        <f aca="false">F547*E547</f>
        <v>645.3108</v>
      </c>
    </row>
    <row r="548" customFormat="false" ht="102" hidden="false" customHeight="false" outlineLevel="0" collapsed="false">
      <c r="A548" s="23" t="s">
        <v>881</v>
      </c>
      <c r="B548" s="23" t="s">
        <v>162</v>
      </c>
      <c r="C548" s="24" t="s">
        <v>17</v>
      </c>
      <c r="D548" s="24" t="s">
        <v>18</v>
      </c>
      <c r="E548" s="25" t="n">
        <v>16.44</v>
      </c>
      <c r="F548" s="26" t="n">
        <v>80.01</v>
      </c>
      <c r="G548" s="27" t="n">
        <f aca="false">F548*E548</f>
        <v>1315.3644</v>
      </c>
    </row>
    <row r="549" customFormat="false" ht="102" hidden="false" customHeight="false" outlineLevel="0" collapsed="false">
      <c r="A549" s="23" t="s">
        <v>882</v>
      </c>
      <c r="B549" s="23" t="s">
        <v>164</v>
      </c>
      <c r="C549" s="24" t="s">
        <v>17</v>
      </c>
      <c r="D549" s="24" t="s">
        <v>18</v>
      </c>
      <c r="E549" s="25" t="n">
        <v>94.51</v>
      </c>
      <c r="F549" s="26" t="n">
        <v>67.33</v>
      </c>
      <c r="G549" s="27" t="n">
        <f aca="false">F549*E549</f>
        <v>6363.3583</v>
      </c>
    </row>
    <row r="550" customFormat="false" ht="12.75" hidden="false" customHeight="true" outlineLevel="0" collapsed="false">
      <c r="A550" s="30" t="s">
        <v>883</v>
      </c>
      <c r="B550" s="30" t="s">
        <v>166</v>
      </c>
      <c r="C550" s="30"/>
      <c r="D550" s="30"/>
      <c r="E550" s="30"/>
      <c r="F550" s="30"/>
      <c r="G550" s="30"/>
    </row>
    <row r="551" customFormat="false" ht="51" hidden="false" customHeight="false" outlineLevel="0" collapsed="false">
      <c r="A551" s="23" t="s">
        <v>884</v>
      </c>
      <c r="B551" s="23" t="s">
        <v>885</v>
      </c>
      <c r="C551" s="24" t="s">
        <v>17</v>
      </c>
      <c r="D551" s="24" t="s">
        <v>18</v>
      </c>
      <c r="E551" s="25" t="n">
        <v>18.5</v>
      </c>
      <c r="F551" s="26" t="n">
        <v>83.94</v>
      </c>
      <c r="G551" s="27" t="n">
        <f aca="false">F551*E551</f>
        <v>1552.89</v>
      </c>
    </row>
    <row r="552" customFormat="false" ht="51" hidden="false" customHeight="false" outlineLevel="0" collapsed="false">
      <c r="A552" s="23" t="s">
        <v>886</v>
      </c>
      <c r="B552" s="23" t="s">
        <v>887</v>
      </c>
      <c r="C552" s="24" t="s">
        <v>17</v>
      </c>
      <c r="D552" s="24" t="s">
        <v>18</v>
      </c>
      <c r="E552" s="25" t="n">
        <v>13.38</v>
      </c>
      <c r="F552" s="26" t="n">
        <v>51.29</v>
      </c>
      <c r="G552" s="27" t="n">
        <f aca="false">F552*E552</f>
        <v>686.2602</v>
      </c>
    </row>
    <row r="553" customFormat="false" ht="51" hidden="false" customHeight="false" outlineLevel="0" collapsed="false">
      <c r="A553" s="23" t="s">
        <v>888</v>
      </c>
      <c r="B553" s="23" t="s">
        <v>168</v>
      </c>
      <c r="C553" s="24" t="s">
        <v>17</v>
      </c>
      <c r="D553" s="24" t="s">
        <v>18</v>
      </c>
      <c r="E553" s="25" t="n">
        <v>30.5</v>
      </c>
      <c r="F553" s="26" t="n">
        <v>371.02</v>
      </c>
      <c r="G553" s="27" t="n">
        <f aca="false">F553*E553</f>
        <v>11316.11</v>
      </c>
    </row>
    <row r="554" customFormat="false" ht="76.5" hidden="false" customHeight="false" outlineLevel="0" collapsed="false">
      <c r="A554" s="23" t="s">
        <v>889</v>
      </c>
      <c r="B554" s="23" t="s">
        <v>172</v>
      </c>
      <c r="C554" s="24" t="s">
        <v>17</v>
      </c>
      <c r="D554" s="24" t="s">
        <v>18</v>
      </c>
      <c r="E554" s="25" t="n">
        <v>18.13</v>
      </c>
      <c r="F554" s="26" t="n">
        <v>124.33</v>
      </c>
      <c r="G554" s="27" t="n">
        <f aca="false">F554*E554</f>
        <v>2254.1029</v>
      </c>
    </row>
    <row r="555" customFormat="false" ht="63.75" hidden="false" customHeight="false" outlineLevel="0" collapsed="false">
      <c r="A555" s="23" t="s">
        <v>890</v>
      </c>
      <c r="B555" s="23" t="s">
        <v>174</v>
      </c>
      <c r="C555" s="24" t="s">
        <v>17</v>
      </c>
      <c r="D555" s="24" t="s">
        <v>18</v>
      </c>
      <c r="E555" s="25" t="n">
        <v>223.32</v>
      </c>
      <c r="F555" s="26" t="n">
        <v>117.7</v>
      </c>
      <c r="G555" s="27" t="n">
        <f aca="false">F555*E555</f>
        <v>26284.764</v>
      </c>
    </row>
    <row r="556" customFormat="false" ht="89.25" hidden="false" customHeight="false" outlineLevel="0" collapsed="false">
      <c r="A556" s="23" t="s">
        <v>891</v>
      </c>
      <c r="B556" s="23" t="s">
        <v>892</v>
      </c>
      <c r="C556" s="24" t="s">
        <v>17</v>
      </c>
      <c r="D556" s="24" t="s">
        <v>18</v>
      </c>
      <c r="E556" s="25" t="n">
        <v>43.88</v>
      </c>
      <c r="F556" s="26" t="n">
        <v>32.71</v>
      </c>
      <c r="G556" s="27" t="n">
        <f aca="false">F556*E556</f>
        <v>1435.3148</v>
      </c>
    </row>
    <row r="557" customFormat="false" ht="89.25" hidden="false" customHeight="false" outlineLevel="0" collapsed="false">
      <c r="A557" s="23" t="s">
        <v>893</v>
      </c>
      <c r="B557" s="23" t="s">
        <v>176</v>
      </c>
      <c r="C557" s="24" t="s">
        <v>17</v>
      </c>
      <c r="D557" s="24" t="s">
        <v>18</v>
      </c>
      <c r="E557" s="25" t="n">
        <v>241.45</v>
      </c>
      <c r="F557" s="26" t="n">
        <v>37.85</v>
      </c>
      <c r="G557" s="27" t="n">
        <f aca="false">F557*E557</f>
        <v>9138.8825</v>
      </c>
    </row>
    <row r="558" customFormat="false" ht="51" hidden="false" customHeight="false" outlineLevel="0" collapsed="false">
      <c r="A558" s="23" t="s">
        <v>894</v>
      </c>
      <c r="B558" s="23" t="s">
        <v>180</v>
      </c>
      <c r="C558" s="24" t="s">
        <v>17</v>
      </c>
      <c r="D558" s="24" t="s">
        <v>49</v>
      </c>
      <c r="E558" s="25" t="n">
        <v>172.11</v>
      </c>
      <c r="F558" s="26" t="n">
        <v>18.93</v>
      </c>
      <c r="G558" s="27" t="n">
        <f aca="false">F558*E558</f>
        <v>3258.0423</v>
      </c>
    </row>
    <row r="559" customFormat="false" ht="51" hidden="false" customHeight="false" outlineLevel="0" collapsed="false">
      <c r="A559" s="23" t="s">
        <v>895</v>
      </c>
      <c r="B559" s="23" t="s">
        <v>182</v>
      </c>
      <c r="C559" s="24" t="s">
        <v>17</v>
      </c>
      <c r="D559" s="24" t="s">
        <v>18</v>
      </c>
      <c r="E559" s="25" t="n">
        <v>60.95</v>
      </c>
      <c r="F559" s="26" t="n">
        <v>61.61</v>
      </c>
      <c r="G559" s="27" t="n">
        <f aca="false">F559*E559</f>
        <v>3755.1295</v>
      </c>
    </row>
    <row r="560" customFormat="false" ht="63.75" hidden="false" customHeight="false" outlineLevel="0" collapsed="false">
      <c r="A560" s="23" t="s">
        <v>896</v>
      </c>
      <c r="B560" s="23" t="s">
        <v>184</v>
      </c>
      <c r="C560" s="24" t="s">
        <v>17</v>
      </c>
      <c r="D560" s="24" t="s">
        <v>18</v>
      </c>
      <c r="E560" s="25" t="n">
        <v>33.12</v>
      </c>
      <c r="F560" s="26" t="n">
        <v>51.69</v>
      </c>
      <c r="G560" s="27" t="n">
        <f aca="false">F560*E560</f>
        <v>1711.9728</v>
      </c>
    </row>
    <row r="561" customFormat="false" ht="51" hidden="false" customHeight="false" outlineLevel="0" collapsed="false">
      <c r="A561" s="23" t="s">
        <v>897</v>
      </c>
      <c r="B561" s="23" t="s">
        <v>898</v>
      </c>
      <c r="C561" s="24" t="s">
        <v>17</v>
      </c>
      <c r="D561" s="24" t="s">
        <v>18</v>
      </c>
      <c r="E561" s="25" t="n">
        <v>1.36</v>
      </c>
      <c r="F561" s="26" t="n">
        <v>88.35</v>
      </c>
      <c r="G561" s="27" t="n">
        <f aca="false">F561*E561</f>
        <v>120.156</v>
      </c>
    </row>
    <row r="562" customFormat="false" ht="63.75" hidden="false" customHeight="false" outlineLevel="0" collapsed="false">
      <c r="A562" s="23" t="s">
        <v>899</v>
      </c>
      <c r="B562" s="23" t="s">
        <v>900</v>
      </c>
      <c r="C562" s="24" t="s">
        <v>17</v>
      </c>
      <c r="D562" s="24" t="s">
        <v>18</v>
      </c>
      <c r="E562" s="25" t="n">
        <v>3.87</v>
      </c>
      <c r="F562" s="26" t="n">
        <v>86.67</v>
      </c>
      <c r="G562" s="27" t="n">
        <f aca="false">F562*E562</f>
        <v>335.4129</v>
      </c>
    </row>
    <row r="563" customFormat="false" ht="51" hidden="false" customHeight="false" outlineLevel="0" collapsed="false">
      <c r="A563" s="23" t="s">
        <v>901</v>
      </c>
      <c r="B563" s="23" t="s">
        <v>902</v>
      </c>
      <c r="C563" s="24" t="s">
        <v>17</v>
      </c>
      <c r="D563" s="24" t="s">
        <v>18</v>
      </c>
      <c r="E563" s="25" t="n">
        <v>10.56</v>
      </c>
      <c r="F563" s="26" t="n">
        <v>103.16</v>
      </c>
      <c r="G563" s="27" t="n">
        <f aca="false">F563*E563</f>
        <v>1089.3696</v>
      </c>
    </row>
    <row r="564" customFormat="false" ht="63.75" hidden="false" customHeight="false" outlineLevel="0" collapsed="false">
      <c r="A564" s="23" t="s">
        <v>903</v>
      </c>
      <c r="B564" s="23" t="s">
        <v>904</v>
      </c>
      <c r="C564" s="24" t="s">
        <v>17</v>
      </c>
      <c r="D564" s="24" t="s">
        <v>18</v>
      </c>
      <c r="E564" s="25" t="n">
        <v>0.96</v>
      </c>
      <c r="F564" s="26" t="n">
        <v>103.16</v>
      </c>
      <c r="G564" s="27" t="n">
        <f aca="false">F564*E564</f>
        <v>99.0336</v>
      </c>
    </row>
    <row r="565" customFormat="false" ht="38.25" hidden="false" customHeight="false" outlineLevel="0" collapsed="false">
      <c r="A565" s="23" t="s">
        <v>905</v>
      </c>
      <c r="B565" s="23" t="s">
        <v>906</v>
      </c>
      <c r="C565" s="24" t="s">
        <v>17</v>
      </c>
      <c r="D565" s="24" t="s">
        <v>18</v>
      </c>
      <c r="E565" s="25" t="n">
        <v>2.06</v>
      </c>
      <c r="F565" s="26" t="n">
        <v>210.14</v>
      </c>
      <c r="G565" s="27" t="n">
        <f aca="false">F565*E565</f>
        <v>432.8884</v>
      </c>
    </row>
    <row r="566" customFormat="false" ht="51" hidden="false" customHeight="false" outlineLevel="0" collapsed="false">
      <c r="A566" s="23" t="s">
        <v>907</v>
      </c>
      <c r="B566" s="23" t="s">
        <v>908</v>
      </c>
      <c r="C566" s="24" t="s">
        <v>17</v>
      </c>
      <c r="D566" s="24" t="s">
        <v>18</v>
      </c>
      <c r="E566" s="25" t="n">
        <v>1.75</v>
      </c>
      <c r="F566" s="26" t="n">
        <v>210.14</v>
      </c>
      <c r="G566" s="27" t="n">
        <f aca="false">F566*E566</f>
        <v>367.745</v>
      </c>
    </row>
    <row r="567" customFormat="false" ht="12.75" hidden="false" customHeight="true" outlineLevel="0" collapsed="false">
      <c r="A567" s="30" t="s">
        <v>909</v>
      </c>
      <c r="B567" s="30" t="s">
        <v>188</v>
      </c>
      <c r="C567" s="30"/>
      <c r="D567" s="30"/>
      <c r="E567" s="30"/>
      <c r="F567" s="30"/>
      <c r="G567" s="30"/>
    </row>
    <row r="568" customFormat="false" ht="76.5" hidden="false" customHeight="false" outlineLevel="0" collapsed="false">
      <c r="A568" s="23" t="s">
        <v>910</v>
      </c>
      <c r="B568" s="23" t="s">
        <v>911</v>
      </c>
      <c r="C568" s="24" t="s">
        <v>17</v>
      </c>
      <c r="D568" s="24" t="s">
        <v>18</v>
      </c>
      <c r="E568" s="25" t="n">
        <v>18.15</v>
      </c>
      <c r="F568" s="26" t="n">
        <v>124.33</v>
      </c>
      <c r="G568" s="27" t="n">
        <f aca="false">F568*E568</f>
        <v>2256.5895</v>
      </c>
    </row>
    <row r="569" customFormat="false" ht="63.75" hidden="false" customHeight="false" outlineLevel="0" collapsed="false">
      <c r="A569" s="23" t="s">
        <v>912</v>
      </c>
      <c r="B569" s="23" t="s">
        <v>913</v>
      </c>
      <c r="C569" s="24" t="s">
        <v>17</v>
      </c>
      <c r="D569" s="24" t="s">
        <v>18</v>
      </c>
      <c r="E569" s="25" t="n">
        <v>136.66</v>
      </c>
      <c r="F569" s="26" t="n">
        <v>117.7</v>
      </c>
      <c r="G569" s="27" t="n">
        <f aca="false">F569*E569</f>
        <v>16084.882</v>
      </c>
    </row>
    <row r="570" customFormat="false" ht="102" hidden="false" customHeight="false" outlineLevel="0" collapsed="false">
      <c r="A570" s="23" t="s">
        <v>914</v>
      </c>
      <c r="B570" s="23" t="s">
        <v>191</v>
      </c>
      <c r="C570" s="24" t="s">
        <v>17</v>
      </c>
      <c r="D570" s="24" t="s">
        <v>18</v>
      </c>
      <c r="E570" s="25" t="n">
        <v>142.66</v>
      </c>
      <c r="F570" s="26" t="n">
        <v>24.48</v>
      </c>
      <c r="G570" s="27" t="n">
        <f aca="false">F570*E570</f>
        <v>3492.3168</v>
      </c>
    </row>
    <row r="571" customFormat="false" ht="102" hidden="false" customHeight="false" outlineLevel="0" collapsed="false">
      <c r="A571" s="23" t="s">
        <v>915</v>
      </c>
      <c r="B571" s="23" t="s">
        <v>916</v>
      </c>
      <c r="C571" s="24" t="s">
        <v>17</v>
      </c>
      <c r="D571" s="24" t="s">
        <v>18</v>
      </c>
      <c r="E571" s="25" t="n">
        <v>136.66</v>
      </c>
      <c r="F571" s="26" t="n">
        <v>27.73</v>
      </c>
      <c r="G571" s="27" t="n">
        <f aca="false">F571*E571</f>
        <v>3789.5818</v>
      </c>
    </row>
    <row r="572" customFormat="false" ht="102" hidden="false" customHeight="false" outlineLevel="0" collapsed="false">
      <c r="A572" s="23" t="s">
        <v>917</v>
      </c>
      <c r="B572" s="23" t="s">
        <v>193</v>
      </c>
      <c r="C572" s="24" t="s">
        <v>17</v>
      </c>
      <c r="D572" s="24" t="s">
        <v>18</v>
      </c>
      <c r="E572" s="25" t="n">
        <v>18.15</v>
      </c>
      <c r="F572" s="26" t="n">
        <v>18.96</v>
      </c>
      <c r="G572" s="27" t="n">
        <f aca="false">F572*E572</f>
        <v>344.124</v>
      </c>
    </row>
    <row r="573" customFormat="false" ht="89.25" hidden="false" customHeight="false" outlineLevel="0" collapsed="false">
      <c r="A573" s="23" t="s">
        <v>918</v>
      </c>
      <c r="B573" s="23" t="s">
        <v>195</v>
      </c>
      <c r="C573" s="24" t="s">
        <v>17</v>
      </c>
      <c r="D573" s="24" t="s">
        <v>18</v>
      </c>
      <c r="E573" s="25" t="n">
        <v>66.36</v>
      </c>
      <c r="F573" s="26" t="n">
        <v>43.24</v>
      </c>
      <c r="G573" s="27" t="n">
        <f aca="false">F573*E573</f>
        <v>2869.4064</v>
      </c>
    </row>
    <row r="574" customFormat="false" ht="76.5" hidden="false" customHeight="false" outlineLevel="0" collapsed="false">
      <c r="A574" s="23" t="s">
        <v>919</v>
      </c>
      <c r="B574" s="23" t="s">
        <v>197</v>
      </c>
      <c r="C574" s="24" t="s">
        <v>17</v>
      </c>
      <c r="D574" s="24" t="s">
        <v>18</v>
      </c>
      <c r="E574" s="25" t="n">
        <v>297.47</v>
      </c>
      <c r="F574" s="26" t="n">
        <v>3.01</v>
      </c>
      <c r="G574" s="27" t="n">
        <f aca="false">F574*E574</f>
        <v>895.3847</v>
      </c>
    </row>
    <row r="575" customFormat="false" ht="89.25" hidden="false" customHeight="false" outlineLevel="0" collapsed="false">
      <c r="A575" s="23" t="s">
        <v>920</v>
      </c>
      <c r="B575" s="23" t="s">
        <v>199</v>
      </c>
      <c r="C575" s="24" t="s">
        <v>17</v>
      </c>
      <c r="D575" s="24" t="s">
        <v>18</v>
      </c>
      <c r="E575" s="25" t="n">
        <v>66.36</v>
      </c>
      <c r="F575" s="26" t="n">
        <v>6.54</v>
      </c>
      <c r="G575" s="27" t="n">
        <f aca="false">F575*E575</f>
        <v>433.9944</v>
      </c>
    </row>
    <row r="576" customFormat="false" ht="12.75" hidden="false" customHeight="true" outlineLevel="0" collapsed="false">
      <c r="A576" s="30" t="s">
        <v>921</v>
      </c>
      <c r="B576" s="30" t="s">
        <v>201</v>
      </c>
      <c r="C576" s="30"/>
      <c r="D576" s="30"/>
      <c r="E576" s="30"/>
      <c r="F576" s="30"/>
      <c r="G576" s="30"/>
    </row>
    <row r="577" customFormat="false" ht="38.25" hidden="false" customHeight="false" outlineLevel="0" collapsed="false">
      <c r="A577" s="23" t="s">
        <v>922</v>
      </c>
      <c r="B577" s="23" t="s">
        <v>203</v>
      </c>
      <c r="C577" s="24" t="s">
        <v>17</v>
      </c>
      <c r="D577" s="24" t="s">
        <v>18</v>
      </c>
      <c r="E577" s="25" t="n">
        <v>241.55</v>
      </c>
      <c r="F577" s="26" t="n">
        <v>31.79</v>
      </c>
      <c r="G577" s="27" t="n">
        <f aca="false">F577*E577</f>
        <v>7678.8745</v>
      </c>
    </row>
    <row r="578" customFormat="false" ht="12.75" hidden="false" customHeight="true" outlineLevel="0" collapsed="false">
      <c r="A578" s="30" t="s">
        <v>923</v>
      </c>
      <c r="B578" s="30" t="s">
        <v>205</v>
      </c>
      <c r="C578" s="30"/>
      <c r="D578" s="30"/>
      <c r="E578" s="30"/>
      <c r="F578" s="30"/>
      <c r="G578" s="30"/>
    </row>
    <row r="579" customFormat="false" ht="25.5" hidden="false" customHeight="false" outlineLevel="0" collapsed="false">
      <c r="A579" s="23" t="s">
        <v>924</v>
      </c>
      <c r="B579" s="23" t="s">
        <v>207</v>
      </c>
      <c r="C579" s="24" t="s">
        <v>17</v>
      </c>
      <c r="D579" s="24" t="s">
        <v>18</v>
      </c>
      <c r="E579" s="25" t="n">
        <v>3.78</v>
      </c>
      <c r="F579" s="26" t="n">
        <v>219.52</v>
      </c>
      <c r="G579" s="27" t="n">
        <f aca="false">F579*E579</f>
        <v>829.7856</v>
      </c>
    </row>
    <row r="580" customFormat="false" ht="38.25" hidden="false" customHeight="false" outlineLevel="0" collapsed="false">
      <c r="A580" s="23" t="s">
        <v>925</v>
      </c>
      <c r="B580" s="23" t="s">
        <v>209</v>
      </c>
      <c r="C580" s="24" t="s">
        <v>17</v>
      </c>
      <c r="D580" s="24" t="s">
        <v>18</v>
      </c>
      <c r="E580" s="25" t="n">
        <v>1.28</v>
      </c>
      <c r="F580" s="26" t="n">
        <v>219.52</v>
      </c>
      <c r="G580" s="27" t="n">
        <f aca="false">F580*E580</f>
        <v>280.9856</v>
      </c>
    </row>
    <row r="581" customFormat="false" ht="63.75" hidden="false" customHeight="false" outlineLevel="0" collapsed="false">
      <c r="A581" s="23" t="s">
        <v>926</v>
      </c>
      <c r="B581" s="23" t="s">
        <v>211</v>
      </c>
      <c r="C581" s="24" t="s">
        <v>17</v>
      </c>
      <c r="D581" s="24" t="s">
        <v>23</v>
      </c>
      <c r="E581" s="25" t="n">
        <v>7</v>
      </c>
      <c r="F581" s="26" t="n">
        <v>111.1</v>
      </c>
      <c r="G581" s="27" t="n">
        <f aca="false">F581*E581</f>
        <v>777.7</v>
      </c>
    </row>
    <row r="582" customFormat="false" ht="76.5" hidden="false" customHeight="false" outlineLevel="0" collapsed="false">
      <c r="A582" s="23" t="s">
        <v>927</v>
      </c>
      <c r="B582" s="23" t="s">
        <v>928</v>
      </c>
      <c r="C582" s="24" t="s">
        <v>17</v>
      </c>
      <c r="D582" s="24" t="s">
        <v>23</v>
      </c>
      <c r="E582" s="25" t="n">
        <v>5</v>
      </c>
      <c r="F582" s="26" t="n">
        <v>88.48</v>
      </c>
      <c r="G582" s="27" t="n">
        <f aca="false">F582*E582</f>
        <v>442.4</v>
      </c>
    </row>
    <row r="583" customFormat="false" ht="114.75" hidden="false" customHeight="false" outlineLevel="0" collapsed="false">
      <c r="A583" s="23" t="s">
        <v>929</v>
      </c>
      <c r="B583" s="23" t="s">
        <v>213</v>
      </c>
      <c r="C583" s="24" t="s">
        <v>17</v>
      </c>
      <c r="D583" s="24" t="s">
        <v>23</v>
      </c>
      <c r="E583" s="25" t="n">
        <v>10</v>
      </c>
      <c r="F583" s="26" t="n">
        <v>677.92</v>
      </c>
      <c r="G583" s="27" t="n">
        <f aca="false">F583*E583</f>
        <v>6779.2</v>
      </c>
    </row>
    <row r="584" customFormat="false" ht="114.75" hidden="false" customHeight="false" outlineLevel="0" collapsed="false">
      <c r="A584" s="23" t="s">
        <v>930</v>
      </c>
      <c r="B584" s="23" t="s">
        <v>931</v>
      </c>
      <c r="C584" s="24" t="s">
        <v>17</v>
      </c>
      <c r="D584" s="24" t="s">
        <v>23</v>
      </c>
      <c r="E584" s="25" t="n">
        <v>2</v>
      </c>
      <c r="F584" s="26" t="n">
        <v>678.5</v>
      </c>
      <c r="G584" s="27" t="n">
        <f aca="false">F584*E584</f>
        <v>1357</v>
      </c>
    </row>
    <row r="585" customFormat="false" ht="76.5" hidden="false" customHeight="false" outlineLevel="0" collapsed="false">
      <c r="A585" s="23" t="s">
        <v>932</v>
      </c>
      <c r="B585" s="23" t="s">
        <v>933</v>
      </c>
      <c r="C585" s="24" t="s">
        <v>17</v>
      </c>
      <c r="D585" s="24" t="s">
        <v>23</v>
      </c>
      <c r="E585" s="25" t="n">
        <v>12</v>
      </c>
      <c r="F585" s="26" t="n">
        <v>96.78</v>
      </c>
      <c r="G585" s="27" t="n">
        <f aca="false">F585*E585</f>
        <v>1161.36</v>
      </c>
    </row>
    <row r="586" customFormat="false" ht="38.25" hidden="false" customHeight="false" outlineLevel="0" collapsed="false">
      <c r="A586" s="23" t="s">
        <v>934</v>
      </c>
      <c r="B586" s="23" t="s">
        <v>215</v>
      </c>
      <c r="C586" s="24" t="s">
        <v>17</v>
      </c>
      <c r="D586" s="24" t="s">
        <v>49</v>
      </c>
      <c r="E586" s="25" t="n">
        <v>21.4</v>
      </c>
      <c r="F586" s="26" t="n">
        <v>25.46</v>
      </c>
      <c r="G586" s="27" t="n">
        <f aca="false">F586*E586</f>
        <v>544.844</v>
      </c>
    </row>
    <row r="587" customFormat="false" ht="38.25" hidden="false" customHeight="false" outlineLevel="0" collapsed="false">
      <c r="A587" s="23" t="s">
        <v>935</v>
      </c>
      <c r="B587" s="23" t="s">
        <v>217</v>
      </c>
      <c r="C587" s="24" t="s">
        <v>17</v>
      </c>
      <c r="D587" s="24" t="s">
        <v>49</v>
      </c>
      <c r="E587" s="25" t="n">
        <v>31.2</v>
      </c>
      <c r="F587" s="26" t="n">
        <v>32.93</v>
      </c>
      <c r="G587" s="27" t="n">
        <f aca="false">F587*E587</f>
        <v>1027.416</v>
      </c>
    </row>
    <row r="588" customFormat="false" ht="38.25" hidden="false" customHeight="false" outlineLevel="0" collapsed="false">
      <c r="A588" s="23" t="s">
        <v>936</v>
      </c>
      <c r="B588" s="23" t="s">
        <v>219</v>
      </c>
      <c r="C588" s="24" t="s">
        <v>17</v>
      </c>
      <c r="D588" s="24" t="s">
        <v>49</v>
      </c>
      <c r="E588" s="25" t="n">
        <v>16.38</v>
      </c>
      <c r="F588" s="26" t="n">
        <v>19.24</v>
      </c>
      <c r="G588" s="27" t="n">
        <f aca="false">F588*E588</f>
        <v>315.1512</v>
      </c>
    </row>
    <row r="589" customFormat="false" ht="25.5" hidden="false" customHeight="false" outlineLevel="0" collapsed="false">
      <c r="A589" s="23" t="s">
        <v>937</v>
      </c>
      <c r="B589" s="23" t="s">
        <v>938</v>
      </c>
      <c r="C589" s="24" t="s">
        <v>17</v>
      </c>
      <c r="D589" s="24" t="s">
        <v>23</v>
      </c>
      <c r="E589" s="25" t="n">
        <v>3</v>
      </c>
      <c r="F589" s="26" t="n">
        <v>389.91</v>
      </c>
      <c r="G589" s="27" t="n">
        <f aca="false">F589*E589</f>
        <v>1169.73</v>
      </c>
    </row>
    <row r="590" customFormat="false" ht="25.5" hidden="false" customHeight="false" outlineLevel="0" collapsed="false">
      <c r="A590" s="23" t="s">
        <v>939</v>
      </c>
      <c r="B590" s="23" t="s">
        <v>940</v>
      </c>
      <c r="C590" s="24" t="s">
        <v>17</v>
      </c>
      <c r="D590" s="24" t="s">
        <v>23</v>
      </c>
      <c r="E590" s="25" t="n">
        <v>1</v>
      </c>
      <c r="F590" s="26" t="n">
        <v>287.64</v>
      </c>
      <c r="G590" s="27" t="n">
        <f aca="false">F590*E590</f>
        <v>287.64</v>
      </c>
    </row>
    <row r="591" customFormat="false" ht="25.5" hidden="false" customHeight="false" outlineLevel="0" collapsed="false">
      <c r="A591" s="23" t="s">
        <v>941</v>
      </c>
      <c r="B591" s="23" t="s">
        <v>942</v>
      </c>
      <c r="C591" s="24" t="s">
        <v>17</v>
      </c>
      <c r="D591" s="24" t="s">
        <v>23</v>
      </c>
      <c r="E591" s="25" t="n">
        <v>2</v>
      </c>
      <c r="F591" s="26" t="n">
        <v>275.9</v>
      </c>
      <c r="G591" s="27" t="n">
        <f aca="false">F591*E591</f>
        <v>551.8</v>
      </c>
    </row>
    <row r="592" customFormat="false" ht="25.5" hidden="false" customHeight="false" outlineLevel="0" collapsed="false">
      <c r="A592" s="23" t="s">
        <v>943</v>
      </c>
      <c r="B592" s="23" t="s">
        <v>944</v>
      </c>
      <c r="C592" s="24" t="s">
        <v>17</v>
      </c>
      <c r="D592" s="24" t="s">
        <v>23</v>
      </c>
      <c r="E592" s="25" t="n">
        <v>3</v>
      </c>
      <c r="F592" s="26" t="n">
        <v>367.06</v>
      </c>
      <c r="G592" s="27" t="n">
        <f aca="false">F592*E592</f>
        <v>1101.18</v>
      </c>
    </row>
    <row r="593" customFormat="false" ht="25.5" hidden="false" customHeight="false" outlineLevel="0" collapsed="false">
      <c r="A593" s="23" t="s">
        <v>945</v>
      </c>
      <c r="B593" s="23" t="s">
        <v>221</v>
      </c>
      <c r="C593" s="24" t="s">
        <v>17</v>
      </c>
      <c r="D593" s="24" t="s">
        <v>23</v>
      </c>
      <c r="E593" s="25" t="n">
        <v>1</v>
      </c>
      <c r="F593" s="26" t="n">
        <v>236.11</v>
      </c>
      <c r="G593" s="27" t="n">
        <f aca="false">F593*E593</f>
        <v>236.11</v>
      </c>
    </row>
    <row r="594" customFormat="false" ht="25.5" hidden="false" customHeight="false" outlineLevel="0" collapsed="false">
      <c r="A594" s="23" t="s">
        <v>946</v>
      </c>
      <c r="B594" s="23" t="s">
        <v>223</v>
      </c>
      <c r="C594" s="24" t="s">
        <v>17</v>
      </c>
      <c r="D594" s="24" t="s">
        <v>23</v>
      </c>
      <c r="E594" s="25" t="n">
        <v>1</v>
      </c>
      <c r="F594" s="26" t="n">
        <v>167.35</v>
      </c>
      <c r="G594" s="27" t="n">
        <f aca="false">F594*E594</f>
        <v>167.35</v>
      </c>
    </row>
    <row r="595" customFormat="false" ht="25.5" hidden="false" customHeight="false" outlineLevel="0" collapsed="false">
      <c r="A595" s="23" t="s">
        <v>947</v>
      </c>
      <c r="B595" s="23" t="s">
        <v>225</v>
      </c>
      <c r="C595" s="24" t="s">
        <v>17</v>
      </c>
      <c r="D595" s="24" t="s">
        <v>23</v>
      </c>
      <c r="E595" s="25" t="n">
        <v>1</v>
      </c>
      <c r="F595" s="26" t="n">
        <v>119.28</v>
      </c>
      <c r="G595" s="27" t="n">
        <f aca="false">F595*E595</f>
        <v>119.28</v>
      </c>
    </row>
    <row r="596" customFormat="false" ht="25.5" hidden="false" customHeight="false" outlineLevel="0" collapsed="false">
      <c r="A596" s="23" t="s">
        <v>948</v>
      </c>
      <c r="B596" s="23" t="s">
        <v>949</v>
      </c>
      <c r="C596" s="24" t="s">
        <v>17</v>
      </c>
      <c r="D596" s="24" t="s">
        <v>23</v>
      </c>
      <c r="E596" s="25" t="n">
        <v>1</v>
      </c>
      <c r="F596" s="26" t="n">
        <v>333.33</v>
      </c>
      <c r="G596" s="27" t="n">
        <f aca="false">F596*E596</f>
        <v>333.33</v>
      </c>
    </row>
    <row r="597" customFormat="false" ht="25.5" hidden="false" customHeight="false" outlineLevel="0" collapsed="false">
      <c r="A597" s="23" t="s">
        <v>950</v>
      </c>
      <c r="B597" s="23" t="s">
        <v>951</v>
      </c>
      <c r="C597" s="24" t="s">
        <v>17</v>
      </c>
      <c r="D597" s="24" t="s">
        <v>23</v>
      </c>
      <c r="E597" s="25" t="n">
        <v>1</v>
      </c>
      <c r="F597" s="26" t="n">
        <v>221.21</v>
      </c>
      <c r="G597" s="27" t="n">
        <f aca="false">F597*E597</f>
        <v>221.21</v>
      </c>
    </row>
    <row r="598" customFormat="false" ht="25.5" hidden="false" customHeight="false" outlineLevel="0" collapsed="false">
      <c r="A598" s="23" t="s">
        <v>952</v>
      </c>
      <c r="B598" s="23" t="s">
        <v>953</v>
      </c>
      <c r="C598" s="24" t="s">
        <v>17</v>
      </c>
      <c r="D598" s="24" t="s">
        <v>23</v>
      </c>
      <c r="E598" s="25" t="n">
        <v>1</v>
      </c>
      <c r="F598" s="26" t="n">
        <v>1058</v>
      </c>
      <c r="G598" s="27" t="n">
        <f aca="false">F598*E598</f>
        <v>1058</v>
      </c>
    </row>
    <row r="599" customFormat="false" ht="25.5" hidden="false" customHeight="false" outlineLevel="0" collapsed="false">
      <c r="A599" s="23" t="s">
        <v>954</v>
      </c>
      <c r="B599" s="23" t="s">
        <v>955</v>
      </c>
      <c r="C599" s="24" t="s">
        <v>17</v>
      </c>
      <c r="D599" s="24" t="s">
        <v>23</v>
      </c>
      <c r="E599" s="25" t="n">
        <v>2</v>
      </c>
      <c r="F599" s="26" t="n">
        <v>88.69</v>
      </c>
      <c r="G599" s="27" t="n">
        <f aca="false">F599*E599</f>
        <v>177.38</v>
      </c>
    </row>
    <row r="600" customFormat="false" ht="25.5" hidden="false" customHeight="false" outlineLevel="0" collapsed="false">
      <c r="A600" s="23" t="s">
        <v>956</v>
      </c>
      <c r="B600" s="23" t="s">
        <v>957</v>
      </c>
      <c r="C600" s="24" t="s">
        <v>17</v>
      </c>
      <c r="D600" s="24" t="s">
        <v>23</v>
      </c>
      <c r="E600" s="25" t="n">
        <v>1</v>
      </c>
      <c r="F600" s="26" t="n">
        <v>150.38</v>
      </c>
      <c r="G600" s="27" t="n">
        <f aca="false">F600*E600</f>
        <v>150.38</v>
      </c>
    </row>
    <row r="601" customFormat="false" ht="25.5" hidden="false" customHeight="false" outlineLevel="0" collapsed="false">
      <c r="A601" s="23" t="s">
        <v>958</v>
      </c>
      <c r="B601" s="23" t="s">
        <v>959</v>
      </c>
      <c r="C601" s="24" t="s">
        <v>17</v>
      </c>
      <c r="D601" s="24" t="s">
        <v>23</v>
      </c>
      <c r="E601" s="25" t="n">
        <v>1</v>
      </c>
      <c r="F601" s="26" t="n">
        <v>135.23</v>
      </c>
      <c r="G601" s="27" t="n">
        <f aca="false">F601*E601</f>
        <v>135.23</v>
      </c>
    </row>
    <row r="602" customFormat="false" ht="25.5" hidden="false" customHeight="false" outlineLevel="0" collapsed="false">
      <c r="A602" s="23" t="s">
        <v>960</v>
      </c>
      <c r="B602" s="23" t="s">
        <v>229</v>
      </c>
      <c r="C602" s="24" t="s">
        <v>17</v>
      </c>
      <c r="D602" s="24" t="s">
        <v>23</v>
      </c>
      <c r="E602" s="25" t="n">
        <v>8</v>
      </c>
      <c r="F602" s="26" t="n">
        <v>80.18</v>
      </c>
      <c r="G602" s="27" t="n">
        <f aca="false">F602*E602</f>
        <v>641.44</v>
      </c>
    </row>
    <row r="603" customFormat="false" ht="25.5" hidden="false" customHeight="false" outlineLevel="0" collapsed="false">
      <c r="A603" s="23" t="s">
        <v>961</v>
      </c>
      <c r="B603" s="23" t="s">
        <v>962</v>
      </c>
      <c r="C603" s="24" t="s">
        <v>17</v>
      </c>
      <c r="D603" s="24" t="s">
        <v>23</v>
      </c>
      <c r="E603" s="25" t="n">
        <v>2</v>
      </c>
      <c r="F603" s="26" t="n">
        <v>125.53</v>
      </c>
      <c r="G603" s="27" t="n">
        <f aca="false">F603*E603</f>
        <v>251.06</v>
      </c>
    </row>
    <row r="604" customFormat="false" ht="25.5" hidden="false" customHeight="false" outlineLevel="0" collapsed="false">
      <c r="A604" s="23" t="s">
        <v>963</v>
      </c>
      <c r="B604" s="23" t="s">
        <v>964</v>
      </c>
      <c r="C604" s="24" t="s">
        <v>17</v>
      </c>
      <c r="D604" s="24" t="s">
        <v>23</v>
      </c>
      <c r="E604" s="25" t="n">
        <v>1</v>
      </c>
      <c r="F604" s="26" t="n">
        <v>318.48</v>
      </c>
      <c r="G604" s="27" t="n">
        <f aca="false">F604*E604</f>
        <v>318.48</v>
      </c>
    </row>
    <row r="605" customFormat="false" ht="51" hidden="false" customHeight="false" outlineLevel="0" collapsed="false">
      <c r="A605" s="23" t="s">
        <v>965</v>
      </c>
      <c r="B605" s="23" t="s">
        <v>231</v>
      </c>
      <c r="C605" s="24" t="s">
        <v>17</v>
      </c>
      <c r="D605" s="24" t="s">
        <v>23</v>
      </c>
      <c r="E605" s="25" t="n">
        <v>1</v>
      </c>
      <c r="F605" s="26" t="n">
        <v>1556</v>
      </c>
      <c r="G605" s="27" t="n">
        <f aca="false">F605*E605</f>
        <v>1556</v>
      </c>
    </row>
    <row r="606" customFormat="false" ht="89.25" hidden="false" customHeight="false" outlineLevel="0" collapsed="false">
      <c r="A606" s="23" t="s">
        <v>966</v>
      </c>
      <c r="B606" s="23" t="s">
        <v>967</v>
      </c>
      <c r="C606" s="24" t="s">
        <v>17</v>
      </c>
      <c r="D606" s="24" t="s">
        <v>23</v>
      </c>
      <c r="E606" s="25" t="n">
        <v>1</v>
      </c>
      <c r="F606" s="26" t="n">
        <v>17761.27</v>
      </c>
      <c r="G606" s="27" t="n">
        <f aca="false">F606*E606</f>
        <v>17761.27</v>
      </c>
    </row>
    <row r="607" customFormat="false" ht="51" hidden="false" customHeight="false" outlineLevel="0" collapsed="false">
      <c r="A607" s="23" t="s">
        <v>968</v>
      </c>
      <c r="B607" s="23" t="s">
        <v>969</v>
      </c>
      <c r="C607" s="24" t="s">
        <v>17</v>
      </c>
      <c r="D607" s="24" t="s">
        <v>23</v>
      </c>
      <c r="E607" s="25" t="n">
        <v>1</v>
      </c>
      <c r="F607" s="26" t="n">
        <v>17471.34</v>
      </c>
      <c r="G607" s="27" t="n">
        <f aca="false">F607*E607</f>
        <v>17471.34</v>
      </c>
    </row>
    <row r="608" customFormat="false" ht="51" hidden="false" customHeight="false" outlineLevel="0" collapsed="false">
      <c r="A608" s="23" t="s">
        <v>970</v>
      </c>
      <c r="B608" s="23" t="s">
        <v>971</v>
      </c>
      <c r="C608" s="24" t="s">
        <v>17</v>
      </c>
      <c r="D608" s="24" t="s">
        <v>23</v>
      </c>
      <c r="E608" s="25" t="n">
        <v>1</v>
      </c>
      <c r="F608" s="26" t="n">
        <v>1732.9</v>
      </c>
      <c r="G608" s="27" t="n">
        <f aca="false">F608*E608</f>
        <v>1732.9</v>
      </c>
    </row>
    <row r="609" customFormat="false" ht="51" hidden="false" customHeight="false" outlineLevel="0" collapsed="false">
      <c r="A609" s="23" t="s">
        <v>972</v>
      </c>
      <c r="B609" s="23" t="s">
        <v>973</v>
      </c>
      <c r="C609" s="24" t="s">
        <v>17</v>
      </c>
      <c r="D609" s="24" t="s">
        <v>23</v>
      </c>
      <c r="E609" s="25" t="n">
        <v>5</v>
      </c>
      <c r="F609" s="26" t="n">
        <v>1668.8</v>
      </c>
      <c r="G609" s="27" t="n">
        <f aca="false">F609*E609</f>
        <v>8344</v>
      </c>
    </row>
    <row r="610" customFormat="false" ht="38.25" hidden="false" customHeight="false" outlineLevel="0" collapsed="false">
      <c r="A610" s="23" t="s">
        <v>974</v>
      </c>
      <c r="B610" s="23" t="s">
        <v>233</v>
      </c>
      <c r="C610" s="24" t="s">
        <v>17</v>
      </c>
      <c r="D610" s="24" t="s">
        <v>23</v>
      </c>
      <c r="E610" s="25" t="n">
        <v>6</v>
      </c>
      <c r="F610" s="26" t="n">
        <v>1927.38</v>
      </c>
      <c r="G610" s="27" t="n">
        <f aca="false">F610*E610</f>
        <v>11564.28</v>
      </c>
    </row>
    <row r="611" customFormat="false" ht="38.25" hidden="false" customHeight="false" outlineLevel="0" collapsed="false">
      <c r="A611" s="23" t="s">
        <v>975</v>
      </c>
      <c r="B611" s="23" t="s">
        <v>235</v>
      </c>
      <c r="C611" s="24" t="s">
        <v>17</v>
      </c>
      <c r="D611" s="24" t="s">
        <v>23</v>
      </c>
      <c r="E611" s="25" t="n">
        <v>4</v>
      </c>
      <c r="F611" s="26" t="n">
        <v>1272.29</v>
      </c>
      <c r="G611" s="27" t="n">
        <f aca="false">F611*E611</f>
        <v>5089.16</v>
      </c>
    </row>
    <row r="612" customFormat="false" ht="38.25" hidden="false" customHeight="false" outlineLevel="0" collapsed="false">
      <c r="A612" s="23" t="s">
        <v>976</v>
      </c>
      <c r="B612" s="23" t="s">
        <v>237</v>
      </c>
      <c r="C612" s="24" t="s">
        <v>17</v>
      </c>
      <c r="D612" s="24" t="s">
        <v>23</v>
      </c>
      <c r="E612" s="25" t="n">
        <v>1</v>
      </c>
      <c r="F612" s="26" t="n">
        <v>1091.96</v>
      </c>
      <c r="G612" s="27" t="n">
        <f aca="false">F612*E612</f>
        <v>1091.96</v>
      </c>
    </row>
    <row r="613" customFormat="false" ht="38.25" hidden="false" customHeight="false" outlineLevel="0" collapsed="false">
      <c r="A613" s="23" t="s">
        <v>977</v>
      </c>
      <c r="B613" s="23" t="s">
        <v>978</v>
      </c>
      <c r="C613" s="24" t="s">
        <v>17</v>
      </c>
      <c r="D613" s="24" t="s">
        <v>23</v>
      </c>
      <c r="E613" s="25" t="n">
        <v>1</v>
      </c>
      <c r="F613" s="26" t="n">
        <v>1688.46</v>
      </c>
      <c r="G613" s="27" t="n">
        <f aca="false">F613*E613</f>
        <v>1688.46</v>
      </c>
    </row>
    <row r="614" customFormat="false" ht="38.25" hidden="false" customHeight="false" outlineLevel="0" collapsed="false">
      <c r="A614" s="23" t="s">
        <v>979</v>
      </c>
      <c r="B614" s="23" t="s">
        <v>980</v>
      </c>
      <c r="C614" s="24" t="s">
        <v>17</v>
      </c>
      <c r="D614" s="24" t="s">
        <v>23</v>
      </c>
      <c r="E614" s="25" t="n">
        <v>1</v>
      </c>
      <c r="F614" s="26" t="n">
        <v>1173.75</v>
      </c>
      <c r="G614" s="27" t="n">
        <f aca="false">F614*E614</f>
        <v>1173.75</v>
      </c>
    </row>
    <row r="615" customFormat="false" ht="12.75" hidden="false" customHeight="true" outlineLevel="0" collapsed="false">
      <c r="A615" s="30" t="s">
        <v>981</v>
      </c>
      <c r="B615" s="30" t="s">
        <v>245</v>
      </c>
      <c r="C615" s="30"/>
      <c r="D615" s="30"/>
      <c r="E615" s="30"/>
      <c r="F615" s="30"/>
      <c r="G615" s="30"/>
    </row>
    <row r="616" customFormat="false" ht="76.5" hidden="false" customHeight="false" outlineLevel="0" collapsed="false">
      <c r="A616" s="23" t="s">
        <v>982</v>
      </c>
      <c r="B616" s="23" t="s">
        <v>249</v>
      </c>
      <c r="C616" s="24" t="s">
        <v>17</v>
      </c>
      <c r="D616" s="24" t="s">
        <v>23</v>
      </c>
      <c r="E616" s="25" t="n">
        <v>6</v>
      </c>
      <c r="F616" s="26" t="n">
        <v>541.95</v>
      </c>
      <c r="G616" s="27" t="n">
        <f aca="false">F616*E616</f>
        <v>3251.7</v>
      </c>
    </row>
    <row r="617" customFormat="false" ht="76.5" hidden="false" customHeight="false" outlineLevel="0" collapsed="false">
      <c r="A617" s="23" t="s">
        <v>983</v>
      </c>
      <c r="B617" s="23" t="s">
        <v>984</v>
      </c>
      <c r="C617" s="24" t="s">
        <v>17</v>
      </c>
      <c r="D617" s="24" t="s">
        <v>23</v>
      </c>
      <c r="E617" s="25" t="n">
        <v>1</v>
      </c>
      <c r="F617" s="26" t="n">
        <v>492.98</v>
      </c>
      <c r="G617" s="27" t="n">
        <f aca="false">F617*E617</f>
        <v>492.98</v>
      </c>
    </row>
    <row r="618" customFormat="false" ht="38.25" hidden="false" customHeight="false" outlineLevel="0" collapsed="false">
      <c r="A618" s="23" t="s">
        <v>985</v>
      </c>
      <c r="B618" s="23" t="s">
        <v>986</v>
      </c>
      <c r="C618" s="24" t="s">
        <v>17</v>
      </c>
      <c r="D618" s="24" t="s">
        <v>23</v>
      </c>
      <c r="E618" s="25" t="n">
        <v>2</v>
      </c>
      <c r="F618" s="26" t="n">
        <v>800.55</v>
      </c>
      <c r="G618" s="27" t="n">
        <f aca="false">F618*E618</f>
        <v>1601.1</v>
      </c>
    </row>
    <row r="619" customFormat="false" ht="38.25" hidden="false" customHeight="false" outlineLevel="0" collapsed="false">
      <c r="A619" s="23" t="s">
        <v>987</v>
      </c>
      <c r="B619" s="23" t="s">
        <v>988</v>
      </c>
      <c r="C619" s="24" t="s">
        <v>17</v>
      </c>
      <c r="D619" s="24" t="s">
        <v>23</v>
      </c>
      <c r="E619" s="25" t="n">
        <v>1</v>
      </c>
      <c r="F619" s="26" t="n">
        <v>2213.87</v>
      </c>
      <c r="G619" s="27" t="n">
        <f aca="false">F619*E619</f>
        <v>2213.87</v>
      </c>
    </row>
    <row r="620" customFormat="false" ht="38.25" hidden="false" customHeight="false" outlineLevel="0" collapsed="false">
      <c r="A620" s="23" t="s">
        <v>989</v>
      </c>
      <c r="B620" s="23" t="s">
        <v>990</v>
      </c>
      <c r="C620" s="24" t="s">
        <v>17</v>
      </c>
      <c r="D620" s="24" t="s">
        <v>23</v>
      </c>
      <c r="E620" s="25" t="n">
        <v>1</v>
      </c>
      <c r="F620" s="26" t="n">
        <v>1245.06</v>
      </c>
      <c r="G620" s="27" t="n">
        <f aca="false">F620*E620</f>
        <v>1245.06</v>
      </c>
    </row>
    <row r="621" customFormat="false" ht="38.25" hidden="false" customHeight="false" outlineLevel="0" collapsed="false">
      <c r="A621" s="23" t="s">
        <v>991</v>
      </c>
      <c r="B621" s="23" t="s">
        <v>992</v>
      </c>
      <c r="C621" s="24" t="s">
        <v>17</v>
      </c>
      <c r="D621" s="24" t="s">
        <v>23</v>
      </c>
      <c r="E621" s="25" t="n">
        <v>1</v>
      </c>
      <c r="F621" s="26" t="n">
        <v>1405.34</v>
      </c>
      <c r="G621" s="27" t="n">
        <f aca="false">F621*E621</f>
        <v>1405.34</v>
      </c>
    </row>
    <row r="622" customFormat="false" ht="38.25" hidden="false" customHeight="false" outlineLevel="0" collapsed="false">
      <c r="A622" s="23" t="s">
        <v>993</v>
      </c>
      <c r="B622" s="23" t="s">
        <v>994</v>
      </c>
      <c r="C622" s="24" t="s">
        <v>17</v>
      </c>
      <c r="D622" s="24" t="s">
        <v>23</v>
      </c>
      <c r="E622" s="25" t="n">
        <v>1</v>
      </c>
      <c r="F622" s="26" t="n">
        <v>1408.68</v>
      </c>
      <c r="G622" s="27" t="n">
        <f aca="false">F622*E622</f>
        <v>1408.68</v>
      </c>
    </row>
    <row r="623" customFormat="false" ht="38.25" hidden="false" customHeight="false" outlineLevel="0" collapsed="false">
      <c r="A623" s="23" t="s">
        <v>995</v>
      </c>
      <c r="B623" s="23" t="s">
        <v>996</v>
      </c>
      <c r="C623" s="24" t="s">
        <v>17</v>
      </c>
      <c r="D623" s="24" t="s">
        <v>23</v>
      </c>
      <c r="E623" s="25" t="n">
        <v>1</v>
      </c>
      <c r="F623" s="26" t="n">
        <v>4856.19</v>
      </c>
      <c r="G623" s="27" t="n">
        <f aca="false">F623*E623</f>
        <v>4856.19</v>
      </c>
    </row>
    <row r="624" customFormat="false" ht="38.25" hidden="false" customHeight="false" outlineLevel="0" collapsed="false">
      <c r="A624" s="23" t="s">
        <v>997</v>
      </c>
      <c r="B624" s="23" t="s">
        <v>998</v>
      </c>
      <c r="C624" s="24" t="s">
        <v>17</v>
      </c>
      <c r="D624" s="24" t="s">
        <v>23</v>
      </c>
      <c r="E624" s="25" t="n">
        <v>1</v>
      </c>
      <c r="F624" s="26" t="n">
        <v>4088.05</v>
      </c>
      <c r="G624" s="27" t="n">
        <f aca="false">F624*E624</f>
        <v>4088.05</v>
      </c>
    </row>
    <row r="625" customFormat="false" ht="51" hidden="false" customHeight="false" outlineLevel="0" collapsed="false">
      <c r="A625" s="23" t="s">
        <v>999</v>
      </c>
      <c r="B625" s="23" t="s">
        <v>1000</v>
      </c>
      <c r="C625" s="24" t="s">
        <v>17</v>
      </c>
      <c r="D625" s="24" t="s">
        <v>23</v>
      </c>
      <c r="E625" s="25" t="n">
        <v>1</v>
      </c>
      <c r="F625" s="26" t="n">
        <v>810.24</v>
      </c>
      <c r="G625" s="27" t="n">
        <f aca="false">F625*E625</f>
        <v>810.24</v>
      </c>
    </row>
    <row r="626" customFormat="false" ht="51" hidden="false" customHeight="false" outlineLevel="0" collapsed="false">
      <c r="A626" s="23" t="s">
        <v>1001</v>
      </c>
      <c r="B626" s="23" t="s">
        <v>1002</v>
      </c>
      <c r="C626" s="24" t="s">
        <v>17</v>
      </c>
      <c r="D626" s="24" t="s">
        <v>23</v>
      </c>
      <c r="E626" s="25" t="n">
        <v>2</v>
      </c>
      <c r="F626" s="26" t="n">
        <v>110.19</v>
      </c>
      <c r="G626" s="27" t="n">
        <f aca="false">F626*E626</f>
        <v>220.38</v>
      </c>
    </row>
    <row r="627" customFormat="false" ht="51" hidden="false" customHeight="false" outlineLevel="0" collapsed="false">
      <c r="A627" s="23" t="s">
        <v>1003</v>
      </c>
      <c r="B627" s="23" t="s">
        <v>255</v>
      </c>
      <c r="C627" s="24" t="s">
        <v>17</v>
      </c>
      <c r="D627" s="24" t="s">
        <v>23</v>
      </c>
      <c r="E627" s="25" t="n">
        <v>6</v>
      </c>
      <c r="F627" s="26" t="n">
        <v>143.55</v>
      </c>
      <c r="G627" s="27" t="n">
        <f aca="false">F627*E627</f>
        <v>861.3</v>
      </c>
    </row>
    <row r="628" customFormat="false" ht="38.25" hidden="false" customHeight="false" outlineLevel="0" collapsed="false">
      <c r="A628" s="23" t="s">
        <v>1004</v>
      </c>
      <c r="B628" s="23" t="s">
        <v>1005</v>
      </c>
      <c r="C628" s="24" t="s">
        <v>17</v>
      </c>
      <c r="D628" s="24" t="s">
        <v>23</v>
      </c>
      <c r="E628" s="25" t="n">
        <v>2</v>
      </c>
      <c r="F628" s="26" t="n">
        <v>1000.89</v>
      </c>
      <c r="G628" s="27" t="n">
        <f aca="false">F628*E628</f>
        <v>2001.78</v>
      </c>
    </row>
    <row r="629" customFormat="false" ht="102" hidden="false" customHeight="false" outlineLevel="0" collapsed="false">
      <c r="A629" s="23" t="s">
        <v>1006</v>
      </c>
      <c r="B629" s="23" t="s">
        <v>1007</v>
      </c>
      <c r="C629" s="24" t="s">
        <v>17</v>
      </c>
      <c r="D629" s="24" t="s">
        <v>23</v>
      </c>
      <c r="E629" s="25" t="n">
        <v>3</v>
      </c>
      <c r="F629" s="26" t="n">
        <v>844.32</v>
      </c>
      <c r="G629" s="27" t="n">
        <f aca="false">F629*E629</f>
        <v>2532.96</v>
      </c>
    </row>
    <row r="630" customFormat="false" ht="12.75" hidden="false" customHeight="true" outlineLevel="0" collapsed="false">
      <c r="A630" s="30" t="s">
        <v>1008</v>
      </c>
      <c r="B630" s="30" t="s">
        <v>257</v>
      </c>
      <c r="C630" s="30"/>
      <c r="D630" s="30"/>
      <c r="E630" s="30"/>
      <c r="F630" s="30"/>
      <c r="G630" s="30"/>
    </row>
    <row r="631" customFormat="false" ht="51" hidden="false" customHeight="false" outlineLevel="0" collapsed="false">
      <c r="A631" s="23" t="s">
        <v>1009</v>
      </c>
      <c r="B631" s="23" t="s">
        <v>259</v>
      </c>
      <c r="C631" s="24" t="s">
        <v>17</v>
      </c>
      <c r="D631" s="24" t="s">
        <v>23</v>
      </c>
      <c r="E631" s="25" t="n">
        <v>9</v>
      </c>
      <c r="F631" s="26" t="n">
        <v>7.09</v>
      </c>
      <c r="G631" s="27" t="n">
        <f aca="false">F631*E631</f>
        <v>63.81</v>
      </c>
    </row>
    <row r="632" customFormat="false" ht="38.25" hidden="false" customHeight="false" outlineLevel="0" collapsed="false">
      <c r="A632" s="23" t="s">
        <v>1010</v>
      </c>
      <c r="B632" s="23" t="s">
        <v>1011</v>
      </c>
      <c r="C632" s="24" t="s">
        <v>17</v>
      </c>
      <c r="D632" s="24" t="s">
        <v>23</v>
      </c>
      <c r="E632" s="25" t="n">
        <v>6</v>
      </c>
      <c r="F632" s="26" t="n">
        <v>127.92</v>
      </c>
      <c r="G632" s="27" t="n">
        <f aca="false">F632*E632</f>
        <v>767.52</v>
      </c>
    </row>
    <row r="633" customFormat="false" ht="38.25" hidden="false" customHeight="false" outlineLevel="0" collapsed="false">
      <c r="A633" s="23" t="s">
        <v>1012</v>
      </c>
      <c r="B633" s="23" t="s">
        <v>1013</v>
      </c>
      <c r="C633" s="24" t="s">
        <v>17</v>
      </c>
      <c r="D633" s="24" t="s">
        <v>23</v>
      </c>
      <c r="E633" s="25" t="n">
        <v>4</v>
      </c>
      <c r="F633" s="26" t="n">
        <v>141.43</v>
      </c>
      <c r="G633" s="27" t="n">
        <f aca="false">F633*E633</f>
        <v>565.72</v>
      </c>
    </row>
    <row r="634" customFormat="false" ht="38.25" hidden="false" customHeight="false" outlineLevel="0" collapsed="false">
      <c r="A634" s="23" t="s">
        <v>1014</v>
      </c>
      <c r="B634" s="23" t="s">
        <v>1015</v>
      </c>
      <c r="C634" s="24" t="s">
        <v>17</v>
      </c>
      <c r="D634" s="24" t="s">
        <v>23</v>
      </c>
      <c r="E634" s="25" t="n">
        <v>4</v>
      </c>
      <c r="F634" s="26" t="n">
        <v>150.41</v>
      </c>
      <c r="G634" s="27" t="n">
        <f aca="false">F634*E634</f>
        <v>601.64</v>
      </c>
    </row>
    <row r="635" customFormat="false" ht="38.25" hidden="false" customHeight="false" outlineLevel="0" collapsed="false">
      <c r="A635" s="23" t="s">
        <v>1016</v>
      </c>
      <c r="B635" s="23" t="s">
        <v>1017</v>
      </c>
      <c r="C635" s="24" t="s">
        <v>17</v>
      </c>
      <c r="D635" s="24" t="s">
        <v>23</v>
      </c>
      <c r="E635" s="25" t="n">
        <v>5</v>
      </c>
      <c r="F635" s="26" t="n">
        <v>283.12</v>
      </c>
      <c r="G635" s="27" t="n">
        <f aca="false">F635*E635</f>
        <v>1415.6</v>
      </c>
    </row>
    <row r="636" customFormat="false" ht="51" hidden="false" customHeight="false" outlineLevel="0" collapsed="false">
      <c r="A636" s="23" t="s">
        <v>1018</v>
      </c>
      <c r="B636" s="23" t="s">
        <v>1019</v>
      </c>
      <c r="C636" s="24" t="s">
        <v>17</v>
      </c>
      <c r="D636" s="24" t="s">
        <v>23</v>
      </c>
      <c r="E636" s="25" t="n">
        <v>7</v>
      </c>
      <c r="F636" s="26" t="n">
        <v>645.84</v>
      </c>
      <c r="G636" s="27" t="n">
        <f aca="false">F636*E636</f>
        <v>4520.88</v>
      </c>
    </row>
    <row r="637" customFormat="false" ht="63.75" hidden="false" customHeight="false" outlineLevel="0" collapsed="false">
      <c r="A637" s="23" t="s">
        <v>1020</v>
      </c>
      <c r="B637" s="23" t="s">
        <v>1021</v>
      </c>
      <c r="C637" s="24" t="s">
        <v>17</v>
      </c>
      <c r="D637" s="24" t="s">
        <v>23</v>
      </c>
      <c r="E637" s="25" t="n">
        <v>2</v>
      </c>
      <c r="F637" s="26" t="n">
        <v>726.39</v>
      </c>
      <c r="G637" s="27" t="n">
        <f aca="false">F637*E637</f>
        <v>1452.78</v>
      </c>
    </row>
    <row r="638" customFormat="false" ht="38.25" hidden="false" customHeight="false" outlineLevel="0" collapsed="false">
      <c r="A638" s="23" t="s">
        <v>1022</v>
      </c>
      <c r="B638" s="23" t="s">
        <v>1023</v>
      </c>
      <c r="C638" s="24" t="s">
        <v>17</v>
      </c>
      <c r="D638" s="24" t="s">
        <v>23</v>
      </c>
      <c r="E638" s="25" t="n">
        <v>1</v>
      </c>
      <c r="F638" s="26" t="n">
        <v>337.93</v>
      </c>
      <c r="G638" s="27" t="n">
        <f aca="false">F638*E638</f>
        <v>337.93</v>
      </c>
    </row>
    <row r="639" customFormat="false" ht="25.5" hidden="false" customHeight="false" outlineLevel="0" collapsed="false">
      <c r="A639" s="23" t="s">
        <v>1024</v>
      </c>
      <c r="B639" s="23" t="s">
        <v>267</v>
      </c>
      <c r="C639" s="24" t="s">
        <v>17</v>
      </c>
      <c r="D639" s="24" t="s">
        <v>23</v>
      </c>
      <c r="E639" s="25" t="n">
        <v>8</v>
      </c>
      <c r="F639" s="26" t="n">
        <v>117.15</v>
      </c>
      <c r="G639" s="27" t="n">
        <f aca="false">F639*E639</f>
        <v>937.2</v>
      </c>
    </row>
    <row r="640" customFormat="false" ht="25.5" hidden="false" customHeight="false" outlineLevel="0" collapsed="false">
      <c r="A640" s="23" t="s">
        <v>1025</v>
      </c>
      <c r="B640" s="23" t="s">
        <v>1026</v>
      </c>
      <c r="C640" s="24" t="s">
        <v>17</v>
      </c>
      <c r="D640" s="24" t="s">
        <v>23</v>
      </c>
      <c r="E640" s="25" t="n">
        <v>2</v>
      </c>
      <c r="F640" s="26" t="n">
        <v>266.04</v>
      </c>
      <c r="G640" s="27" t="n">
        <f aca="false">F640*E640</f>
        <v>532.08</v>
      </c>
    </row>
    <row r="641" customFormat="false" ht="12.75" hidden="false" customHeight="true" outlineLevel="0" collapsed="false">
      <c r="A641" s="30" t="s">
        <v>1027</v>
      </c>
      <c r="B641" s="30" t="s">
        <v>1028</v>
      </c>
      <c r="C641" s="30"/>
      <c r="D641" s="30"/>
      <c r="E641" s="30"/>
      <c r="F641" s="30"/>
      <c r="G641" s="30"/>
    </row>
    <row r="642" customFormat="false" ht="51" hidden="false" customHeight="false" outlineLevel="0" collapsed="false">
      <c r="A642" s="23" t="s">
        <v>1029</v>
      </c>
      <c r="B642" s="23" t="s">
        <v>1030</v>
      </c>
      <c r="C642" s="24" t="s">
        <v>17</v>
      </c>
      <c r="D642" s="24" t="s">
        <v>23</v>
      </c>
      <c r="E642" s="25" t="n">
        <v>1</v>
      </c>
      <c r="F642" s="26" t="n">
        <v>4963.18</v>
      </c>
      <c r="G642" s="27" t="n">
        <f aca="false">F642*E642</f>
        <v>4963.18</v>
      </c>
    </row>
    <row r="643" customFormat="false" ht="12.75" hidden="false" customHeight="true" outlineLevel="0" collapsed="false">
      <c r="A643" s="30" t="s">
        <v>1031</v>
      </c>
      <c r="B643" s="30" t="s">
        <v>269</v>
      </c>
      <c r="C643" s="30"/>
      <c r="D643" s="30"/>
      <c r="E643" s="30"/>
      <c r="F643" s="30"/>
      <c r="G643" s="30"/>
    </row>
    <row r="644" customFormat="false" ht="51" hidden="false" customHeight="false" outlineLevel="0" collapsed="false">
      <c r="A644" s="23" t="s">
        <v>1032</v>
      </c>
      <c r="B644" s="23" t="s">
        <v>1033</v>
      </c>
      <c r="C644" s="24" t="s">
        <v>17</v>
      </c>
      <c r="D644" s="24" t="s">
        <v>18</v>
      </c>
      <c r="E644" s="25" t="n">
        <v>2.63</v>
      </c>
      <c r="F644" s="26" t="n">
        <v>245.08</v>
      </c>
      <c r="G644" s="27" t="n">
        <f aca="false">F644*E644</f>
        <v>644.5604</v>
      </c>
    </row>
    <row r="645" customFormat="false" ht="38.25" hidden="false" customHeight="false" outlineLevel="0" collapsed="false">
      <c r="A645" s="23" t="s">
        <v>1034</v>
      </c>
      <c r="B645" s="23" t="s">
        <v>271</v>
      </c>
      <c r="C645" s="24" t="s">
        <v>17</v>
      </c>
      <c r="D645" s="24" t="s">
        <v>18</v>
      </c>
      <c r="E645" s="25" t="n">
        <v>7</v>
      </c>
      <c r="F645" s="26" t="n">
        <v>361.43</v>
      </c>
      <c r="G645" s="27" t="n">
        <f aca="false">F645*E645</f>
        <v>2530.01</v>
      </c>
    </row>
    <row r="646" customFormat="false" ht="25.5" hidden="false" customHeight="false" outlineLevel="0" collapsed="false">
      <c r="A646" s="23" t="s">
        <v>1035</v>
      </c>
      <c r="B646" s="23" t="s">
        <v>1036</v>
      </c>
      <c r="C646" s="24" t="s">
        <v>17</v>
      </c>
      <c r="D646" s="24" t="s">
        <v>18</v>
      </c>
      <c r="E646" s="25" t="n">
        <v>2.63</v>
      </c>
      <c r="F646" s="26" t="n">
        <v>639.2</v>
      </c>
      <c r="G646" s="27" t="n">
        <f aca="false">F646*E646</f>
        <v>1681.096</v>
      </c>
    </row>
    <row r="647" customFormat="false" ht="25.5" hidden="false" customHeight="false" outlineLevel="0" collapsed="false">
      <c r="A647" s="23" t="s">
        <v>1037</v>
      </c>
      <c r="B647" s="23" t="s">
        <v>1038</v>
      </c>
      <c r="C647" s="24" t="s">
        <v>17</v>
      </c>
      <c r="D647" s="24" t="s">
        <v>18</v>
      </c>
      <c r="E647" s="25" t="n">
        <v>46.33</v>
      </c>
      <c r="F647" s="26" t="n">
        <v>487.57</v>
      </c>
      <c r="G647" s="27" t="n">
        <f aca="false">F647*E647</f>
        <v>22589.1181</v>
      </c>
    </row>
    <row r="648" customFormat="false" ht="51" hidden="false" customHeight="false" outlineLevel="0" collapsed="false">
      <c r="A648" s="23" t="s">
        <v>1039</v>
      </c>
      <c r="B648" s="23" t="s">
        <v>1040</v>
      </c>
      <c r="C648" s="24" t="s">
        <v>17</v>
      </c>
      <c r="D648" s="24" t="s">
        <v>18</v>
      </c>
      <c r="E648" s="25" t="n">
        <v>2.3</v>
      </c>
      <c r="F648" s="26" t="n">
        <v>948.47</v>
      </c>
      <c r="G648" s="27" t="n">
        <f aca="false">F648*E648</f>
        <v>2181.481</v>
      </c>
    </row>
    <row r="649" customFormat="false" ht="51" hidden="false" customHeight="false" outlineLevel="0" collapsed="false">
      <c r="A649" s="23" t="s">
        <v>1041</v>
      </c>
      <c r="B649" s="23" t="s">
        <v>273</v>
      </c>
      <c r="C649" s="24" t="s">
        <v>17</v>
      </c>
      <c r="D649" s="24" t="s">
        <v>49</v>
      </c>
      <c r="E649" s="25" t="n">
        <v>9.47</v>
      </c>
      <c r="F649" s="26" t="n">
        <v>293.19</v>
      </c>
      <c r="G649" s="27" t="n">
        <f aca="false">F649*E649</f>
        <v>2776.5093</v>
      </c>
    </row>
    <row r="650" customFormat="false" ht="51" hidden="false" customHeight="false" outlineLevel="0" collapsed="false">
      <c r="A650" s="23" t="s">
        <v>1042</v>
      </c>
      <c r="B650" s="23" t="s">
        <v>1043</v>
      </c>
      <c r="C650" s="24" t="s">
        <v>17</v>
      </c>
      <c r="D650" s="24" t="s">
        <v>49</v>
      </c>
      <c r="E650" s="25" t="n">
        <v>0.4</v>
      </c>
      <c r="F650" s="26" t="n">
        <v>509.08</v>
      </c>
      <c r="G650" s="27" t="n">
        <f aca="false">F650*E650</f>
        <v>203.632</v>
      </c>
    </row>
    <row r="651" customFormat="false" ht="63.75" hidden="false" customHeight="false" outlineLevel="0" collapsed="false">
      <c r="A651" s="23" t="s">
        <v>1044</v>
      </c>
      <c r="B651" s="23" t="s">
        <v>1045</v>
      </c>
      <c r="C651" s="24" t="s">
        <v>17</v>
      </c>
      <c r="D651" s="24" t="s">
        <v>18</v>
      </c>
      <c r="E651" s="25" t="n">
        <v>25.33</v>
      </c>
      <c r="F651" s="26" t="n">
        <v>1643.3</v>
      </c>
      <c r="G651" s="27" t="n">
        <f aca="false">F651*E651</f>
        <v>41624.789</v>
      </c>
    </row>
    <row r="652" customFormat="false" ht="51" hidden="false" customHeight="false" outlineLevel="0" collapsed="false">
      <c r="A652" s="23" t="s">
        <v>1046</v>
      </c>
      <c r="B652" s="23" t="s">
        <v>1047</v>
      </c>
      <c r="C652" s="24" t="s">
        <v>17</v>
      </c>
      <c r="D652" s="24" t="s">
        <v>18</v>
      </c>
      <c r="E652" s="25" t="n">
        <v>1.47</v>
      </c>
      <c r="F652" s="26" t="n">
        <v>1490.03</v>
      </c>
      <c r="G652" s="27" t="n">
        <f aca="false">F652*E652</f>
        <v>2190.3441</v>
      </c>
    </row>
    <row r="653" customFormat="false" ht="25.5" hidden="false" customHeight="false" outlineLevel="0" collapsed="false">
      <c r="A653" s="23" t="s">
        <v>1048</v>
      </c>
      <c r="B653" s="23" t="s">
        <v>1049</v>
      </c>
      <c r="C653" s="24" t="s">
        <v>17</v>
      </c>
      <c r="D653" s="24" t="s">
        <v>23</v>
      </c>
      <c r="E653" s="25" t="n">
        <v>44</v>
      </c>
      <c r="F653" s="26" t="n">
        <v>12.88</v>
      </c>
      <c r="G653" s="27" t="n">
        <f aca="false">F653*E653</f>
        <v>566.72</v>
      </c>
    </row>
    <row r="654" customFormat="false" ht="38.25" hidden="false" customHeight="false" outlineLevel="0" collapsed="false">
      <c r="A654" s="23" t="s">
        <v>1050</v>
      </c>
      <c r="B654" s="23" t="s">
        <v>1051</v>
      </c>
      <c r="C654" s="24" t="s">
        <v>17</v>
      </c>
      <c r="D654" s="24" t="s">
        <v>23</v>
      </c>
      <c r="E654" s="25" t="n">
        <v>44</v>
      </c>
      <c r="F654" s="26" t="n">
        <v>5.47</v>
      </c>
      <c r="G654" s="27" t="n">
        <f aca="false">F654*E654</f>
        <v>240.68</v>
      </c>
    </row>
    <row r="655" customFormat="false" ht="15" hidden="false" customHeight="false" outlineLevel="0" collapsed="false">
      <c r="A655" s="31" t="s">
        <v>95</v>
      </c>
      <c r="B655" s="31"/>
      <c r="C655" s="31"/>
      <c r="D655" s="31"/>
      <c r="E655" s="31"/>
      <c r="F655" s="31"/>
      <c r="G655" s="32" t="n">
        <f aca="false">G654+G653+G652+G651+G650+G649+G648+G647+G646+G645+G644+G642+G640+G639+G638+G637+G636+G635+G634+G633+G632+G631+G629+G628+G627+G626+G625+G624+G623+G622+G621+G620+G619+G618+G617+G616+G614+G613+G612+G611+G610+G609+G608+G607+G606+G605+G604+G603+G602+G601+G600+G599+G598+G597+G596+G595+G594+G593+G592+G591+G590+G589+G588+G587+G586+G585+G584+G583+G582+G581+G580+G579+G577+G575+G574+G573+G572+G571+G570+G569+G568+G566+G565+G564+G563+G562+G561+G560+G559+G558+G557+G556+G555+G554+G553+G552+G551+G549+G548+G547+G546</f>
        <v>320090.3344</v>
      </c>
    </row>
    <row r="656" customFormat="false" ht="12.75" hidden="false" customHeight="true" outlineLevel="0" collapsed="false">
      <c r="A656" s="33" t="n">
        <v>18</v>
      </c>
      <c r="B656" s="33" t="s">
        <v>274</v>
      </c>
      <c r="C656" s="33"/>
      <c r="D656" s="33"/>
      <c r="E656" s="33"/>
      <c r="F656" s="33"/>
      <c r="G656" s="33"/>
    </row>
    <row r="657" customFormat="false" ht="63.75" hidden="false" customHeight="false" outlineLevel="0" collapsed="false">
      <c r="A657" s="23" t="s">
        <v>1052</v>
      </c>
      <c r="B657" s="23" t="s">
        <v>276</v>
      </c>
      <c r="C657" s="24" t="s">
        <v>17</v>
      </c>
      <c r="D657" s="24" t="s">
        <v>18</v>
      </c>
      <c r="E657" s="25" t="n">
        <v>48.93</v>
      </c>
      <c r="F657" s="25" t="n">
        <v>38.83</v>
      </c>
      <c r="G657" s="27" t="n">
        <f aca="false">F657*E657</f>
        <v>1899.9519</v>
      </c>
    </row>
    <row r="658" customFormat="false" ht="51" hidden="false" customHeight="false" outlineLevel="0" collapsed="false">
      <c r="A658" s="23" t="s">
        <v>1053</v>
      </c>
      <c r="B658" s="23" t="s">
        <v>278</v>
      </c>
      <c r="C658" s="24" t="s">
        <v>17</v>
      </c>
      <c r="D658" s="24" t="s">
        <v>18</v>
      </c>
      <c r="E658" s="25" t="n">
        <v>11.34</v>
      </c>
      <c r="F658" s="25" t="n">
        <v>39.29</v>
      </c>
      <c r="G658" s="27" t="n">
        <f aca="false">F658*E658</f>
        <v>445.5486</v>
      </c>
    </row>
    <row r="659" customFormat="false" ht="38.25" hidden="false" customHeight="false" outlineLevel="0" collapsed="false">
      <c r="A659" s="23" t="s">
        <v>1054</v>
      </c>
      <c r="B659" s="23" t="s">
        <v>280</v>
      </c>
      <c r="C659" s="24" t="s">
        <v>17</v>
      </c>
      <c r="D659" s="24" t="s">
        <v>18</v>
      </c>
      <c r="E659" s="25" t="n">
        <v>27.53</v>
      </c>
      <c r="F659" s="25" t="n">
        <v>9.63</v>
      </c>
      <c r="G659" s="27" t="n">
        <f aca="false">F659*E659</f>
        <v>265.1139</v>
      </c>
    </row>
    <row r="660" customFormat="false" ht="15" hidden="false" customHeight="false" outlineLevel="0" collapsed="false">
      <c r="A660" s="31" t="s">
        <v>95</v>
      </c>
      <c r="B660" s="31"/>
      <c r="C660" s="31"/>
      <c r="D660" s="31"/>
      <c r="E660" s="31"/>
      <c r="F660" s="31"/>
      <c r="G660" s="32" t="n">
        <f aca="false">G657+G658+G659</f>
        <v>2610.6144</v>
      </c>
    </row>
    <row r="661" customFormat="false" ht="12.75" hidden="false" customHeight="true" outlineLevel="0" collapsed="false">
      <c r="A661" s="33" t="n">
        <v>19</v>
      </c>
      <c r="B661" s="33" t="s">
        <v>281</v>
      </c>
      <c r="C661" s="33"/>
      <c r="D661" s="33"/>
      <c r="E661" s="33"/>
      <c r="F661" s="33"/>
      <c r="G661" s="33"/>
    </row>
    <row r="662" customFormat="false" ht="12.75" hidden="false" customHeight="true" outlineLevel="0" collapsed="false">
      <c r="A662" s="30" t="s">
        <v>1055</v>
      </c>
      <c r="B662" s="30" t="s">
        <v>283</v>
      </c>
      <c r="C662" s="30"/>
      <c r="D662" s="30"/>
      <c r="E662" s="30"/>
      <c r="F662" s="30"/>
      <c r="G662" s="30"/>
    </row>
    <row r="663" customFormat="false" ht="25.5" hidden="false" customHeight="false" outlineLevel="0" collapsed="false">
      <c r="A663" s="23" t="s">
        <v>1056</v>
      </c>
      <c r="B663" s="23" t="s">
        <v>285</v>
      </c>
      <c r="C663" s="24" t="s">
        <v>17</v>
      </c>
      <c r="D663" s="24" t="s">
        <v>23</v>
      </c>
      <c r="E663" s="25" t="n">
        <v>2</v>
      </c>
      <c r="F663" s="26" t="n">
        <v>24.84</v>
      </c>
      <c r="G663" s="27" t="n">
        <f aca="false">F663*E663</f>
        <v>49.68</v>
      </c>
    </row>
    <row r="664" customFormat="false" ht="25.5" hidden="false" customHeight="false" outlineLevel="0" collapsed="false">
      <c r="A664" s="23" t="s">
        <v>1057</v>
      </c>
      <c r="B664" s="23" t="s">
        <v>287</v>
      </c>
      <c r="C664" s="24" t="s">
        <v>17</v>
      </c>
      <c r="D664" s="24" t="s">
        <v>23</v>
      </c>
      <c r="E664" s="25" t="n">
        <v>1</v>
      </c>
      <c r="F664" s="26" t="n">
        <v>24.84</v>
      </c>
      <c r="G664" s="27" t="n">
        <f aca="false">F664*E664</f>
        <v>24.84</v>
      </c>
    </row>
    <row r="665" customFormat="false" ht="25.5" hidden="false" customHeight="false" outlineLevel="0" collapsed="false">
      <c r="A665" s="23" t="s">
        <v>1058</v>
      </c>
      <c r="B665" s="23" t="s">
        <v>289</v>
      </c>
      <c r="C665" s="24" t="s">
        <v>17</v>
      </c>
      <c r="D665" s="24" t="s">
        <v>23</v>
      </c>
      <c r="E665" s="25" t="n">
        <v>3</v>
      </c>
      <c r="F665" s="26" t="n">
        <v>24.84</v>
      </c>
      <c r="G665" s="27" t="n">
        <f aca="false">F665*E665</f>
        <v>74.52</v>
      </c>
    </row>
    <row r="666" customFormat="false" ht="25.5" hidden="false" customHeight="false" outlineLevel="0" collapsed="false">
      <c r="A666" s="23" t="s">
        <v>1059</v>
      </c>
      <c r="B666" s="23" t="s">
        <v>1060</v>
      </c>
      <c r="C666" s="24" t="s">
        <v>17</v>
      </c>
      <c r="D666" s="24" t="s">
        <v>23</v>
      </c>
      <c r="E666" s="25" t="n">
        <v>1</v>
      </c>
      <c r="F666" s="26" t="n">
        <v>24.84</v>
      </c>
      <c r="G666" s="27" t="n">
        <f aca="false">F666*E666</f>
        <v>24.84</v>
      </c>
    </row>
    <row r="667" customFormat="false" ht="25.5" hidden="false" customHeight="false" outlineLevel="0" collapsed="false">
      <c r="A667" s="23" t="s">
        <v>1061</v>
      </c>
      <c r="B667" s="23" t="s">
        <v>291</v>
      </c>
      <c r="C667" s="24" t="s">
        <v>17</v>
      </c>
      <c r="D667" s="24" t="s">
        <v>23</v>
      </c>
      <c r="E667" s="25" t="n">
        <v>5</v>
      </c>
      <c r="F667" s="26" t="n">
        <v>32.39</v>
      </c>
      <c r="G667" s="27" t="n">
        <f aca="false">F667*E667</f>
        <v>161.95</v>
      </c>
    </row>
    <row r="668" customFormat="false" ht="15" hidden="false" customHeight="false" outlineLevel="0" collapsed="false">
      <c r="A668" s="31" t="s">
        <v>95</v>
      </c>
      <c r="B668" s="31"/>
      <c r="C668" s="31"/>
      <c r="D668" s="31"/>
      <c r="E668" s="31"/>
      <c r="F668" s="31"/>
      <c r="G668" s="32" t="n">
        <f aca="false">G663+G664+G665+G667+G666</f>
        <v>335.83</v>
      </c>
    </row>
    <row r="669" customFormat="false" ht="12.75" hidden="false" customHeight="true" outlineLevel="0" collapsed="false">
      <c r="A669" s="33" t="n">
        <v>20</v>
      </c>
      <c r="B669" s="33" t="s">
        <v>292</v>
      </c>
      <c r="C669" s="33"/>
      <c r="D669" s="33"/>
      <c r="E669" s="33"/>
      <c r="F669" s="33"/>
      <c r="G669" s="33"/>
    </row>
    <row r="670" customFormat="false" ht="12.75" hidden="false" customHeight="true" outlineLevel="0" collapsed="false">
      <c r="A670" s="30" t="s">
        <v>1062</v>
      </c>
      <c r="B670" s="30" t="s">
        <v>379</v>
      </c>
      <c r="C670" s="30"/>
      <c r="D670" s="30"/>
      <c r="E670" s="30"/>
      <c r="F670" s="30"/>
      <c r="G670" s="30"/>
    </row>
    <row r="671" customFormat="false" ht="38.25" hidden="false" customHeight="false" outlineLevel="0" collapsed="false">
      <c r="A671" s="23" t="s">
        <v>1063</v>
      </c>
      <c r="B671" s="23" t="s">
        <v>381</v>
      </c>
      <c r="C671" s="24" t="s">
        <v>17</v>
      </c>
      <c r="D671" s="24" t="s">
        <v>23</v>
      </c>
      <c r="E671" s="25" t="n">
        <v>48</v>
      </c>
      <c r="F671" s="26" t="n">
        <v>13.94</v>
      </c>
      <c r="G671" s="27" t="n">
        <f aca="false">F671*E671</f>
        <v>669.12</v>
      </c>
    </row>
    <row r="672" customFormat="false" ht="38.25" hidden="false" customHeight="false" outlineLevel="0" collapsed="false">
      <c r="A672" s="23" t="s">
        <v>1064</v>
      </c>
      <c r="B672" s="23" t="s">
        <v>383</v>
      </c>
      <c r="C672" s="24" t="s">
        <v>17</v>
      </c>
      <c r="D672" s="24" t="s">
        <v>23</v>
      </c>
      <c r="E672" s="25" t="n">
        <v>110</v>
      </c>
      <c r="F672" s="26" t="n">
        <v>27.22</v>
      </c>
      <c r="G672" s="27" t="n">
        <f aca="false">F672*E672</f>
        <v>2994.2</v>
      </c>
    </row>
    <row r="673" customFormat="false" ht="38.25" hidden="false" customHeight="false" outlineLevel="0" collapsed="false">
      <c r="A673" s="23" t="s">
        <v>1065</v>
      </c>
      <c r="B673" s="23" t="s">
        <v>1066</v>
      </c>
      <c r="C673" s="24" t="s">
        <v>17</v>
      </c>
      <c r="D673" s="24" t="s">
        <v>23</v>
      </c>
      <c r="E673" s="25" t="n">
        <v>1</v>
      </c>
      <c r="F673" s="26" t="n">
        <v>20.07</v>
      </c>
      <c r="G673" s="27" t="n">
        <f aca="false">F673*E673</f>
        <v>20.07</v>
      </c>
    </row>
    <row r="674" customFormat="false" ht="38.25" hidden="false" customHeight="false" outlineLevel="0" collapsed="false">
      <c r="A674" s="23" t="s">
        <v>1067</v>
      </c>
      <c r="B674" s="23" t="s">
        <v>385</v>
      </c>
      <c r="C674" s="24" t="s">
        <v>17</v>
      </c>
      <c r="D674" s="24" t="s">
        <v>23</v>
      </c>
      <c r="E674" s="25" t="n">
        <v>4</v>
      </c>
      <c r="F674" s="26" t="n">
        <v>11.81</v>
      </c>
      <c r="G674" s="27" t="n">
        <f aca="false">F674*E674</f>
        <v>47.24</v>
      </c>
    </row>
    <row r="675" customFormat="false" ht="38.25" hidden="false" customHeight="false" outlineLevel="0" collapsed="false">
      <c r="A675" s="23" t="s">
        <v>1068</v>
      </c>
      <c r="B675" s="23" t="s">
        <v>387</v>
      </c>
      <c r="C675" s="24" t="s">
        <v>17</v>
      </c>
      <c r="D675" s="24" t="s">
        <v>23</v>
      </c>
      <c r="E675" s="25" t="n">
        <v>5</v>
      </c>
      <c r="F675" s="26" t="n">
        <v>16.19</v>
      </c>
      <c r="G675" s="27" t="n">
        <f aca="false">F675*E675</f>
        <v>80.95</v>
      </c>
    </row>
    <row r="676" customFormat="false" ht="38.25" hidden="false" customHeight="false" outlineLevel="0" collapsed="false">
      <c r="A676" s="23" t="s">
        <v>1069</v>
      </c>
      <c r="B676" s="23" t="s">
        <v>393</v>
      </c>
      <c r="C676" s="24" t="s">
        <v>17</v>
      </c>
      <c r="D676" s="24" t="s">
        <v>23</v>
      </c>
      <c r="E676" s="25" t="n">
        <v>9</v>
      </c>
      <c r="F676" s="26" t="n">
        <v>18.69</v>
      </c>
      <c r="G676" s="27" t="n">
        <f aca="false">F676*E676</f>
        <v>168.21</v>
      </c>
    </row>
    <row r="677" customFormat="false" ht="38.25" hidden="false" customHeight="false" outlineLevel="0" collapsed="false">
      <c r="A677" s="23" t="s">
        <v>1070</v>
      </c>
      <c r="B677" s="23" t="s">
        <v>395</v>
      </c>
      <c r="C677" s="24" t="s">
        <v>17</v>
      </c>
      <c r="D677" s="24" t="s">
        <v>23</v>
      </c>
      <c r="E677" s="25" t="n">
        <v>10</v>
      </c>
      <c r="F677" s="26" t="n">
        <v>25.42</v>
      </c>
      <c r="G677" s="27" t="n">
        <f aca="false">F677*E677</f>
        <v>254.2</v>
      </c>
    </row>
    <row r="678" customFormat="false" ht="38.25" hidden="false" customHeight="false" outlineLevel="0" collapsed="false">
      <c r="A678" s="23" t="s">
        <v>1071</v>
      </c>
      <c r="B678" s="23" t="s">
        <v>397</v>
      </c>
      <c r="C678" s="24" t="s">
        <v>17</v>
      </c>
      <c r="D678" s="24" t="s">
        <v>23</v>
      </c>
      <c r="E678" s="25" t="n">
        <v>5</v>
      </c>
      <c r="F678" s="26" t="n">
        <v>11.45</v>
      </c>
      <c r="G678" s="27" t="n">
        <f aca="false">F678*E678</f>
        <v>57.25</v>
      </c>
    </row>
    <row r="679" customFormat="false" ht="38.25" hidden="false" customHeight="false" outlineLevel="0" collapsed="false">
      <c r="A679" s="23" t="s">
        <v>1072</v>
      </c>
      <c r="B679" s="23" t="s">
        <v>405</v>
      </c>
      <c r="C679" s="24" t="s">
        <v>17</v>
      </c>
      <c r="D679" s="24" t="s">
        <v>23</v>
      </c>
      <c r="E679" s="25" t="n">
        <v>4</v>
      </c>
      <c r="F679" s="26" t="n">
        <v>18.06</v>
      </c>
      <c r="G679" s="27" t="n">
        <f aca="false">F679*E679</f>
        <v>72.24</v>
      </c>
    </row>
    <row r="680" customFormat="false" ht="63.75" hidden="false" customHeight="false" outlineLevel="0" collapsed="false">
      <c r="A680" s="23" t="s">
        <v>1073</v>
      </c>
      <c r="B680" s="23" t="s">
        <v>407</v>
      </c>
      <c r="C680" s="24" t="s">
        <v>17</v>
      </c>
      <c r="D680" s="24" t="s">
        <v>23</v>
      </c>
      <c r="E680" s="25" t="n">
        <v>85</v>
      </c>
      <c r="F680" s="26" t="n">
        <v>12.48</v>
      </c>
      <c r="G680" s="27" t="n">
        <f aca="false">F680*E680</f>
        <v>1060.8</v>
      </c>
    </row>
    <row r="681" customFormat="false" ht="63.75" hidden="false" customHeight="false" outlineLevel="0" collapsed="false">
      <c r="A681" s="23" t="s">
        <v>1074</v>
      </c>
      <c r="B681" s="23" t="s">
        <v>409</v>
      </c>
      <c r="C681" s="24" t="s">
        <v>17</v>
      </c>
      <c r="D681" s="24" t="s">
        <v>23</v>
      </c>
      <c r="E681" s="25" t="n">
        <v>20</v>
      </c>
      <c r="F681" s="26" t="n">
        <v>13.81</v>
      </c>
      <c r="G681" s="27" t="n">
        <f aca="false">F681*E681</f>
        <v>276.2</v>
      </c>
    </row>
    <row r="682" customFormat="false" ht="63.75" hidden="false" customHeight="false" outlineLevel="0" collapsed="false">
      <c r="A682" s="23" t="s">
        <v>1075</v>
      </c>
      <c r="B682" s="23" t="s">
        <v>411</v>
      </c>
      <c r="C682" s="24" t="s">
        <v>17</v>
      </c>
      <c r="D682" s="24" t="s">
        <v>23</v>
      </c>
      <c r="E682" s="25" t="n">
        <v>5</v>
      </c>
      <c r="F682" s="26" t="n">
        <v>13.69</v>
      </c>
      <c r="G682" s="27" t="n">
        <f aca="false">F682*E682</f>
        <v>68.45</v>
      </c>
    </row>
    <row r="683" customFormat="false" ht="63.75" hidden="false" customHeight="false" outlineLevel="0" collapsed="false">
      <c r="A683" s="23" t="s">
        <v>1076</v>
      </c>
      <c r="B683" s="23" t="s">
        <v>413</v>
      </c>
      <c r="C683" s="24" t="s">
        <v>17</v>
      </c>
      <c r="D683" s="24" t="s">
        <v>49</v>
      </c>
      <c r="E683" s="25" t="n">
        <v>32.5</v>
      </c>
      <c r="F683" s="26" t="n">
        <v>6.8</v>
      </c>
      <c r="G683" s="27" t="n">
        <f aca="false">F683*E683</f>
        <v>221</v>
      </c>
    </row>
    <row r="684" customFormat="false" ht="63.75" hidden="false" customHeight="false" outlineLevel="0" collapsed="false">
      <c r="A684" s="23" t="s">
        <v>1077</v>
      </c>
      <c r="B684" s="23" t="s">
        <v>415</v>
      </c>
      <c r="C684" s="24" t="s">
        <v>17</v>
      </c>
      <c r="D684" s="24" t="s">
        <v>49</v>
      </c>
      <c r="E684" s="25" t="n">
        <v>53.45</v>
      </c>
      <c r="F684" s="26" t="n">
        <v>9.43</v>
      </c>
      <c r="G684" s="27" t="n">
        <f aca="false">F684*E684</f>
        <v>504.0335</v>
      </c>
    </row>
    <row r="685" customFormat="false" ht="63.75" hidden="false" customHeight="false" outlineLevel="0" collapsed="false">
      <c r="A685" s="23" t="s">
        <v>1078</v>
      </c>
      <c r="B685" s="23" t="s">
        <v>417</v>
      </c>
      <c r="C685" s="24" t="s">
        <v>17</v>
      </c>
      <c r="D685" s="24" t="s">
        <v>49</v>
      </c>
      <c r="E685" s="25" t="n">
        <v>22.47</v>
      </c>
      <c r="F685" s="26" t="n">
        <v>12.06</v>
      </c>
      <c r="G685" s="27" t="n">
        <f aca="false">F685*E685</f>
        <v>270.9882</v>
      </c>
    </row>
    <row r="686" customFormat="false" ht="76.5" hidden="false" customHeight="false" outlineLevel="0" collapsed="false">
      <c r="A686" s="23" t="s">
        <v>1079</v>
      </c>
      <c r="B686" s="23" t="s">
        <v>419</v>
      </c>
      <c r="C686" s="24" t="s">
        <v>17</v>
      </c>
      <c r="D686" s="24" t="s">
        <v>23</v>
      </c>
      <c r="E686" s="25" t="n">
        <v>16</v>
      </c>
      <c r="F686" s="26" t="n">
        <v>9.67</v>
      </c>
      <c r="G686" s="27" t="n">
        <f aca="false">F686*E686</f>
        <v>154.72</v>
      </c>
    </row>
    <row r="687" customFormat="false" ht="76.5" hidden="false" customHeight="false" outlineLevel="0" collapsed="false">
      <c r="A687" s="23" t="s">
        <v>1080</v>
      </c>
      <c r="B687" s="23" t="s">
        <v>421</v>
      </c>
      <c r="C687" s="24" t="s">
        <v>17</v>
      </c>
      <c r="D687" s="24" t="s">
        <v>23</v>
      </c>
      <c r="E687" s="25" t="n">
        <v>17</v>
      </c>
      <c r="F687" s="26" t="n">
        <v>12.68</v>
      </c>
      <c r="G687" s="27" t="n">
        <f aca="false">F687*E687</f>
        <v>215.56</v>
      </c>
    </row>
    <row r="688" customFormat="false" ht="76.5" hidden="false" customHeight="false" outlineLevel="0" collapsed="false">
      <c r="A688" s="23" t="s">
        <v>1081</v>
      </c>
      <c r="B688" s="23" t="s">
        <v>423</v>
      </c>
      <c r="C688" s="24" t="s">
        <v>17</v>
      </c>
      <c r="D688" s="24" t="s">
        <v>23</v>
      </c>
      <c r="E688" s="25" t="n">
        <v>7</v>
      </c>
      <c r="F688" s="26" t="n">
        <v>15.17</v>
      </c>
      <c r="G688" s="27" t="n">
        <f aca="false">F688*E688</f>
        <v>106.19</v>
      </c>
    </row>
    <row r="689" customFormat="false" ht="63.75" hidden="false" customHeight="false" outlineLevel="0" collapsed="false">
      <c r="A689" s="23" t="s">
        <v>1082</v>
      </c>
      <c r="B689" s="23" t="s">
        <v>425</v>
      </c>
      <c r="C689" s="24" t="s">
        <v>17</v>
      </c>
      <c r="D689" s="24" t="s">
        <v>49</v>
      </c>
      <c r="E689" s="25" t="n">
        <v>1121.5</v>
      </c>
      <c r="F689" s="26" t="n">
        <v>3.22</v>
      </c>
      <c r="G689" s="27" t="n">
        <f aca="false">F689*E689</f>
        <v>3611.23</v>
      </c>
    </row>
    <row r="690" customFormat="false" ht="63.75" hidden="false" customHeight="false" outlineLevel="0" collapsed="false">
      <c r="A690" s="23" t="s">
        <v>1083</v>
      </c>
      <c r="B690" s="23" t="s">
        <v>427</v>
      </c>
      <c r="C690" s="24" t="s">
        <v>17</v>
      </c>
      <c r="D690" s="24" t="s">
        <v>49</v>
      </c>
      <c r="E690" s="25" t="n">
        <v>63.5</v>
      </c>
      <c r="F690" s="26" t="n">
        <v>4.56</v>
      </c>
      <c r="G690" s="27" t="n">
        <f aca="false">F690*E690</f>
        <v>289.56</v>
      </c>
    </row>
    <row r="691" customFormat="false" ht="51" hidden="false" customHeight="false" outlineLevel="0" collapsed="false">
      <c r="A691" s="23" t="s">
        <v>1084</v>
      </c>
      <c r="B691" s="23" t="s">
        <v>429</v>
      </c>
      <c r="C691" s="24" t="s">
        <v>17</v>
      </c>
      <c r="D691" s="24" t="s">
        <v>23</v>
      </c>
      <c r="E691" s="25" t="n">
        <v>2</v>
      </c>
      <c r="F691" s="26" t="n">
        <v>20.58</v>
      </c>
      <c r="G691" s="27" t="n">
        <f aca="false">F691*E691</f>
        <v>41.16</v>
      </c>
    </row>
    <row r="692" customFormat="false" ht="63.75" hidden="false" customHeight="false" outlineLevel="0" collapsed="false">
      <c r="A692" s="23" t="s">
        <v>1085</v>
      </c>
      <c r="B692" s="23" t="s">
        <v>431</v>
      </c>
      <c r="C692" s="24" t="s">
        <v>17</v>
      </c>
      <c r="D692" s="24" t="s">
        <v>23</v>
      </c>
      <c r="E692" s="25" t="n">
        <v>1</v>
      </c>
      <c r="F692" s="26" t="n">
        <v>7.19</v>
      </c>
      <c r="G692" s="27" t="n">
        <f aca="false">F692*E692</f>
        <v>7.19</v>
      </c>
    </row>
    <row r="693" customFormat="false" ht="51" hidden="false" customHeight="false" outlineLevel="0" collapsed="false">
      <c r="A693" s="23" t="s">
        <v>1086</v>
      </c>
      <c r="B693" s="23" t="s">
        <v>433</v>
      </c>
      <c r="C693" s="24" t="s">
        <v>17</v>
      </c>
      <c r="D693" s="24" t="s">
        <v>49</v>
      </c>
      <c r="E693" s="25" t="n">
        <v>5.37</v>
      </c>
      <c r="F693" s="26" t="n">
        <v>11.77</v>
      </c>
      <c r="G693" s="27" t="n">
        <f aca="false">F693*E693</f>
        <v>63.2049</v>
      </c>
    </row>
    <row r="694" customFormat="false" ht="63.75" hidden="false" customHeight="false" outlineLevel="0" collapsed="false">
      <c r="A694" s="23" t="s">
        <v>1087</v>
      </c>
      <c r="B694" s="23" t="s">
        <v>437</v>
      </c>
      <c r="C694" s="24" t="s">
        <v>17</v>
      </c>
      <c r="D694" s="24" t="s">
        <v>23</v>
      </c>
      <c r="E694" s="25" t="n">
        <v>70</v>
      </c>
      <c r="F694" s="26" t="n">
        <v>133.07</v>
      </c>
      <c r="G694" s="27" t="n">
        <f aca="false">F694*E694</f>
        <v>9314.9</v>
      </c>
    </row>
    <row r="695" customFormat="false" ht="63.75" hidden="false" customHeight="false" outlineLevel="0" collapsed="false">
      <c r="A695" s="23" t="s">
        <v>1088</v>
      </c>
      <c r="B695" s="23" t="s">
        <v>439</v>
      </c>
      <c r="C695" s="24" t="s">
        <v>17</v>
      </c>
      <c r="D695" s="24" t="s">
        <v>23</v>
      </c>
      <c r="E695" s="25" t="n">
        <v>1</v>
      </c>
      <c r="F695" s="26" t="n">
        <v>154.99</v>
      </c>
      <c r="G695" s="27" t="n">
        <f aca="false">F695*E695</f>
        <v>154.99</v>
      </c>
    </row>
    <row r="696" customFormat="false" ht="38.25" hidden="false" customHeight="false" outlineLevel="0" collapsed="false">
      <c r="A696" s="23" t="s">
        <v>1089</v>
      </c>
      <c r="B696" s="23" t="s">
        <v>441</v>
      </c>
      <c r="C696" s="24" t="s">
        <v>17</v>
      </c>
      <c r="D696" s="24" t="s">
        <v>49</v>
      </c>
      <c r="E696" s="25" t="n">
        <v>3.5</v>
      </c>
      <c r="F696" s="26" t="n">
        <v>7.89</v>
      </c>
      <c r="G696" s="27" t="n">
        <f aca="false">F696*E696</f>
        <v>27.615</v>
      </c>
    </row>
    <row r="697" customFormat="false" ht="12.75" hidden="false" customHeight="true" outlineLevel="0" collapsed="false">
      <c r="A697" s="30" t="s">
        <v>1090</v>
      </c>
      <c r="B697" s="30" t="s">
        <v>465</v>
      </c>
      <c r="C697" s="30"/>
      <c r="D697" s="30"/>
      <c r="E697" s="30"/>
      <c r="F697" s="30"/>
      <c r="G697" s="30"/>
    </row>
    <row r="698" customFormat="false" ht="38.25" hidden="false" customHeight="false" outlineLevel="0" collapsed="false">
      <c r="A698" s="23" t="s">
        <v>1091</v>
      </c>
      <c r="B698" s="23" t="s">
        <v>381</v>
      </c>
      <c r="C698" s="24" t="s">
        <v>17</v>
      </c>
      <c r="D698" s="24" t="s">
        <v>23</v>
      </c>
      <c r="E698" s="25" t="n">
        <v>3</v>
      </c>
      <c r="F698" s="26" t="n">
        <v>13.94</v>
      </c>
      <c r="G698" s="27" t="n">
        <f aca="false">F698*E698</f>
        <v>41.82</v>
      </c>
    </row>
    <row r="699" customFormat="false" ht="38.25" hidden="false" customHeight="false" outlineLevel="0" collapsed="false">
      <c r="A699" s="23" t="s">
        <v>1092</v>
      </c>
      <c r="B699" s="23" t="s">
        <v>383</v>
      </c>
      <c r="C699" s="24" t="s">
        <v>17</v>
      </c>
      <c r="D699" s="24" t="s">
        <v>23</v>
      </c>
      <c r="E699" s="25" t="n">
        <v>74</v>
      </c>
      <c r="F699" s="26" t="n">
        <v>27.22</v>
      </c>
      <c r="G699" s="27" t="n">
        <f aca="false">F699*E699</f>
        <v>2014.28</v>
      </c>
    </row>
    <row r="700" customFormat="false" ht="38.25" hidden="false" customHeight="false" outlineLevel="0" collapsed="false">
      <c r="A700" s="23" t="s">
        <v>1093</v>
      </c>
      <c r="B700" s="23" t="s">
        <v>469</v>
      </c>
      <c r="C700" s="24" t="s">
        <v>17</v>
      </c>
      <c r="D700" s="24" t="s">
        <v>23</v>
      </c>
      <c r="E700" s="25" t="n">
        <v>19</v>
      </c>
      <c r="F700" s="26" t="n">
        <v>11.81</v>
      </c>
      <c r="G700" s="27" t="n">
        <f aca="false">F700*E700</f>
        <v>224.39</v>
      </c>
    </row>
    <row r="701" customFormat="false" ht="38.25" hidden="false" customHeight="false" outlineLevel="0" collapsed="false">
      <c r="A701" s="23" t="s">
        <v>1094</v>
      </c>
      <c r="B701" s="23" t="s">
        <v>471</v>
      </c>
      <c r="C701" s="24" t="s">
        <v>17</v>
      </c>
      <c r="D701" s="24" t="s">
        <v>23</v>
      </c>
      <c r="E701" s="25" t="n">
        <v>6</v>
      </c>
      <c r="F701" s="26" t="n">
        <v>16.19</v>
      </c>
      <c r="G701" s="27" t="n">
        <f aca="false">F701*E701</f>
        <v>97.14</v>
      </c>
    </row>
    <row r="702" customFormat="false" ht="38.25" hidden="false" customHeight="false" outlineLevel="0" collapsed="false">
      <c r="A702" s="23" t="s">
        <v>1095</v>
      </c>
      <c r="B702" s="23" t="s">
        <v>1096</v>
      </c>
      <c r="C702" s="24" t="s">
        <v>17</v>
      </c>
      <c r="D702" s="24" t="s">
        <v>23</v>
      </c>
      <c r="E702" s="25" t="n">
        <v>1</v>
      </c>
      <c r="F702" s="26" t="n">
        <v>16.2</v>
      </c>
      <c r="G702" s="27" t="n">
        <f aca="false">F702*E702</f>
        <v>16.2</v>
      </c>
    </row>
    <row r="703" customFormat="false" ht="38.25" hidden="false" customHeight="false" outlineLevel="0" collapsed="false">
      <c r="A703" s="23" t="s">
        <v>1097</v>
      </c>
      <c r="B703" s="23" t="s">
        <v>1098</v>
      </c>
      <c r="C703" s="24" t="s">
        <v>17</v>
      </c>
      <c r="D703" s="24" t="s">
        <v>23</v>
      </c>
      <c r="E703" s="25" t="n">
        <v>1</v>
      </c>
      <c r="F703" s="26" t="n">
        <v>19.28</v>
      </c>
      <c r="G703" s="27" t="n">
        <f aca="false">F703*E703</f>
        <v>19.28</v>
      </c>
    </row>
    <row r="704" customFormat="false" ht="38.25" hidden="false" customHeight="false" outlineLevel="0" collapsed="false">
      <c r="A704" s="23" t="s">
        <v>1099</v>
      </c>
      <c r="B704" s="23" t="s">
        <v>391</v>
      </c>
      <c r="C704" s="24" t="s">
        <v>17</v>
      </c>
      <c r="D704" s="24" t="s">
        <v>23</v>
      </c>
      <c r="E704" s="25" t="n">
        <v>7</v>
      </c>
      <c r="F704" s="26" t="n">
        <v>13.43</v>
      </c>
      <c r="G704" s="27" t="n">
        <f aca="false">F704*E704</f>
        <v>94.01</v>
      </c>
    </row>
    <row r="705" customFormat="false" ht="38.25" hidden="false" customHeight="false" outlineLevel="0" collapsed="false">
      <c r="A705" s="23" t="s">
        <v>1100</v>
      </c>
      <c r="B705" s="23" t="s">
        <v>393</v>
      </c>
      <c r="C705" s="24" t="s">
        <v>17</v>
      </c>
      <c r="D705" s="24" t="s">
        <v>23</v>
      </c>
      <c r="E705" s="25" t="n">
        <v>3</v>
      </c>
      <c r="F705" s="26" t="n">
        <v>18.69</v>
      </c>
      <c r="G705" s="27" t="n">
        <f aca="false">F705*E705</f>
        <v>56.07</v>
      </c>
    </row>
    <row r="706" customFormat="false" ht="38.25" hidden="false" customHeight="false" outlineLevel="0" collapsed="false">
      <c r="A706" s="23" t="s">
        <v>1101</v>
      </c>
      <c r="B706" s="23" t="s">
        <v>401</v>
      </c>
      <c r="C706" s="24" t="s">
        <v>17</v>
      </c>
      <c r="D706" s="24" t="s">
        <v>23</v>
      </c>
      <c r="E706" s="25" t="n">
        <v>3</v>
      </c>
      <c r="F706" s="26" t="n">
        <v>10.83</v>
      </c>
      <c r="G706" s="27" t="n">
        <f aca="false">F706*E706</f>
        <v>32.49</v>
      </c>
    </row>
    <row r="707" customFormat="false" ht="38.25" hidden="false" customHeight="false" outlineLevel="0" collapsed="false">
      <c r="A707" s="23" t="s">
        <v>1102</v>
      </c>
      <c r="B707" s="23" t="s">
        <v>1103</v>
      </c>
      <c r="C707" s="24" t="s">
        <v>17</v>
      </c>
      <c r="D707" s="24" t="s">
        <v>23</v>
      </c>
      <c r="E707" s="25" t="n">
        <v>4</v>
      </c>
      <c r="F707" s="26" t="n">
        <v>15.46</v>
      </c>
      <c r="G707" s="27" t="n">
        <f aca="false">F707*E707</f>
        <v>61.84</v>
      </c>
    </row>
    <row r="708" customFormat="false" ht="63.75" hidden="false" customHeight="false" outlineLevel="0" collapsed="false">
      <c r="A708" s="23" t="s">
        <v>1104</v>
      </c>
      <c r="B708" s="23" t="s">
        <v>407</v>
      </c>
      <c r="C708" s="24" t="s">
        <v>17</v>
      </c>
      <c r="D708" s="24" t="s">
        <v>23</v>
      </c>
      <c r="E708" s="25" t="n">
        <v>20</v>
      </c>
      <c r="F708" s="26" t="n">
        <v>12.48</v>
      </c>
      <c r="G708" s="27" t="n">
        <f aca="false">F708*E708</f>
        <v>249.6</v>
      </c>
    </row>
    <row r="709" customFormat="false" ht="63.75" hidden="false" customHeight="false" outlineLevel="0" collapsed="false">
      <c r="A709" s="23" t="s">
        <v>1105</v>
      </c>
      <c r="B709" s="23" t="s">
        <v>413</v>
      </c>
      <c r="C709" s="24" t="s">
        <v>17</v>
      </c>
      <c r="D709" s="24" t="s">
        <v>49</v>
      </c>
      <c r="E709" s="25" t="n">
        <v>109</v>
      </c>
      <c r="F709" s="26" t="n">
        <v>6.8</v>
      </c>
      <c r="G709" s="27" t="n">
        <f aca="false">F709*E709</f>
        <v>741.2</v>
      </c>
    </row>
    <row r="710" customFormat="false" ht="63.75" hidden="false" customHeight="false" outlineLevel="0" collapsed="false">
      <c r="A710" s="23" t="s">
        <v>1106</v>
      </c>
      <c r="B710" s="23" t="s">
        <v>415</v>
      </c>
      <c r="C710" s="24" t="s">
        <v>17</v>
      </c>
      <c r="D710" s="24" t="s">
        <v>49</v>
      </c>
      <c r="E710" s="25" t="n">
        <v>31</v>
      </c>
      <c r="F710" s="26" t="n">
        <v>9.43</v>
      </c>
      <c r="G710" s="27" t="n">
        <f aca="false">F710*E710</f>
        <v>292.33</v>
      </c>
    </row>
    <row r="711" customFormat="false" ht="76.5" hidden="false" customHeight="false" outlineLevel="0" collapsed="false">
      <c r="A711" s="23" t="s">
        <v>1107</v>
      </c>
      <c r="B711" s="23" t="s">
        <v>419</v>
      </c>
      <c r="C711" s="24" t="s">
        <v>17</v>
      </c>
      <c r="D711" s="24" t="s">
        <v>23</v>
      </c>
      <c r="E711" s="25" t="n">
        <v>20</v>
      </c>
      <c r="F711" s="26" t="n">
        <v>9.67</v>
      </c>
      <c r="G711" s="27" t="n">
        <f aca="false">F711*E711</f>
        <v>193.4</v>
      </c>
    </row>
    <row r="712" customFormat="false" ht="63.75" hidden="false" customHeight="false" outlineLevel="0" collapsed="false">
      <c r="A712" s="23" t="s">
        <v>1108</v>
      </c>
      <c r="B712" s="23" t="s">
        <v>478</v>
      </c>
      <c r="C712" s="24" t="s">
        <v>17</v>
      </c>
      <c r="D712" s="24" t="s">
        <v>49</v>
      </c>
      <c r="E712" s="25" t="n">
        <v>25</v>
      </c>
      <c r="F712" s="26" t="n">
        <v>6.59</v>
      </c>
      <c r="G712" s="27" t="n">
        <f aca="false">F712*E712</f>
        <v>164.75</v>
      </c>
    </row>
    <row r="713" customFormat="false" ht="63.75" hidden="false" customHeight="false" outlineLevel="0" collapsed="false">
      <c r="A713" s="23" t="s">
        <v>1109</v>
      </c>
      <c r="B713" s="23" t="s">
        <v>425</v>
      </c>
      <c r="C713" s="24" t="s">
        <v>17</v>
      </c>
      <c r="D713" s="24" t="s">
        <v>49</v>
      </c>
      <c r="E713" s="25" t="n">
        <v>648</v>
      </c>
      <c r="F713" s="26" t="n">
        <v>3.22</v>
      </c>
      <c r="G713" s="27" t="n">
        <f aca="false">F713*E713</f>
        <v>2086.56</v>
      </c>
    </row>
    <row r="714" customFormat="false" ht="51" hidden="false" customHeight="false" outlineLevel="0" collapsed="false">
      <c r="A714" s="23" t="s">
        <v>1110</v>
      </c>
      <c r="B714" s="23" t="s">
        <v>429</v>
      </c>
      <c r="C714" s="24" t="s">
        <v>17</v>
      </c>
      <c r="D714" s="24" t="s">
        <v>23</v>
      </c>
      <c r="E714" s="25" t="n">
        <v>10</v>
      </c>
      <c r="F714" s="26" t="n">
        <v>20.58</v>
      </c>
      <c r="G714" s="27" t="n">
        <f aca="false">F714*E714</f>
        <v>205.8</v>
      </c>
    </row>
    <row r="715" customFormat="false" ht="63.75" hidden="false" customHeight="false" outlineLevel="0" collapsed="false">
      <c r="A715" s="23" t="s">
        <v>1111</v>
      </c>
      <c r="B715" s="23" t="s">
        <v>431</v>
      </c>
      <c r="C715" s="24" t="s">
        <v>17</v>
      </c>
      <c r="D715" s="24" t="s">
        <v>23</v>
      </c>
      <c r="E715" s="25" t="n">
        <v>2</v>
      </c>
      <c r="F715" s="26" t="n">
        <v>7.19</v>
      </c>
      <c r="G715" s="27" t="n">
        <f aca="false">F715*E715</f>
        <v>14.38</v>
      </c>
    </row>
    <row r="716" customFormat="false" ht="76.5" hidden="false" customHeight="false" outlineLevel="0" collapsed="false">
      <c r="A716" s="23" t="s">
        <v>1112</v>
      </c>
      <c r="B716" s="23" t="s">
        <v>483</v>
      </c>
      <c r="C716" s="24" t="s">
        <v>17</v>
      </c>
      <c r="D716" s="24" t="s">
        <v>23</v>
      </c>
      <c r="E716" s="25" t="n">
        <v>8</v>
      </c>
      <c r="F716" s="26" t="n">
        <v>118.69</v>
      </c>
      <c r="G716" s="27" t="n">
        <f aca="false">F716*E716</f>
        <v>949.52</v>
      </c>
    </row>
    <row r="717" customFormat="false" ht="89.25" hidden="false" customHeight="false" outlineLevel="0" collapsed="false">
      <c r="A717" s="23" t="s">
        <v>1113</v>
      </c>
      <c r="B717" s="23" t="s">
        <v>485</v>
      </c>
      <c r="C717" s="24" t="s">
        <v>17</v>
      </c>
      <c r="D717" s="24" t="s">
        <v>23</v>
      </c>
      <c r="E717" s="25" t="n">
        <v>6</v>
      </c>
      <c r="F717" s="26" t="n">
        <v>148.55</v>
      </c>
      <c r="G717" s="27" t="n">
        <f aca="false">F717*E717</f>
        <v>891.3</v>
      </c>
    </row>
    <row r="718" customFormat="false" ht="63.75" hidden="false" customHeight="false" outlineLevel="0" collapsed="false">
      <c r="A718" s="23" t="s">
        <v>1114</v>
      </c>
      <c r="B718" s="23" t="s">
        <v>437</v>
      </c>
      <c r="C718" s="24" t="s">
        <v>17</v>
      </c>
      <c r="D718" s="24" t="s">
        <v>23</v>
      </c>
      <c r="E718" s="25" t="n">
        <v>7</v>
      </c>
      <c r="F718" s="26" t="n">
        <v>133.07</v>
      </c>
      <c r="G718" s="27" t="n">
        <f aca="false">F718*E718</f>
        <v>931.49</v>
      </c>
    </row>
    <row r="719" customFormat="false" ht="38.25" hidden="false" customHeight="false" outlineLevel="0" collapsed="false">
      <c r="A719" s="23" t="s">
        <v>1115</v>
      </c>
      <c r="B719" s="23" t="s">
        <v>441</v>
      </c>
      <c r="C719" s="24" t="s">
        <v>17</v>
      </c>
      <c r="D719" s="24" t="s">
        <v>49</v>
      </c>
      <c r="E719" s="25" t="n">
        <v>15</v>
      </c>
      <c r="F719" s="26" t="n">
        <v>7.89</v>
      </c>
      <c r="G719" s="27" t="n">
        <f aca="false">F719*E719</f>
        <v>118.35</v>
      </c>
    </row>
    <row r="720" customFormat="false" ht="12.75" hidden="false" customHeight="true" outlineLevel="0" collapsed="false">
      <c r="A720" s="30" t="s">
        <v>1116</v>
      </c>
      <c r="B720" s="30" t="s">
        <v>493</v>
      </c>
      <c r="C720" s="30"/>
      <c r="D720" s="30"/>
      <c r="E720" s="30"/>
      <c r="F720" s="30"/>
      <c r="G720" s="30"/>
    </row>
    <row r="721" customFormat="false" ht="51" hidden="false" customHeight="false" outlineLevel="0" collapsed="false">
      <c r="A721" s="23" t="s">
        <v>1117</v>
      </c>
      <c r="B721" s="23" t="s">
        <v>495</v>
      </c>
      <c r="C721" s="24" t="s">
        <v>17</v>
      </c>
      <c r="D721" s="24" t="s">
        <v>23</v>
      </c>
      <c r="E721" s="25" t="n">
        <v>4</v>
      </c>
      <c r="F721" s="26" t="n">
        <v>34.15</v>
      </c>
      <c r="G721" s="27" t="n">
        <f aca="false">F721*E721</f>
        <v>136.6</v>
      </c>
    </row>
    <row r="722" customFormat="false" ht="25.5" hidden="false" customHeight="false" outlineLevel="0" collapsed="false">
      <c r="A722" s="23" t="s">
        <v>1118</v>
      </c>
      <c r="B722" s="23" t="s">
        <v>497</v>
      </c>
      <c r="C722" s="24" t="s">
        <v>17</v>
      </c>
      <c r="D722" s="24" t="s">
        <v>23</v>
      </c>
      <c r="E722" s="25" t="n">
        <v>7</v>
      </c>
      <c r="F722" s="26" t="n">
        <v>51.32</v>
      </c>
      <c r="G722" s="27" t="n">
        <f aca="false">F722*E722</f>
        <v>359.24</v>
      </c>
    </row>
    <row r="723" customFormat="false" ht="51" hidden="false" customHeight="false" outlineLevel="0" collapsed="false">
      <c r="A723" s="23" t="s">
        <v>1119</v>
      </c>
      <c r="B723" s="23" t="s">
        <v>499</v>
      </c>
      <c r="C723" s="24" t="s">
        <v>17</v>
      </c>
      <c r="D723" s="24" t="s">
        <v>23</v>
      </c>
      <c r="E723" s="25" t="n">
        <v>35</v>
      </c>
      <c r="F723" s="26" t="n">
        <v>126.78</v>
      </c>
      <c r="G723" s="27" t="n">
        <f aca="false">F723*E723</f>
        <v>4437.3</v>
      </c>
    </row>
    <row r="724" customFormat="false" ht="51" hidden="false" customHeight="false" outlineLevel="0" collapsed="false">
      <c r="A724" s="23" t="s">
        <v>1120</v>
      </c>
      <c r="B724" s="23" t="s">
        <v>501</v>
      </c>
      <c r="C724" s="24" t="s">
        <v>17</v>
      </c>
      <c r="D724" s="24" t="s">
        <v>23</v>
      </c>
      <c r="E724" s="25" t="n">
        <v>4</v>
      </c>
      <c r="F724" s="26" t="n">
        <v>134.85</v>
      </c>
      <c r="G724" s="27" t="n">
        <f aca="false">F724*E724</f>
        <v>539.4</v>
      </c>
    </row>
    <row r="725" customFormat="false" ht="38.25" hidden="false" customHeight="false" outlineLevel="0" collapsed="false">
      <c r="A725" s="23" t="s">
        <v>1121</v>
      </c>
      <c r="B725" s="23" t="s">
        <v>503</v>
      </c>
      <c r="C725" s="24" t="s">
        <v>17</v>
      </c>
      <c r="D725" s="24" t="s">
        <v>23</v>
      </c>
      <c r="E725" s="25" t="n">
        <v>10</v>
      </c>
      <c r="F725" s="26" t="n">
        <v>63.38</v>
      </c>
      <c r="G725" s="27" t="n">
        <f aca="false">F725*E725</f>
        <v>633.8</v>
      </c>
    </row>
    <row r="726" customFormat="false" ht="12.75" hidden="false" customHeight="true" outlineLevel="0" collapsed="false">
      <c r="A726" s="30" t="s">
        <v>1122</v>
      </c>
      <c r="B726" s="30" t="s">
        <v>505</v>
      </c>
      <c r="C726" s="30"/>
      <c r="D726" s="30"/>
      <c r="E726" s="30"/>
      <c r="F726" s="30"/>
      <c r="G726" s="30"/>
    </row>
    <row r="727" customFormat="false" ht="38.25" hidden="false" customHeight="false" outlineLevel="0" collapsed="false">
      <c r="A727" s="23" t="s">
        <v>1123</v>
      </c>
      <c r="B727" s="23" t="s">
        <v>339</v>
      </c>
      <c r="C727" s="24" t="s">
        <v>17</v>
      </c>
      <c r="D727" s="24" t="s">
        <v>23</v>
      </c>
      <c r="E727" s="25" t="n">
        <v>21</v>
      </c>
      <c r="F727" s="26" t="n">
        <v>13.94</v>
      </c>
      <c r="G727" s="27" t="n">
        <f aca="false">F727*E727</f>
        <v>292.74</v>
      </c>
    </row>
    <row r="728" customFormat="false" ht="38.25" hidden="false" customHeight="false" outlineLevel="0" collapsed="false">
      <c r="A728" s="23" t="s">
        <v>1124</v>
      </c>
      <c r="B728" s="23" t="s">
        <v>383</v>
      </c>
      <c r="C728" s="24" t="s">
        <v>17</v>
      </c>
      <c r="D728" s="24" t="s">
        <v>23</v>
      </c>
      <c r="E728" s="25" t="n">
        <v>23</v>
      </c>
      <c r="F728" s="26" t="n">
        <v>27.22</v>
      </c>
      <c r="G728" s="27" t="n">
        <f aca="false">F728*E728</f>
        <v>626.06</v>
      </c>
    </row>
    <row r="729" customFormat="false" ht="38.25" hidden="false" customHeight="false" outlineLevel="0" collapsed="false">
      <c r="A729" s="23" t="s">
        <v>1125</v>
      </c>
      <c r="B729" s="23" t="s">
        <v>385</v>
      </c>
      <c r="C729" s="24" t="s">
        <v>17</v>
      </c>
      <c r="D729" s="24" t="s">
        <v>23</v>
      </c>
      <c r="E729" s="25" t="n">
        <v>3</v>
      </c>
      <c r="F729" s="26" t="n">
        <v>11.81</v>
      </c>
      <c r="G729" s="27" t="n">
        <f aca="false">F729*E729</f>
        <v>35.43</v>
      </c>
    </row>
    <row r="730" customFormat="false" ht="38.25" hidden="false" customHeight="false" outlineLevel="0" collapsed="false">
      <c r="A730" s="23" t="s">
        <v>1126</v>
      </c>
      <c r="B730" s="23" t="s">
        <v>393</v>
      </c>
      <c r="C730" s="24" t="s">
        <v>17</v>
      </c>
      <c r="D730" s="24" t="s">
        <v>23</v>
      </c>
      <c r="E730" s="25" t="n">
        <v>1</v>
      </c>
      <c r="F730" s="26" t="n">
        <v>18.69</v>
      </c>
      <c r="G730" s="27" t="n">
        <f aca="false">F730*E730</f>
        <v>18.69</v>
      </c>
    </row>
    <row r="731" customFormat="false" ht="63.75" hidden="false" customHeight="false" outlineLevel="0" collapsed="false">
      <c r="A731" s="23" t="s">
        <v>1127</v>
      </c>
      <c r="B731" s="23" t="s">
        <v>407</v>
      </c>
      <c r="C731" s="24" t="s">
        <v>17</v>
      </c>
      <c r="D731" s="24" t="s">
        <v>23</v>
      </c>
      <c r="E731" s="25" t="n">
        <v>23</v>
      </c>
      <c r="F731" s="26" t="n">
        <v>12.48</v>
      </c>
      <c r="G731" s="27" t="n">
        <f aca="false">F731*E731</f>
        <v>287.04</v>
      </c>
    </row>
    <row r="732" customFormat="false" ht="63.75" hidden="false" customHeight="false" outlineLevel="0" collapsed="false">
      <c r="A732" s="23" t="s">
        <v>1128</v>
      </c>
      <c r="B732" s="23" t="s">
        <v>413</v>
      </c>
      <c r="C732" s="24" t="s">
        <v>17</v>
      </c>
      <c r="D732" s="24" t="s">
        <v>49</v>
      </c>
      <c r="E732" s="25" t="n">
        <v>48</v>
      </c>
      <c r="F732" s="26" t="n">
        <v>6.8</v>
      </c>
      <c r="G732" s="27" t="n">
        <f aca="false">F732*E732</f>
        <v>326.4</v>
      </c>
    </row>
    <row r="733" customFormat="false" ht="63.75" hidden="false" customHeight="false" outlineLevel="0" collapsed="false">
      <c r="A733" s="23" t="s">
        <v>1129</v>
      </c>
      <c r="B733" s="23" t="s">
        <v>415</v>
      </c>
      <c r="C733" s="24" t="s">
        <v>17</v>
      </c>
      <c r="D733" s="24" t="s">
        <v>49</v>
      </c>
      <c r="E733" s="25" t="n">
        <v>4</v>
      </c>
      <c r="F733" s="26" t="n">
        <v>9.43</v>
      </c>
      <c r="G733" s="27" t="n">
        <f aca="false">F733*E733</f>
        <v>37.72</v>
      </c>
    </row>
    <row r="734" customFormat="false" ht="76.5" hidden="false" customHeight="false" outlineLevel="0" collapsed="false">
      <c r="A734" s="23" t="s">
        <v>1130</v>
      </c>
      <c r="B734" s="23" t="s">
        <v>419</v>
      </c>
      <c r="C734" s="24" t="s">
        <v>17</v>
      </c>
      <c r="D734" s="24" t="s">
        <v>23</v>
      </c>
      <c r="E734" s="25" t="n">
        <v>7</v>
      </c>
      <c r="F734" s="26" t="n">
        <v>9.67</v>
      </c>
      <c r="G734" s="27" t="n">
        <f aca="false">F734*E734</f>
        <v>67.69</v>
      </c>
    </row>
    <row r="735" customFormat="false" ht="63.75" hidden="false" customHeight="false" outlineLevel="0" collapsed="false">
      <c r="A735" s="23" t="s">
        <v>1131</v>
      </c>
      <c r="B735" s="23" t="s">
        <v>425</v>
      </c>
      <c r="C735" s="24" t="s">
        <v>17</v>
      </c>
      <c r="D735" s="24" t="s">
        <v>49</v>
      </c>
      <c r="E735" s="25" t="n">
        <v>375</v>
      </c>
      <c r="F735" s="26" t="n">
        <v>3.22</v>
      </c>
      <c r="G735" s="27" t="n">
        <f aca="false">F735*E735</f>
        <v>1207.5</v>
      </c>
    </row>
    <row r="736" customFormat="false" ht="63.75" hidden="false" customHeight="false" outlineLevel="0" collapsed="false">
      <c r="A736" s="23" t="s">
        <v>1132</v>
      </c>
      <c r="B736" s="23" t="s">
        <v>437</v>
      </c>
      <c r="C736" s="24" t="s">
        <v>17</v>
      </c>
      <c r="D736" s="24" t="s">
        <v>23</v>
      </c>
      <c r="E736" s="25" t="n">
        <v>14</v>
      </c>
      <c r="F736" s="26" t="n">
        <v>133.07</v>
      </c>
      <c r="G736" s="27" t="n">
        <f aca="false">F736*E736</f>
        <v>1862.98</v>
      </c>
    </row>
    <row r="737" customFormat="false" ht="51" hidden="false" customHeight="false" outlineLevel="0" collapsed="false">
      <c r="A737" s="23" t="s">
        <v>1133</v>
      </c>
      <c r="B737" s="23" t="s">
        <v>518</v>
      </c>
      <c r="C737" s="24" t="s">
        <v>17</v>
      </c>
      <c r="D737" s="24" t="s">
        <v>23</v>
      </c>
      <c r="E737" s="25" t="n">
        <v>19</v>
      </c>
      <c r="F737" s="26" t="n">
        <v>4.21</v>
      </c>
      <c r="G737" s="27" t="n">
        <f aca="false">F737*E737</f>
        <v>79.99</v>
      </c>
    </row>
    <row r="738" customFormat="false" ht="15" hidden="false" customHeight="false" outlineLevel="0" collapsed="false">
      <c r="A738" s="31" t="s">
        <v>95</v>
      </c>
      <c r="B738" s="31"/>
      <c r="C738" s="31"/>
      <c r="D738" s="31"/>
      <c r="E738" s="31"/>
      <c r="F738" s="31"/>
      <c r="G738" s="32" t="n">
        <f aca="false">G737+G736+G735+G734+G733+G732+G731+G730+G729+G728+G727+G725+G724+G723+G722+G721+G719+G718+G717+G716+G715+G714+G713+G712+G711+G710+G709+G708+G707+G706+G705+G704+G703+G702+G701+G700+G699+G698+G696+G695+G694+G693+G692+G691+G690+G689+G688+G687+G686+G685+G684+G683+G682+G681+G680+G679+G678+G677+G676+G675+G674+G673+G672+G671</f>
        <v>41196.0516</v>
      </c>
    </row>
    <row r="739" customFormat="false" ht="12.75" hidden="false" customHeight="true" outlineLevel="0" collapsed="false">
      <c r="A739" s="33" t="n">
        <v>21</v>
      </c>
      <c r="B739" s="33" t="s">
        <v>540</v>
      </c>
      <c r="C739" s="33"/>
      <c r="D739" s="33"/>
      <c r="E739" s="33"/>
      <c r="F739" s="33"/>
      <c r="G739" s="33"/>
    </row>
    <row r="740" customFormat="false" ht="12.75" hidden="false" customHeight="true" outlineLevel="0" collapsed="false">
      <c r="A740" s="30" t="s">
        <v>1134</v>
      </c>
      <c r="B740" s="30" t="s">
        <v>542</v>
      </c>
      <c r="C740" s="30"/>
      <c r="D740" s="30"/>
      <c r="E740" s="30"/>
      <c r="F740" s="30"/>
      <c r="G740" s="30"/>
    </row>
    <row r="741" customFormat="false" ht="38.25" hidden="false" customHeight="false" outlineLevel="0" collapsed="false">
      <c r="A741" s="23" t="s">
        <v>1135</v>
      </c>
      <c r="B741" s="23" t="s">
        <v>383</v>
      </c>
      <c r="C741" s="24" t="s">
        <v>17</v>
      </c>
      <c r="D741" s="24" t="s">
        <v>23</v>
      </c>
      <c r="E741" s="25" t="n">
        <v>93</v>
      </c>
      <c r="F741" s="26" t="n">
        <v>27.22</v>
      </c>
      <c r="G741" s="27" t="n">
        <f aca="false">F741*E741</f>
        <v>2531.46</v>
      </c>
    </row>
    <row r="742" customFormat="false" ht="38.25" hidden="false" customHeight="false" outlineLevel="0" collapsed="false">
      <c r="A742" s="23" t="s">
        <v>1136</v>
      </c>
      <c r="B742" s="23" t="s">
        <v>1066</v>
      </c>
      <c r="C742" s="24" t="s">
        <v>17</v>
      </c>
      <c r="D742" s="24" t="s">
        <v>23</v>
      </c>
      <c r="E742" s="25" t="n">
        <v>1</v>
      </c>
      <c r="F742" s="26" t="n">
        <v>20.07</v>
      </c>
      <c r="G742" s="27" t="n">
        <f aca="false">F742*E742</f>
        <v>20.07</v>
      </c>
    </row>
    <row r="743" customFormat="false" ht="38.25" hidden="false" customHeight="false" outlineLevel="0" collapsed="false">
      <c r="A743" s="23" t="s">
        <v>1137</v>
      </c>
      <c r="B743" s="23" t="s">
        <v>385</v>
      </c>
      <c r="C743" s="24" t="s">
        <v>17</v>
      </c>
      <c r="D743" s="24" t="s">
        <v>23</v>
      </c>
      <c r="E743" s="25" t="n">
        <v>6</v>
      </c>
      <c r="F743" s="26" t="n">
        <v>11.81</v>
      </c>
      <c r="G743" s="27" t="n">
        <f aca="false">F743*E743</f>
        <v>70.86</v>
      </c>
    </row>
    <row r="744" customFormat="false" ht="38.25" hidden="false" customHeight="false" outlineLevel="0" collapsed="false">
      <c r="A744" s="23" t="s">
        <v>1138</v>
      </c>
      <c r="B744" s="23" t="s">
        <v>387</v>
      </c>
      <c r="C744" s="24" t="s">
        <v>17</v>
      </c>
      <c r="D744" s="24" t="s">
        <v>23</v>
      </c>
      <c r="E744" s="25" t="n">
        <v>2</v>
      </c>
      <c r="F744" s="26" t="n">
        <v>16.19</v>
      </c>
      <c r="G744" s="27" t="n">
        <f aca="false">F744*E744</f>
        <v>32.38</v>
      </c>
    </row>
    <row r="745" customFormat="false" ht="38.25" hidden="false" customHeight="false" outlineLevel="0" collapsed="false">
      <c r="A745" s="23" t="s">
        <v>1139</v>
      </c>
      <c r="B745" s="23" t="s">
        <v>393</v>
      </c>
      <c r="C745" s="24" t="s">
        <v>17</v>
      </c>
      <c r="D745" s="24" t="s">
        <v>23</v>
      </c>
      <c r="E745" s="25" t="n">
        <v>7</v>
      </c>
      <c r="F745" s="26" t="n">
        <v>18.69</v>
      </c>
      <c r="G745" s="27" t="n">
        <f aca="false">F745*E745</f>
        <v>130.83</v>
      </c>
    </row>
    <row r="746" customFormat="false" ht="38.25" hidden="false" customHeight="false" outlineLevel="0" collapsed="false">
      <c r="A746" s="23" t="s">
        <v>1140</v>
      </c>
      <c r="B746" s="23" t="s">
        <v>395</v>
      </c>
      <c r="C746" s="24" t="s">
        <v>17</v>
      </c>
      <c r="D746" s="24" t="s">
        <v>23</v>
      </c>
      <c r="E746" s="25" t="n">
        <v>2</v>
      </c>
      <c r="F746" s="26" t="n">
        <v>25.42</v>
      </c>
      <c r="G746" s="27" t="n">
        <f aca="false">F746*E746</f>
        <v>50.84</v>
      </c>
    </row>
    <row r="747" customFormat="false" ht="38.25" hidden="false" customHeight="false" outlineLevel="0" collapsed="false">
      <c r="A747" s="23" t="s">
        <v>1141</v>
      </c>
      <c r="B747" s="23" t="s">
        <v>397</v>
      </c>
      <c r="C747" s="24" t="s">
        <v>17</v>
      </c>
      <c r="D747" s="24" t="s">
        <v>23</v>
      </c>
      <c r="E747" s="25" t="n">
        <v>2</v>
      </c>
      <c r="F747" s="26" t="n">
        <v>11.45</v>
      </c>
      <c r="G747" s="27" t="n">
        <f aca="false">F747*E747</f>
        <v>22.9</v>
      </c>
    </row>
    <row r="748" customFormat="false" ht="38.25" hidden="false" customHeight="false" outlineLevel="0" collapsed="false">
      <c r="A748" s="23" t="s">
        <v>1142</v>
      </c>
      <c r="B748" s="23" t="s">
        <v>1103</v>
      </c>
      <c r="C748" s="24" t="s">
        <v>17</v>
      </c>
      <c r="D748" s="24" t="s">
        <v>23</v>
      </c>
      <c r="E748" s="25" t="n">
        <v>1</v>
      </c>
      <c r="F748" s="26" t="n">
        <v>15.46</v>
      </c>
      <c r="G748" s="27" t="n">
        <f aca="false">F748*E748</f>
        <v>15.46</v>
      </c>
    </row>
    <row r="749" customFormat="false" ht="38.25" hidden="false" customHeight="false" outlineLevel="0" collapsed="false">
      <c r="A749" s="23" t="s">
        <v>1143</v>
      </c>
      <c r="B749" s="23" t="s">
        <v>403</v>
      </c>
      <c r="C749" s="24" t="s">
        <v>17</v>
      </c>
      <c r="D749" s="24" t="s">
        <v>23</v>
      </c>
      <c r="E749" s="25" t="n">
        <v>2</v>
      </c>
      <c r="F749" s="26" t="n">
        <v>21.68</v>
      </c>
      <c r="G749" s="27" t="n">
        <f aca="false">F749*E749</f>
        <v>43.36</v>
      </c>
    </row>
    <row r="750" customFormat="false" ht="63.75" hidden="false" customHeight="false" outlineLevel="0" collapsed="false">
      <c r="A750" s="23" t="s">
        <v>1144</v>
      </c>
      <c r="B750" s="23" t="s">
        <v>553</v>
      </c>
      <c r="C750" s="24" t="s">
        <v>17</v>
      </c>
      <c r="D750" s="24" t="s">
        <v>23</v>
      </c>
      <c r="E750" s="25" t="n">
        <v>38</v>
      </c>
      <c r="F750" s="26" t="n">
        <v>12.18</v>
      </c>
      <c r="G750" s="27" t="n">
        <f aca="false">F750*E750</f>
        <v>462.84</v>
      </c>
    </row>
    <row r="751" customFormat="false" ht="63.75" hidden="false" customHeight="false" outlineLevel="0" collapsed="false">
      <c r="A751" s="23" t="s">
        <v>1145</v>
      </c>
      <c r="B751" s="23" t="s">
        <v>407</v>
      </c>
      <c r="C751" s="24" t="s">
        <v>17</v>
      </c>
      <c r="D751" s="24" t="s">
        <v>23</v>
      </c>
      <c r="E751" s="25" t="n">
        <v>33</v>
      </c>
      <c r="F751" s="26" t="n">
        <v>12.48</v>
      </c>
      <c r="G751" s="27" t="n">
        <f aca="false">F751*E751</f>
        <v>411.84</v>
      </c>
    </row>
    <row r="752" customFormat="false" ht="63.75" hidden="false" customHeight="false" outlineLevel="0" collapsed="false">
      <c r="A752" s="23" t="s">
        <v>1146</v>
      </c>
      <c r="B752" s="23" t="s">
        <v>409</v>
      </c>
      <c r="C752" s="24" t="s">
        <v>17</v>
      </c>
      <c r="D752" s="24" t="s">
        <v>23</v>
      </c>
      <c r="E752" s="25" t="n">
        <v>10</v>
      </c>
      <c r="F752" s="26" t="n">
        <v>13.81</v>
      </c>
      <c r="G752" s="27" t="n">
        <f aca="false">F752*E752</f>
        <v>138.1</v>
      </c>
    </row>
    <row r="753" customFormat="false" ht="63.75" hidden="false" customHeight="false" outlineLevel="0" collapsed="false">
      <c r="A753" s="23" t="s">
        <v>1147</v>
      </c>
      <c r="B753" s="23" t="s">
        <v>411</v>
      </c>
      <c r="C753" s="24" t="s">
        <v>17</v>
      </c>
      <c r="D753" s="24" t="s">
        <v>23</v>
      </c>
      <c r="E753" s="25" t="n">
        <v>12</v>
      </c>
      <c r="F753" s="26" t="n">
        <v>13.69</v>
      </c>
      <c r="G753" s="27" t="n">
        <f aca="false">F753*E753</f>
        <v>164.28</v>
      </c>
    </row>
    <row r="754" customFormat="false" ht="51" hidden="false" customHeight="false" outlineLevel="0" collapsed="false">
      <c r="A754" s="23" t="s">
        <v>1148</v>
      </c>
      <c r="B754" s="23" t="s">
        <v>528</v>
      </c>
      <c r="C754" s="24" t="s">
        <v>17</v>
      </c>
      <c r="D754" s="24" t="s">
        <v>49</v>
      </c>
      <c r="E754" s="25" t="n">
        <v>80</v>
      </c>
      <c r="F754" s="26" t="n">
        <v>4.8</v>
      </c>
      <c r="G754" s="27" t="n">
        <f aca="false">F754*E754</f>
        <v>384</v>
      </c>
    </row>
    <row r="755" customFormat="false" ht="38.25" hidden="false" customHeight="false" outlineLevel="0" collapsed="false">
      <c r="A755" s="23" t="s">
        <v>1149</v>
      </c>
      <c r="B755" s="23" t="s">
        <v>530</v>
      </c>
      <c r="C755" s="24" t="s">
        <v>17</v>
      </c>
      <c r="D755" s="24" t="s">
        <v>23</v>
      </c>
      <c r="E755" s="25" t="n">
        <v>50</v>
      </c>
      <c r="F755" s="26" t="n">
        <v>3.17</v>
      </c>
      <c r="G755" s="27" t="n">
        <f aca="false">F755*E755</f>
        <v>158.5</v>
      </c>
    </row>
    <row r="756" customFormat="false" ht="63.75" hidden="false" customHeight="false" outlineLevel="0" collapsed="false">
      <c r="A756" s="23" t="s">
        <v>1150</v>
      </c>
      <c r="B756" s="23" t="s">
        <v>532</v>
      </c>
      <c r="C756" s="24" t="s">
        <v>17</v>
      </c>
      <c r="D756" s="24" t="s">
        <v>49</v>
      </c>
      <c r="E756" s="25" t="n">
        <v>80</v>
      </c>
      <c r="F756" s="26" t="n">
        <v>9.87</v>
      </c>
      <c r="G756" s="27" t="n">
        <f aca="false">F756*E756</f>
        <v>789.6</v>
      </c>
    </row>
    <row r="757" customFormat="false" ht="63.75" hidden="false" customHeight="false" outlineLevel="0" collapsed="false">
      <c r="A757" s="23" t="s">
        <v>1151</v>
      </c>
      <c r="B757" s="23" t="s">
        <v>413</v>
      </c>
      <c r="C757" s="24" t="s">
        <v>17</v>
      </c>
      <c r="D757" s="24" t="s">
        <v>49</v>
      </c>
      <c r="E757" s="25" t="n">
        <v>53</v>
      </c>
      <c r="F757" s="26" t="n">
        <v>6.8</v>
      </c>
      <c r="G757" s="27" t="n">
        <f aca="false">F757*E757</f>
        <v>360.4</v>
      </c>
    </row>
    <row r="758" customFormat="false" ht="63.75" hidden="false" customHeight="false" outlineLevel="0" collapsed="false">
      <c r="A758" s="23" t="s">
        <v>1152</v>
      </c>
      <c r="B758" s="23" t="s">
        <v>415</v>
      </c>
      <c r="C758" s="24" t="s">
        <v>17</v>
      </c>
      <c r="D758" s="24" t="s">
        <v>49</v>
      </c>
      <c r="E758" s="25" t="n">
        <v>33.5</v>
      </c>
      <c r="F758" s="26" t="n">
        <v>9.43</v>
      </c>
      <c r="G758" s="27" t="n">
        <f aca="false">F758*E758</f>
        <v>315.905</v>
      </c>
    </row>
    <row r="759" customFormat="false" ht="63.75" hidden="false" customHeight="false" outlineLevel="0" collapsed="false">
      <c r="A759" s="23" t="s">
        <v>1153</v>
      </c>
      <c r="B759" s="23" t="s">
        <v>417</v>
      </c>
      <c r="C759" s="24" t="s">
        <v>17</v>
      </c>
      <c r="D759" s="24" t="s">
        <v>49</v>
      </c>
      <c r="E759" s="25" t="n">
        <v>22</v>
      </c>
      <c r="F759" s="26" t="n">
        <v>12.06</v>
      </c>
      <c r="G759" s="27" t="n">
        <f aca="false">F759*E759</f>
        <v>265.32</v>
      </c>
    </row>
    <row r="760" customFormat="false" ht="63.75" hidden="false" customHeight="false" outlineLevel="0" collapsed="false">
      <c r="A760" s="23" t="s">
        <v>1154</v>
      </c>
      <c r="B760" s="23" t="s">
        <v>564</v>
      </c>
      <c r="C760" s="24" t="s">
        <v>17</v>
      </c>
      <c r="D760" s="24" t="s">
        <v>49</v>
      </c>
      <c r="E760" s="25" t="n">
        <v>75</v>
      </c>
      <c r="F760" s="26" t="n">
        <v>9.22</v>
      </c>
      <c r="G760" s="27" t="n">
        <f aca="false">F760*E760</f>
        <v>691.5</v>
      </c>
    </row>
    <row r="761" customFormat="false" ht="76.5" hidden="false" customHeight="false" outlineLevel="0" collapsed="false">
      <c r="A761" s="23" t="s">
        <v>1155</v>
      </c>
      <c r="B761" s="23" t="s">
        <v>419</v>
      </c>
      <c r="C761" s="24" t="s">
        <v>17</v>
      </c>
      <c r="D761" s="24" t="s">
        <v>23</v>
      </c>
      <c r="E761" s="25" t="n">
        <v>21</v>
      </c>
      <c r="F761" s="26" t="n">
        <v>9.67</v>
      </c>
      <c r="G761" s="27" t="n">
        <f aca="false">F761*E761</f>
        <v>203.07</v>
      </c>
    </row>
    <row r="762" customFormat="false" ht="76.5" hidden="false" customHeight="false" outlineLevel="0" collapsed="false">
      <c r="A762" s="23" t="s">
        <v>1156</v>
      </c>
      <c r="B762" s="23" t="s">
        <v>421</v>
      </c>
      <c r="C762" s="24" t="s">
        <v>17</v>
      </c>
      <c r="D762" s="24" t="s">
        <v>23</v>
      </c>
      <c r="E762" s="25" t="n">
        <v>3</v>
      </c>
      <c r="F762" s="26" t="n">
        <v>12.68</v>
      </c>
      <c r="G762" s="27" t="n">
        <f aca="false">F762*E762</f>
        <v>38.04</v>
      </c>
    </row>
    <row r="763" customFormat="false" ht="51" hidden="false" customHeight="false" outlineLevel="0" collapsed="false">
      <c r="A763" s="23" t="s">
        <v>1157</v>
      </c>
      <c r="B763" s="23" t="s">
        <v>569</v>
      </c>
      <c r="C763" s="24" t="s">
        <v>17</v>
      </c>
      <c r="D763" s="24" t="s">
        <v>23</v>
      </c>
      <c r="E763" s="25" t="n">
        <v>2</v>
      </c>
      <c r="F763" s="26" t="n">
        <v>21.11</v>
      </c>
      <c r="G763" s="27" t="n">
        <f aca="false">F763*E763</f>
        <v>42.22</v>
      </c>
    </row>
    <row r="764" customFormat="false" ht="51" hidden="false" customHeight="false" outlineLevel="0" collapsed="false">
      <c r="A764" s="23" t="s">
        <v>1158</v>
      </c>
      <c r="B764" s="23" t="s">
        <v>536</v>
      </c>
      <c r="C764" s="24" t="s">
        <v>17</v>
      </c>
      <c r="D764" s="24" t="s">
        <v>23</v>
      </c>
      <c r="E764" s="25" t="n">
        <v>30</v>
      </c>
      <c r="F764" s="26" t="n">
        <v>7.72</v>
      </c>
      <c r="G764" s="27" t="n">
        <f aca="false">F764*E764</f>
        <v>231.6</v>
      </c>
    </row>
    <row r="765" customFormat="false" ht="51" hidden="false" customHeight="false" outlineLevel="0" collapsed="false">
      <c r="A765" s="23" t="s">
        <v>1159</v>
      </c>
      <c r="B765" s="23" t="s">
        <v>429</v>
      </c>
      <c r="C765" s="24" t="s">
        <v>17</v>
      </c>
      <c r="D765" s="24" t="s">
        <v>23</v>
      </c>
      <c r="E765" s="25" t="n">
        <v>9</v>
      </c>
      <c r="F765" s="26" t="n">
        <v>20.58</v>
      </c>
      <c r="G765" s="27" t="n">
        <f aca="false">F765*E765</f>
        <v>185.22</v>
      </c>
    </row>
    <row r="766" customFormat="false" ht="51" hidden="false" customHeight="false" outlineLevel="0" collapsed="false">
      <c r="A766" s="23" t="s">
        <v>1160</v>
      </c>
      <c r="B766" s="23" t="s">
        <v>573</v>
      </c>
      <c r="C766" s="24" t="s">
        <v>17</v>
      </c>
      <c r="D766" s="24" t="s">
        <v>23</v>
      </c>
      <c r="E766" s="25" t="n">
        <v>5</v>
      </c>
      <c r="F766" s="26" t="n">
        <v>25.24</v>
      </c>
      <c r="G766" s="27" t="n">
        <f aca="false">F766*E766</f>
        <v>126.2</v>
      </c>
    </row>
    <row r="767" customFormat="false" ht="63.75" hidden="false" customHeight="false" outlineLevel="0" collapsed="false">
      <c r="A767" s="23" t="s">
        <v>1161</v>
      </c>
      <c r="B767" s="23" t="s">
        <v>575</v>
      </c>
      <c r="C767" s="24" t="s">
        <v>17</v>
      </c>
      <c r="D767" s="24" t="s">
        <v>23</v>
      </c>
      <c r="E767" s="25" t="n">
        <v>4</v>
      </c>
      <c r="F767" s="26" t="n">
        <v>9.84</v>
      </c>
      <c r="G767" s="27" t="n">
        <f aca="false">F767*E767</f>
        <v>39.36</v>
      </c>
    </row>
    <row r="768" customFormat="false" ht="51" hidden="false" customHeight="false" outlineLevel="0" collapsed="false">
      <c r="A768" s="23" t="s">
        <v>1162</v>
      </c>
      <c r="B768" s="23" t="s">
        <v>433</v>
      </c>
      <c r="C768" s="24" t="s">
        <v>17</v>
      </c>
      <c r="D768" s="24" t="s">
        <v>49</v>
      </c>
      <c r="E768" s="25" t="n">
        <v>11</v>
      </c>
      <c r="F768" s="26" t="n">
        <v>11.77</v>
      </c>
      <c r="G768" s="27" t="n">
        <f aca="false">F768*E768</f>
        <v>129.47</v>
      </c>
    </row>
    <row r="769" customFormat="false" ht="51" hidden="false" customHeight="false" outlineLevel="0" collapsed="false">
      <c r="A769" s="23" t="s">
        <v>1163</v>
      </c>
      <c r="B769" s="23" t="s">
        <v>435</v>
      </c>
      <c r="C769" s="24" t="s">
        <v>17</v>
      </c>
      <c r="D769" s="24" t="s">
        <v>23</v>
      </c>
      <c r="E769" s="25" t="n">
        <v>1</v>
      </c>
      <c r="F769" s="26" t="n">
        <v>17.09</v>
      </c>
      <c r="G769" s="27" t="n">
        <f aca="false">F769*E769</f>
        <v>17.09</v>
      </c>
    </row>
    <row r="770" customFormat="false" ht="38.25" hidden="false" customHeight="false" outlineLevel="0" collapsed="false">
      <c r="A770" s="23" t="s">
        <v>1164</v>
      </c>
      <c r="B770" s="23" t="s">
        <v>441</v>
      </c>
      <c r="C770" s="24" t="s">
        <v>17</v>
      </c>
      <c r="D770" s="24" t="s">
        <v>49</v>
      </c>
      <c r="E770" s="25" t="n">
        <v>20</v>
      </c>
      <c r="F770" s="26" t="n">
        <v>7.89</v>
      </c>
      <c r="G770" s="27" t="n">
        <f aca="false">F770*E770</f>
        <v>157.8</v>
      </c>
    </row>
    <row r="771" customFormat="false" ht="38.25" hidden="false" customHeight="false" outlineLevel="0" collapsed="false">
      <c r="A771" s="23" t="s">
        <v>1165</v>
      </c>
      <c r="B771" s="23" t="s">
        <v>593</v>
      </c>
      <c r="C771" s="24" t="s">
        <v>17</v>
      </c>
      <c r="D771" s="24" t="s">
        <v>23</v>
      </c>
      <c r="E771" s="25" t="n">
        <v>18</v>
      </c>
      <c r="F771" s="26" t="n">
        <v>48.49</v>
      </c>
      <c r="G771" s="27" t="n">
        <f aca="false">F771*E771</f>
        <v>872.82</v>
      </c>
    </row>
    <row r="772" customFormat="false" ht="38.25" hidden="false" customHeight="false" outlineLevel="0" collapsed="false">
      <c r="A772" s="23" t="s">
        <v>1166</v>
      </c>
      <c r="B772" s="23" t="s">
        <v>595</v>
      </c>
      <c r="C772" s="24" t="s">
        <v>17</v>
      </c>
      <c r="D772" s="24" t="s">
        <v>23</v>
      </c>
      <c r="E772" s="25" t="n">
        <v>27</v>
      </c>
      <c r="F772" s="26" t="n">
        <v>86.45</v>
      </c>
      <c r="G772" s="27" t="n">
        <f aca="false">F772*E772</f>
        <v>2334.15</v>
      </c>
    </row>
    <row r="773" customFormat="false" ht="12.75" hidden="false" customHeight="true" outlineLevel="0" collapsed="false">
      <c r="A773" s="30" t="s">
        <v>1167</v>
      </c>
      <c r="B773" s="30" t="s">
        <v>597</v>
      </c>
      <c r="C773" s="30"/>
      <c r="D773" s="30"/>
      <c r="E773" s="30"/>
      <c r="F773" s="30"/>
      <c r="G773" s="30"/>
    </row>
    <row r="774" customFormat="false" ht="25.5" hidden="false" customHeight="false" outlineLevel="0" collapsed="false">
      <c r="A774" s="23" t="s">
        <v>1168</v>
      </c>
      <c r="B774" s="23" t="s">
        <v>601</v>
      </c>
      <c r="C774" s="24" t="s">
        <v>17</v>
      </c>
      <c r="D774" s="24" t="s">
        <v>49</v>
      </c>
      <c r="E774" s="25" t="n">
        <v>3274</v>
      </c>
      <c r="F774" s="26" t="n">
        <v>10.09</v>
      </c>
      <c r="G774" s="27" t="n">
        <f aca="false">F774*E774</f>
        <v>33034.66</v>
      </c>
    </row>
    <row r="775" customFormat="false" ht="12.75" hidden="false" customHeight="true" outlineLevel="0" collapsed="false">
      <c r="A775" s="30" t="s">
        <v>1169</v>
      </c>
      <c r="B775" s="30" t="s">
        <v>625</v>
      </c>
      <c r="C775" s="30"/>
      <c r="D775" s="30"/>
      <c r="E775" s="30"/>
      <c r="F775" s="30"/>
      <c r="G775" s="30"/>
    </row>
    <row r="776" customFormat="false" ht="38.25" hidden="false" customHeight="false" outlineLevel="0" collapsed="false">
      <c r="A776" s="23" t="s">
        <v>1170</v>
      </c>
      <c r="B776" s="23" t="s">
        <v>627</v>
      </c>
      <c r="C776" s="24" t="s">
        <v>17</v>
      </c>
      <c r="D776" s="24" t="s">
        <v>23</v>
      </c>
      <c r="E776" s="25" t="n">
        <v>72</v>
      </c>
      <c r="F776" s="26" t="n">
        <v>27.32</v>
      </c>
      <c r="G776" s="27" t="n">
        <f aca="false">F776*E776</f>
        <v>1967.04</v>
      </c>
    </row>
    <row r="777" customFormat="false" ht="25.5" hidden="false" customHeight="false" outlineLevel="0" collapsed="false">
      <c r="A777" s="23" t="s">
        <v>1171</v>
      </c>
      <c r="B777" s="23" t="s">
        <v>629</v>
      </c>
      <c r="C777" s="24" t="s">
        <v>17</v>
      </c>
      <c r="D777" s="24" t="s">
        <v>23</v>
      </c>
      <c r="E777" s="25" t="n">
        <v>144</v>
      </c>
      <c r="F777" s="26" t="n">
        <v>6.3</v>
      </c>
      <c r="G777" s="27" t="n">
        <f aca="false">F777*E777</f>
        <v>907.2</v>
      </c>
    </row>
    <row r="778" customFormat="false" ht="15" hidden="false" customHeight="false" outlineLevel="0" collapsed="false">
      <c r="A778" s="31" t="s">
        <v>95</v>
      </c>
      <c r="B778" s="31"/>
      <c r="C778" s="31"/>
      <c r="D778" s="31"/>
      <c r="E778" s="31"/>
      <c r="F778" s="31"/>
      <c r="G778" s="32" t="n">
        <f aca="false">G777+G776+G774+G772+G771+G770+G769+G768+G767+G766+G765+G764+G763+G762+G761+G760+G759+G758+G757+G756+G755+G754+G753+G752+G751+G750+G749+G748+G747+G746+G745+G744+G743+G742+G741</f>
        <v>47346.385</v>
      </c>
    </row>
    <row r="779" customFormat="false" ht="12.75" hidden="false" customHeight="true" outlineLevel="0" collapsed="false">
      <c r="A779" s="33" t="n">
        <v>22</v>
      </c>
      <c r="B779" s="33" t="s">
        <v>630</v>
      </c>
      <c r="C779" s="33"/>
      <c r="D779" s="33"/>
      <c r="E779" s="33"/>
      <c r="F779" s="33"/>
      <c r="G779" s="33"/>
    </row>
    <row r="780" customFormat="false" ht="12.75" hidden="false" customHeight="true" outlineLevel="0" collapsed="false">
      <c r="A780" s="30" t="s">
        <v>1172</v>
      </c>
      <c r="B780" s="30" t="s">
        <v>632</v>
      </c>
      <c r="C780" s="30"/>
      <c r="D780" s="30"/>
      <c r="E780" s="30"/>
      <c r="F780" s="30"/>
      <c r="G780" s="30"/>
    </row>
    <row r="781" customFormat="false" ht="38.25" hidden="false" customHeight="false" outlineLevel="0" collapsed="false">
      <c r="A781" s="23" t="s">
        <v>1173</v>
      </c>
      <c r="B781" s="23" t="s">
        <v>107</v>
      </c>
      <c r="C781" s="24" t="s">
        <v>17</v>
      </c>
      <c r="D781" s="24" t="s">
        <v>28</v>
      </c>
      <c r="E781" s="25" t="n">
        <v>2.1</v>
      </c>
      <c r="F781" s="26" t="n">
        <v>40.17</v>
      </c>
      <c r="G781" s="27" t="n">
        <f aca="false">F781*E781</f>
        <v>84.357</v>
      </c>
    </row>
    <row r="782" customFormat="false" ht="25.5" hidden="false" customHeight="false" outlineLevel="0" collapsed="false">
      <c r="A782" s="23" t="s">
        <v>1174</v>
      </c>
      <c r="B782" s="23" t="s">
        <v>111</v>
      </c>
      <c r="C782" s="24" t="s">
        <v>17</v>
      </c>
      <c r="D782" s="24" t="s">
        <v>28</v>
      </c>
      <c r="E782" s="25" t="n">
        <v>2.1</v>
      </c>
      <c r="F782" s="26" t="n">
        <v>47.26</v>
      </c>
      <c r="G782" s="27" t="n">
        <f aca="false">F782*E782</f>
        <v>99.246</v>
      </c>
    </row>
    <row r="783" customFormat="false" ht="25.5" hidden="false" customHeight="false" outlineLevel="0" collapsed="false">
      <c r="A783" s="23" t="s">
        <v>1175</v>
      </c>
      <c r="B783" s="23" t="s">
        <v>636</v>
      </c>
      <c r="C783" s="24" t="s">
        <v>17</v>
      </c>
      <c r="D783" s="24" t="s">
        <v>23</v>
      </c>
      <c r="E783" s="25" t="n">
        <v>2</v>
      </c>
      <c r="F783" s="26" t="n">
        <v>620.52</v>
      </c>
      <c r="G783" s="27" t="n">
        <f aca="false">F783*E783</f>
        <v>1241.04</v>
      </c>
    </row>
    <row r="784" customFormat="false" ht="51" hidden="false" customHeight="false" outlineLevel="0" collapsed="false">
      <c r="A784" s="23" t="s">
        <v>1176</v>
      </c>
      <c r="B784" s="23" t="s">
        <v>638</v>
      </c>
      <c r="C784" s="24" t="s">
        <v>17</v>
      </c>
      <c r="D784" s="24" t="s">
        <v>49</v>
      </c>
      <c r="E784" s="25" t="n">
        <v>10</v>
      </c>
      <c r="F784" s="26" t="n">
        <v>17.42</v>
      </c>
      <c r="G784" s="27" t="n">
        <f aca="false">F784*E784</f>
        <v>174.2</v>
      </c>
    </row>
    <row r="785" customFormat="false" ht="51" hidden="false" customHeight="false" outlineLevel="0" collapsed="false">
      <c r="A785" s="23" t="s">
        <v>1177</v>
      </c>
      <c r="B785" s="23" t="s">
        <v>736</v>
      </c>
      <c r="C785" s="24" t="s">
        <v>17</v>
      </c>
      <c r="D785" s="24" t="s">
        <v>49</v>
      </c>
      <c r="E785" s="25" t="n">
        <v>12</v>
      </c>
      <c r="F785" s="26" t="n">
        <v>24.79</v>
      </c>
      <c r="G785" s="27" t="n">
        <f aca="false">F785*E785</f>
        <v>297.48</v>
      </c>
    </row>
    <row r="786" customFormat="false" ht="63.75" hidden="false" customHeight="false" outlineLevel="0" collapsed="false">
      <c r="A786" s="23" t="s">
        <v>1178</v>
      </c>
      <c r="B786" s="23" t="s">
        <v>640</v>
      </c>
      <c r="C786" s="24" t="s">
        <v>17</v>
      </c>
      <c r="D786" s="24" t="s">
        <v>23</v>
      </c>
      <c r="E786" s="25" t="n">
        <v>2</v>
      </c>
      <c r="F786" s="26" t="n">
        <v>5.68</v>
      </c>
      <c r="G786" s="27" t="n">
        <f aca="false">F786*E786</f>
        <v>11.36</v>
      </c>
    </row>
    <row r="787" customFormat="false" ht="63.75" hidden="false" customHeight="false" outlineLevel="0" collapsed="false">
      <c r="A787" s="23" t="s">
        <v>1179</v>
      </c>
      <c r="B787" s="23" t="s">
        <v>642</v>
      </c>
      <c r="C787" s="24" t="s">
        <v>17</v>
      </c>
      <c r="D787" s="24" t="s">
        <v>23</v>
      </c>
      <c r="E787" s="25" t="n">
        <v>4</v>
      </c>
      <c r="F787" s="26" t="n">
        <v>5.19</v>
      </c>
      <c r="G787" s="27" t="n">
        <f aca="false">F787*E787</f>
        <v>20.76</v>
      </c>
    </row>
    <row r="788" customFormat="false" ht="63.75" hidden="false" customHeight="false" outlineLevel="0" collapsed="false">
      <c r="A788" s="23" t="s">
        <v>1180</v>
      </c>
      <c r="B788" s="23" t="s">
        <v>1181</v>
      </c>
      <c r="C788" s="24" t="s">
        <v>17</v>
      </c>
      <c r="D788" s="24" t="s">
        <v>23</v>
      </c>
      <c r="E788" s="25" t="n">
        <v>1</v>
      </c>
      <c r="F788" s="26" t="n">
        <v>6.29</v>
      </c>
      <c r="G788" s="27" t="n">
        <f aca="false">F788*E788</f>
        <v>6.29</v>
      </c>
    </row>
    <row r="789" customFormat="false" ht="63.75" hidden="false" customHeight="false" outlineLevel="0" collapsed="false">
      <c r="A789" s="23" t="s">
        <v>1182</v>
      </c>
      <c r="B789" s="23" t="s">
        <v>644</v>
      </c>
      <c r="C789" s="24" t="s">
        <v>17</v>
      </c>
      <c r="D789" s="24" t="s">
        <v>23</v>
      </c>
      <c r="E789" s="25" t="n">
        <v>1</v>
      </c>
      <c r="F789" s="26" t="n">
        <v>8.04</v>
      </c>
      <c r="G789" s="27" t="n">
        <f aca="false">F789*E789</f>
        <v>8.04</v>
      </c>
    </row>
    <row r="790" customFormat="false" ht="63.75" hidden="false" customHeight="false" outlineLevel="0" collapsed="false">
      <c r="A790" s="23" t="s">
        <v>1183</v>
      </c>
      <c r="B790" s="23" t="s">
        <v>646</v>
      </c>
      <c r="C790" s="24" t="s">
        <v>17</v>
      </c>
      <c r="D790" s="24" t="s">
        <v>23</v>
      </c>
      <c r="E790" s="25" t="n">
        <v>2</v>
      </c>
      <c r="F790" s="26" t="n">
        <v>11.88</v>
      </c>
      <c r="G790" s="27" t="n">
        <f aca="false">F790*E790</f>
        <v>23.76</v>
      </c>
    </row>
    <row r="791" customFormat="false" ht="51" hidden="false" customHeight="false" outlineLevel="0" collapsed="false">
      <c r="A791" s="23" t="s">
        <v>1184</v>
      </c>
      <c r="B791" s="23" t="s">
        <v>1185</v>
      </c>
      <c r="C791" s="24" t="s">
        <v>17</v>
      </c>
      <c r="D791" s="24" t="s">
        <v>23</v>
      </c>
      <c r="E791" s="25" t="n">
        <v>1</v>
      </c>
      <c r="F791" s="26" t="n">
        <v>12.93</v>
      </c>
      <c r="G791" s="27" t="n">
        <f aca="false">F791*E791</f>
        <v>12.93</v>
      </c>
    </row>
    <row r="792" customFormat="false" ht="76.5" hidden="false" customHeight="false" outlineLevel="0" collapsed="false">
      <c r="A792" s="23" t="s">
        <v>1186</v>
      </c>
      <c r="B792" s="23" t="s">
        <v>648</v>
      </c>
      <c r="C792" s="24" t="s">
        <v>17</v>
      </c>
      <c r="D792" s="24" t="s">
        <v>23</v>
      </c>
      <c r="E792" s="25" t="n">
        <v>22</v>
      </c>
      <c r="F792" s="26" t="n">
        <v>108.19</v>
      </c>
      <c r="G792" s="27" t="n">
        <f aca="false">F792*E792</f>
        <v>2380.18</v>
      </c>
    </row>
    <row r="793" customFormat="false" ht="76.5" hidden="false" customHeight="false" outlineLevel="0" collapsed="false">
      <c r="A793" s="23" t="s">
        <v>1187</v>
      </c>
      <c r="B793" s="23" t="s">
        <v>652</v>
      </c>
      <c r="C793" s="24" t="s">
        <v>17</v>
      </c>
      <c r="D793" s="24" t="s">
        <v>23</v>
      </c>
      <c r="E793" s="25" t="n">
        <v>4</v>
      </c>
      <c r="F793" s="26" t="n">
        <v>60.89</v>
      </c>
      <c r="G793" s="27" t="n">
        <f aca="false">F793*E793</f>
        <v>243.56</v>
      </c>
    </row>
    <row r="794" customFormat="false" ht="102" hidden="false" customHeight="false" outlineLevel="0" collapsed="false">
      <c r="A794" s="23" t="s">
        <v>1188</v>
      </c>
      <c r="B794" s="23" t="s">
        <v>654</v>
      </c>
      <c r="C794" s="24" t="s">
        <v>17</v>
      </c>
      <c r="D794" s="24" t="s">
        <v>23</v>
      </c>
      <c r="E794" s="25" t="n">
        <v>2</v>
      </c>
      <c r="F794" s="26" t="n">
        <v>19.41</v>
      </c>
      <c r="G794" s="27" t="n">
        <f aca="false">F794*E794</f>
        <v>38.82</v>
      </c>
    </row>
    <row r="795" customFormat="false" ht="102" hidden="false" customHeight="false" outlineLevel="0" collapsed="false">
      <c r="A795" s="23" t="s">
        <v>1189</v>
      </c>
      <c r="B795" s="23" t="s">
        <v>656</v>
      </c>
      <c r="C795" s="24" t="s">
        <v>17</v>
      </c>
      <c r="D795" s="24" t="s">
        <v>23</v>
      </c>
      <c r="E795" s="25" t="n">
        <v>2</v>
      </c>
      <c r="F795" s="26" t="n">
        <v>32.42</v>
      </c>
      <c r="G795" s="27" t="n">
        <f aca="false">F795*E795</f>
        <v>64.84</v>
      </c>
    </row>
    <row r="796" customFormat="false" ht="102" hidden="false" customHeight="false" outlineLevel="0" collapsed="false">
      <c r="A796" s="23" t="s">
        <v>1190</v>
      </c>
      <c r="B796" s="23" t="s">
        <v>658</v>
      </c>
      <c r="C796" s="24" t="s">
        <v>17</v>
      </c>
      <c r="D796" s="24" t="s">
        <v>23</v>
      </c>
      <c r="E796" s="25" t="n">
        <v>1</v>
      </c>
      <c r="F796" s="26" t="n">
        <v>60.7</v>
      </c>
      <c r="G796" s="27" t="n">
        <f aca="false">F796*E796</f>
        <v>60.7</v>
      </c>
    </row>
    <row r="797" customFormat="false" ht="102" hidden="false" customHeight="false" outlineLevel="0" collapsed="false">
      <c r="A797" s="23" t="s">
        <v>1191</v>
      </c>
      <c r="B797" s="23" t="s">
        <v>1192</v>
      </c>
      <c r="C797" s="24" t="s">
        <v>17</v>
      </c>
      <c r="D797" s="24" t="s">
        <v>23</v>
      </c>
      <c r="E797" s="25" t="n">
        <v>1</v>
      </c>
      <c r="F797" s="26" t="n">
        <v>73.36</v>
      </c>
      <c r="G797" s="27" t="n">
        <f aca="false">F797*E797</f>
        <v>73.36</v>
      </c>
    </row>
    <row r="798" customFormat="false" ht="89.25" hidden="false" customHeight="false" outlineLevel="0" collapsed="false">
      <c r="A798" s="23" t="s">
        <v>1193</v>
      </c>
      <c r="B798" s="23" t="s">
        <v>660</v>
      </c>
      <c r="C798" s="24" t="s">
        <v>17</v>
      </c>
      <c r="D798" s="24" t="s">
        <v>49</v>
      </c>
      <c r="E798" s="25" t="n">
        <v>47</v>
      </c>
      <c r="F798" s="26" t="n">
        <v>8.89</v>
      </c>
      <c r="G798" s="27" t="n">
        <f aca="false">F798*E798</f>
        <v>417.83</v>
      </c>
    </row>
    <row r="799" customFormat="false" ht="89.25" hidden="false" customHeight="false" outlineLevel="0" collapsed="false">
      <c r="A799" s="23" t="s">
        <v>1194</v>
      </c>
      <c r="B799" s="23" t="s">
        <v>662</v>
      </c>
      <c r="C799" s="24" t="s">
        <v>17</v>
      </c>
      <c r="D799" s="24" t="s">
        <v>49</v>
      </c>
      <c r="E799" s="25" t="n">
        <v>7</v>
      </c>
      <c r="F799" s="26" t="n">
        <v>13.64</v>
      </c>
      <c r="G799" s="27" t="n">
        <f aca="false">F799*E799</f>
        <v>95.48</v>
      </c>
    </row>
    <row r="800" customFormat="false" ht="89.25" hidden="false" customHeight="false" outlineLevel="0" collapsed="false">
      <c r="A800" s="23" t="s">
        <v>1195</v>
      </c>
      <c r="B800" s="23" t="s">
        <v>1196</v>
      </c>
      <c r="C800" s="24" t="s">
        <v>17</v>
      </c>
      <c r="D800" s="24" t="s">
        <v>49</v>
      </c>
      <c r="E800" s="25" t="n">
        <v>14</v>
      </c>
      <c r="F800" s="26" t="n">
        <v>19.52</v>
      </c>
      <c r="G800" s="27" t="n">
        <f aca="false">F800*E800</f>
        <v>273.28</v>
      </c>
    </row>
    <row r="801" customFormat="false" ht="89.25" hidden="false" customHeight="false" outlineLevel="0" collapsed="false">
      <c r="A801" s="23" t="s">
        <v>1197</v>
      </c>
      <c r="B801" s="23" t="s">
        <v>1198</v>
      </c>
      <c r="C801" s="24" t="s">
        <v>17</v>
      </c>
      <c r="D801" s="24" t="s">
        <v>23</v>
      </c>
      <c r="E801" s="25" t="n">
        <v>1</v>
      </c>
      <c r="F801" s="26" t="n">
        <v>18.47</v>
      </c>
      <c r="G801" s="27" t="n">
        <f aca="false">F801*E801</f>
        <v>18.47</v>
      </c>
    </row>
    <row r="802" customFormat="false" ht="102" hidden="false" customHeight="false" outlineLevel="0" collapsed="false">
      <c r="A802" s="23" t="s">
        <v>1199</v>
      </c>
      <c r="B802" s="23" t="s">
        <v>1200</v>
      </c>
      <c r="C802" s="24" t="s">
        <v>17</v>
      </c>
      <c r="D802" s="24" t="s">
        <v>23</v>
      </c>
      <c r="E802" s="25" t="n">
        <v>3</v>
      </c>
      <c r="F802" s="26" t="n">
        <v>18.34</v>
      </c>
      <c r="G802" s="27" t="n">
        <f aca="false">F802*E802</f>
        <v>55.02</v>
      </c>
    </row>
    <row r="803" customFormat="false" ht="102" hidden="false" customHeight="false" outlineLevel="0" collapsed="false">
      <c r="A803" s="23" t="s">
        <v>1201</v>
      </c>
      <c r="B803" s="23" t="s">
        <v>664</v>
      </c>
      <c r="C803" s="24" t="s">
        <v>17</v>
      </c>
      <c r="D803" s="24" t="s">
        <v>23</v>
      </c>
      <c r="E803" s="25" t="n">
        <v>2</v>
      </c>
      <c r="F803" s="26" t="n">
        <v>22.24</v>
      </c>
      <c r="G803" s="27" t="n">
        <f aca="false">F803*E803</f>
        <v>44.48</v>
      </c>
    </row>
    <row r="804" customFormat="false" ht="127.5" hidden="false" customHeight="false" outlineLevel="0" collapsed="false">
      <c r="A804" s="23" t="s">
        <v>1202</v>
      </c>
      <c r="B804" s="23" t="s">
        <v>1203</v>
      </c>
      <c r="C804" s="24" t="s">
        <v>17</v>
      </c>
      <c r="D804" s="24" t="s">
        <v>23</v>
      </c>
      <c r="E804" s="25" t="n">
        <v>4</v>
      </c>
      <c r="F804" s="26" t="n">
        <v>90.24</v>
      </c>
      <c r="G804" s="27" t="n">
        <f aca="false">F804*E804</f>
        <v>360.96</v>
      </c>
    </row>
    <row r="805" customFormat="false" ht="51" hidden="false" customHeight="false" outlineLevel="0" collapsed="false">
      <c r="A805" s="23" t="s">
        <v>1204</v>
      </c>
      <c r="B805" s="23" t="s">
        <v>666</v>
      </c>
      <c r="C805" s="24" t="s">
        <v>17</v>
      </c>
      <c r="D805" s="24" t="s">
        <v>23</v>
      </c>
      <c r="E805" s="25" t="n">
        <v>2</v>
      </c>
      <c r="F805" s="26" t="n">
        <v>61.51</v>
      </c>
      <c r="G805" s="27" t="n">
        <f aca="false">F805*E805</f>
        <v>123.02</v>
      </c>
    </row>
    <row r="806" customFormat="false" ht="25.5" hidden="false" customHeight="false" outlineLevel="0" collapsed="false">
      <c r="A806" s="23" t="s">
        <v>1205</v>
      </c>
      <c r="B806" s="23" t="s">
        <v>668</v>
      </c>
      <c r="C806" s="24" t="s">
        <v>17</v>
      </c>
      <c r="D806" s="24" t="s">
        <v>23</v>
      </c>
      <c r="E806" s="25" t="n">
        <v>1</v>
      </c>
      <c r="F806" s="26" t="n">
        <v>567.04</v>
      </c>
      <c r="G806" s="27" t="n">
        <f aca="false">F806*E806</f>
        <v>567.04</v>
      </c>
    </row>
    <row r="807" customFormat="false" ht="38.25" hidden="false" customHeight="false" outlineLevel="0" collapsed="false">
      <c r="A807" s="23" t="s">
        <v>1206</v>
      </c>
      <c r="B807" s="23" t="s">
        <v>670</v>
      </c>
      <c r="C807" s="24" t="s">
        <v>17</v>
      </c>
      <c r="D807" s="24" t="s">
        <v>49</v>
      </c>
      <c r="E807" s="25" t="n">
        <v>63</v>
      </c>
      <c r="F807" s="26" t="n">
        <v>16.9</v>
      </c>
      <c r="G807" s="27" t="n">
        <f aca="false">F807*E807</f>
        <v>1064.7</v>
      </c>
    </row>
    <row r="808" customFormat="false" ht="63.75" hidden="false" customHeight="false" outlineLevel="0" collapsed="false">
      <c r="A808" s="23" t="s">
        <v>1207</v>
      </c>
      <c r="B808" s="23" t="s">
        <v>672</v>
      </c>
      <c r="C808" s="24" t="s">
        <v>17</v>
      </c>
      <c r="D808" s="24" t="s">
        <v>23</v>
      </c>
      <c r="E808" s="25" t="n">
        <v>3</v>
      </c>
      <c r="F808" s="26" t="n">
        <v>9.05</v>
      </c>
      <c r="G808" s="27" t="n">
        <f aca="false">F808*E808</f>
        <v>27.15</v>
      </c>
    </row>
    <row r="809" customFormat="false" ht="38.25" hidden="false" customHeight="false" outlineLevel="0" collapsed="false">
      <c r="A809" s="23" t="s">
        <v>1208</v>
      </c>
      <c r="B809" s="23" t="s">
        <v>1209</v>
      </c>
      <c r="C809" s="24" t="s">
        <v>17</v>
      </c>
      <c r="D809" s="24" t="s">
        <v>49</v>
      </c>
      <c r="E809" s="25" t="n">
        <v>6</v>
      </c>
      <c r="F809" s="26" t="n">
        <v>23.14</v>
      </c>
      <c r="G809" s="27" t="n">
        <f aca="false">F809*E809</f>
        <v>138.84</v>
      </c>
    </row>
    <row r="810" customFormat="false" ht="12.75" hidden="false" customHeight="true" outlineLevel="0" collapsed="false">
      <c r="A810" s="30" t="s">
        <v>1210</v>
      </c>
      <c r="B810" s="30" t="s">
        <v>674</v>
      </c>
      <c r="C810" s="30"/>
      <c r="D810" s="30"/>
      <c r="E810" s="30"/>
      <c r="F810" s="30"/>
      <c r="G810" s="30"/>
    </row>
    <row r="811" customFormat="false" ht="38.25" hidden="false" customHeight="false" outlineLevel="0" collapsed="false">
      <c r="A811" s="23" t="s">
        <v>1211</v>
      </c>
      <c r="B811" s="23" t="s">
        <v>107</v>
      </c>
      <c r="C811" s="24" t="s">
        <v>17</v>
      </c>
      <c r="D811" s="24" t="s">
        <v>28</v>
      </c>
      <c r="E811" s="25" t="n">
        <v>10.3</v>
      </c>
      <c r="F811" s="26" t="n">
        <v>40.17</v>
      </c>
      <c r="G811" s="27" t="n">
        <f aca="false">F811*E811</f>
        <v>413.751</v>
      </c>
    </row>
    <row r="812" customFormat="false" ht="25.5" hidden="false" customHeight="false" outlineLevel="0" collapsed="false">
      <c r="A812" s="23" t="s">
        <v>1212</v>
      </c>
      <c r="B812" s="23" t="s">
        <v>111</v>
      </c>
      <c r="C812" s="24" t="s">
        <v>17</v>
      </c>
      <c r="D812" s="24" t="s">
        <v>28</v>
      </c>
      <c r="E812" s="25" t="n">
        <v>10.3</v>
      </c>
      <c r="F812" s="26" t="n">
        <v>47.26</v>
      </c>
      <c r="G812" s="27" t="n">
        <f aca="false">F812*E812</f>
        <v>486.778</v>
      </c>
    </row>
    <row r="813" customFormat="false" ht="51" hidden="false" customHeight="false" outlineLevel="0" collapsed="false">
      <c r="A813" s="23" t="s">
        <v>1213</v>
      </c>
      <c r="B813" s="23" t="s">
        <v>1214</v>
      </c>
      <c r="C813" s="24" t="s">
        <v>17</v>
      </c>
      <c r="D813" s="24" t="s">
        <v>23</v>
      </c>
      <c r="E813" s="25" t="n">
        <v>1</v>
      </c>
      <c r="F813" s="26" t="n">
        <v>237.86</v>
      </c>
      <c r="G813" s="27" t="n">
        <f aca="false">F813*E813</f>
        <v>237.86</v>
      </c>
    </row>
    <row r="814" customFormat="false" ht="102" hidden="false" customHeight="false" outlineLevel="0" collapsed="false">
      <c r="A814" s="23" t="s">
        <v>1215</v>
      </c>
      <c r="B814" s="23" t="s">
        <v>682</v>
      </c>
      <c r="C814" s="24" t="s">
        <v>17</v>
      </c>
      <c r="D814" s="24" t="s">
        <v>23</v>
      </c>
      <c r="E814" s="25" t="n">
        <v>8</v>
      </c>
      <c r="F814" s="26" t="n">
        <v>156.72</v>
      </c>
      <c r="G814" s="27" t="n">
        <f aca="false">F814*E814</f>
        <v>1253.76</v>
      </c>
    </row>
    <row r="815" customFormat="false" ht="63.75" hidden="false" customHeight="false" outlineLevel="0" collapsed="false">
      <c r="A815" s="23" t="s">
        <v>1216</v>
      </c>
      <c r="B815" s="23" t="s">
        <v>684</v>
      </c>
      <c r="C815" s="24" t="s">
        <v>17</v>
      </c>
      <c r="D815" s="24" t="s">
        <v>23</v>
      </c>
      <c r="E815" s="25" t="n">
        <v>5</v>
      </c>
      <c r="F815" s="26" t="n">
        <v>24.57</v>
      </c>
      <c r="G815" s="27" t="n">
        <f aca="false">F815*E815</f>
        <v>122.85</v>
      </c>
    </row>
    <row r="816" customFormat="false" ht="63.75" hidden="false" customHeight="false" outlineLevel="0" collapsed="false">
      <c r="A816" s="23" t="s">
        <v>1217</v>
      </c>
      <c r="B816" s="23" t="s">
        <v>686</v>
      </c>
      <c r="C816" s="24" t="s">
        <v>17</v>
      </c>
      <c r="D816" s="24" t="s">
        <v>49</v>
      </c>
      <c r="E816" s="25" t="n">
        <v>11</v>
      </c>
      <c r="F816" s="26" t="n">
        <v>14.37</v>
      </c>
      <c r="G816" s="27" t="n">
        <f aca="false">F816*E816</f>
        <v>158.07</v>
      </c>
    </row>
    <row r="817" customFormat="false" ht="63.75" hidden="false" customHeight="false" outlineLevel="0" collapsed="false">
      <c r="A817" s="23" t="s">
        <v>1218</v>
      </c>
      <c r="B817" s="23" t="s">
        <v>688</v>
      </c>
      <c r="C817" s="24" t="s">
        <v>17</v>
      </c>
      <c r="D817" s="24" t="s">
        <v>49</v>
      </c>
      <c r="E817" s="25" t="n">
        <v>16</v>
      </c>
      <c r="F817" s="26" t="n">
        <v>21.27</v>
      </c>
      <c r="G817" s="27" t="n">
        <f aca="false">F817*E817</f>
        <v>340.32</v>
      </c>
    </row>
    <row r="818" customFormat="false" ht="63.75" hidden="false" customHeight="false" outlineLevel="0" collapsed="false">
      <c r="A818" s="23" t="s">
        <v>1219</v>
      </c>
      <c r="B818" s="23" t="s">
        <v>690</v>
      </c>
      <c r="C818" s="24" t="s">
        <v>17</v>
      </c>
      <c r="D818" s="24" t="s">
        <v>49</v>
      </c>
      <c r="E818" s="25" t="n">
        <v>77</v>
      </c>
      <c r="F818" s="26" t="n">
        <v>41.07</v>
      </c>
      <c r="G818" s="27" t="n">
        <f aca="false">F818*E818</f>
        <v>3162.39</v>
      </c>
    </row>
    <row r="819" customFormat="false" ht="76.5" hidden="false" customHeight="false" outlineLevel="0" collapsed="false">
      <c r="A819" s="23" t="s">
        <v>1220</v>
      </c>
      <c r="B819" s="23" t="s">
        <v>692</v>
      </c>
      <c r="C819" s="24" t="s">
        <v>17</v>
      </c>
      <c r="D819" s="24" t="s">
        <v>23</v>
      </c>
      <c r="E819" s="25" t="n">
        <v>9</v>
      </c>
      <c r="F819" s="26" t="n">
        <v>6.19</v>
      </c>
      <c r="G819" s="27" t="n">
        <f aca="false">F819*E819</f>
        <v>55.71</v>
      </c>
    </row>
    <row r="820" customFormat="false" ht="76.5" hidden="false" customHeight="false" outlineLevel="0" collapsed="false">
      <c r="A820" s="23" t="s">
        <v>1221</v>
      </c>
      <c r="B820" s="23" t="s">
        <v>1222</v>
      </c>
      <c r="C820" s="24" t="s">
        <v>17</v>
      </c>
      <c r="D820" s="24" t="s">
        <v>23</v>
      </c>
      <c r="E820" s="25" t="n">
        <v>7</v>
      </c>
      <c r="F820" s="26" t="n">
        <v>8.08</v>
      </c>
      <c r="G820" s="27" t="n">
        <f aca="false">F820*E820</f>
        <v>56.56</v>
      </c>
    </row>
    <row r="821" customFormat="false" ht="76.5" hidden="false" customHeight="false" outlineLevel="0" collapsed="false">
      <c r="A821" s="23" t="s">
        <v>1223</v>
      </c>
      <c r="B821" s="23" t="s">
        <v>694</v>
      </c>
      <c r="C821" s="24" t="s">
        <v>17</v>
      </c>
      <c r="D821" s="24" t="s">
        <v>23</v>
      </c>
      <c r="E821" s="25" t="n">
        <v>4</v>
      </c>
      <c r="F821" s="26" t="n">
        <v>8.29</v>
      </c>
      <c r="G821" s="27" t="n">
        <f aca="false">F821*E821</f>
        <v>33.16</v>
      </c>
    </row>
    <row r="822" customFormat="false" ht="76.5" hidden="false" customHeight="false" outlineLevel="0" collapsed="false">
      <c r="A822" s="23" t="s">
        <v>1224</v>
      </c>
      <c r="B822" s="23" t="s">
        <v>1225</v>
      </c>
      <c r="C822" s="24" t="s">
        <v>17</v>
      </c>
      <c r="D822" s="24" t="s">
        <v>23</v>
      </c>
      <c r="E822" s="25" t="n">
        <v>4</v>
      </c>
      <c r="F822" s="26" t="n">
        <v>13.54</v>
      </c>
      <c r="G822" s="27" t="n">
        <f aca="false">F822*E822</f>
        <v>54.16</v>
      </c>
    </row>
    <row r="823" customFormat="false" ht="76.5" hidden="false" customHeight="false" outlineLevel="0" collapsed="false">
      <c r="A823" s="23" t="s">
        <v>1226</v>
      </c>
      <c r="B823" s="23" t="s">
        <v>723</v>
      </c>
      <c r="C823" s="24" t="s">
        <v>17</v>
      </c>
      <c r="D823" s="24" t="s">
        <v>23</v>
      </c>
      <c r="E823" s="25" t="n">
        <v>4</v>
      </c>
      <c r="F823" s="26" t="n">
        <v>27.63</v>
      </c>
      <c r="G823" s="27" t="n">
        <f aca="false">F823*E823</f>
        <v>110.52</v>
      </c>
    </row>
    <row r="824" customFormat="false" ht="76.5" hidden="false" customHeight="false" outlineLevel="0" collapsed="false">
      <c r="A824" s="23" t="s">
        <v>1227</v>
      </c>
      <c r="B824" s="23" t="s">
        <v>698</v>
      </c>
      <c r="C824" s="24" t="s">
        <v>17</v>
      </c>
      <c r="D824" s="24" t="s">
        <v>23</v>
      </c>
      <c r="E824" s="25" t="n">
        <v>2</v>
      </c>
      <c r="F824" s="26" t="n">
        <v>47.94</v>
      </c>
      <c r="G824" s="27" t="n">
        <f aca="false">F824*E824</f>
        <v>95.88</v>
      </c>
    </row>
    <row r="825" customFormat="false" ht="76.5" hidden="false" customHeight="false" outlineLevel="0" collapsed="false">
      <c r="A825" s="23" t="s">
        <v>1228</v>
      </c>
      <c r="B825" s="23" t="s">
        <v>1229</v>
      </c>
      <c r="C825" s="24" t="s">
        <v>17</v>
      </c>
      <c r="D825" s="24" t="s">
        <v>23</v>
      </c>
      <c r="E825" s="25" t="n">
        <v>2</v>
      </c>
      <c r="F825" s="26" t="n">
        <v>9.4</v>
      </c>
      <c r="G825" s="27" t="n">
        <f aca="false">F825*E825</f>
        <v>18.8</v>
      </c>
    </row>
    <row r="826" customFormat="false" ht="76.5" hidden="false" customHeight="false" outlineLevel="0" collapsed="false">
      <c r="A826" s="23" t="s">
        <v>1230</v>
      </c>
      <c r="B826" s="23" t="s">
        <v>700</v>
      </c>
      <c r="C826" s="24" t="s">
        <v>17</v>
      </c>
      <c r="D826" s="24" t="s">
        <v>23</v>
      </c>
      <c r="E826" s="25" t="n">
        <v>2</v>
      </c>
      <c r="F826" s="26" t="n">
        <v>16.02</v>
      </c>
      <c r="G826" s="27" t="n">
        <f aca="false">F826*E826</f>
        <v>32.04</v>
      </c>
    </row>
    <row r="827" customFormat="false" ht="63.75" hidden="false" customHeight="false" outlineLevel="0" collapsed="false">
      <c r="A827" s="23" t="s">
        <v>1231</v>
      </c>
      <c r="B827" s="23" t="s">
        <v>702</v>
      </c>
      <c r="C827" s="24" t="s">
        <v>17</v>
      </c>
      <c r="D827" s="24" t="s">
        <v>49</v>
      </c>
      <c r="E827" s="25" t="n">
        <v>29</v>
      </c>
      <c r="F827" s="26" t="n">
        <v>8.5</v>
      </c>
      <c r="G827" s="27" t="n">
        <f aca="false">F827*E827</f>
        <v>246.5</v>
      </c>
    </row>
    <row r="828" customFormat="false" ht="76.5" hidden="false" customHeight="false" outlineLevel="0" collapsed="false">
      <c r="A828" s="23" t="s">
        <v>1232</v>
      </c>
      <c r="B828" s="23" t="s">
        <v>704</v>
      </c>
      <c r="C828" s="24" t="s">
        <v>17</v>
      </c>
      <c r="D828" s="24" t="s">
        <v>23</v>
      </c>
      <c r="E828" s="25" t="n">
        <v>10</v>
      </c>
      <c r="F828" s="26" t="n">
        <v>5.1</v>
      </c>
      <c r="G828" s="27" t="n">
        <f aca="false">F828*E828</f>
        <v>51</v>
      </c>
    </row>
    <row r="829" customFormat="false" ht="76.5" hidden="false" customHeight="false" outlineLevel="0" collapsed="false">
      <c r="A829" s="23" t="s">
        <v>1233</v>
      </c>
      <c r="B829" s="23" t="s">
        <v>706</v>
      </c>
      <c r="C829" s="24" t="s">
        <v>17</v>
      </c>
      <c r="D829" s="24" t="s">
        <v>23</v>
      </c>
      <c r="E829" s="25" t="n">
        <v>4</v>
      </c>
      <c r="F829" s="26" t="n">
        <v>35.6</v>
      </c>
      <c r="G829" s="27" t="n">
        <f aca="false">F829*E829</f>
        <v>142.4</v>
      </c>
    </row>
    <row r="830" customFormat="false" ht="76.5" hidden="false" customHeight="false" outlineLevel="0" collapsed="false">
      <c r="A830" s="23" t="s">
        <v>1234</v>
      </c>
      <c r="B830" s="23" t="s">
        <v>1235</v>
      </c>
      <c r="C830" s="24" t="s">
        <v>17</v>
      </c>
      <c r="D830" s="24" t="s">
        <v>23</v>
      </c>
      <c r="E830" s="25" t="n">
        <v>9</v>
      </c>
      <c r="F830" s="26" t="n">
        <v>17.6</v>
      </c>
      <c r="G830" s="27" t="n">
        <f aca="false">F830*E830</f>
        <v>158.4</v>
      </c>
    </row>
    <row r="831" customFormat="false" ht="25.5" hidden="false" customHeight="false" outlineLevel="0" collapsed="false">
      <c r="A831" s="23" t="s">
        <v>1236</v>
      </c>
      <c r="B831" s="23" t="s">
        <v>708</v>
      </c>
      <c r="C831" s="24" t="s">
        <v>17</v>
      </c>
      <c r="D831" s="24" t="s">
        <v>23</v>
      </c>
      <c r="E831" s="25" t="n">
        <v>5</v>
      </c>
      <c r="F831" s="26" t="n">
        <v>11.19</v>
      </c>
      <c r="G831" s="27" t="n">
        <f aca="false">F831*E831</f>
        <v>55.95</v>
      </c>
    </row>
    <row r="832" customFormat="false" ht="25.5" hidden="false" customHeight="false" outlineLevel="0" collapsed="false">
      <c r="A832" s="23" t="s">
        <v>1237</v>
      </c>
      <c r="B832" s="23" t="s">
        <v>668</v>
      </c>
      <c r="C832" s="24" t="s">
        <v>17</v>
      </c>
      <c r="D832" s="24" t="s">
        <v>23</v>
      </c>
      <c r="E832" s="25" t="n">
        <v>1</v>
      </c>
      <c r="F832" s="26" t="n">
        <v>567.04</v>
      </c>
      <c r="G832" s="27" t="n">
        <f aca="false">F832*E832</f>
        <v>567.04</v>
      </c>
    </row>
    <row r="833" customFormat="false" ht="12.75" hidden="false" customHeight="true" outlineLevel="0" collapsed="false">
      <c r="A833" s="19" t="s">
        <v>1238</v>
      </c>
      <c r="B833" s="19" t="s">
        <v>711</v>
      </c>
      <c r="C833" s="19"/>
      <c r="D833" s="19"/>
      <c r="E833" s="19"/>
      <c r="F833" s="19"/>
      <c r="G833" s="19"/>
    </row>
    <row r="834" customFormat="false" ht="25.5" hidden="false" customHeight="false" outlineLevel="0" collapsed="false">
      <c r="A834" s="23" t="s">
        <v>1239</v>
      </c>
      <c r="B834" s="23" t="s">
        <v>713</v>
      </c>
      <c r="C834" s="24" t="s">
        <v>17</v>
      </c>
      <c r="D834" s="24" t="s">
        <v>23</v>
      </c>
      <c r="E834" s="25" t="n">
        <v>8</v>
      </c>
      <c r="F834" s="26" t="n">
        <v>170.85</v>
      </c>
      <c r="G834" s="27" t="n">
        <f aca="false">F834*E834</f>
        <v>1366.8</v>
      </c>
    </row>
    <row r="835" customFormat="false" ht="25.5" hidden="false" customHeight="false" outlineLevel="0" collapsed="false">
      <c r="A835" s="23" t="s">
        <v>1240</v>
      </c>
      <c r="B835" s="23" t="s">
        <v>715</v>
      </c>
      <c r="C835" s="24" t="s">
        <v>17</v>
      </c>
      <c r="D835" s="24" t="s">
        <v>18</v>
      </c>
      <c r="E835" s="25" t="n">
        <v>2.88</v>
      </c>
      <c r="F835" s="26" t="n">
        <v>292.07</v>
      </c>
      <c r="G835" s="27" t="n">
        <f aca="false">F835*E835</f>
        <v>841.1616</v>
      </c>
    </row>
    <row r="836" customFormat="false" ht="25.5" hidden="false" customHeight="false" outlineLevel="0" collapsed="false">
      <c r="A836" s="23" t="s">
        <v>1241</v>
      </c>
      <c r="B836" s="23" t="s">
        <v>111</v>
      </c>
      <c r="C836" s="24" t="s">
        <v>17</v>
      </c>
      <c r="D836" s="24" t="s">
        <v>28</v>
      </c>
      <c r="E836" s="25" t="n">
        <v>9.38</v>
      </c>
      <c r="F836" s="26" t="n">
        <v>47.26</v>
      </c>
      <c r="G836" s="27" t="n">
        <f aca="false">F836*E836</f>
        <v>443.2988</v>
      </c>
    </row>
    <row r="837" customFormat="false" ht="51" hidden="false" customHeight="false" outlineLevel="0" collapsed="false">
      <c r="A837" s="23" t="s">
        <v>1242</v>
      </c>
      <c r="B837" s="23" t="s">
        <v>1243</v>
      </c>
      <c r="C837" s="24" t="s">
        <v>17</v>
      </c>
      <c r="D837" s="24" t="s">
        <v>23</v>
      </c>
      <c r="E837" s="25" t="n">
        <v>1</v>
      </c>
      <c r="F837" s="26" t="n">
        <v>196.7</v>
      </c>
      <c r="G837" s="27" t="n">
        <f aca="false">F837*E837</f>
        <v>196.7</v>
      </c>
    </row>
    <row r="838" customFormat="false" ht="63.75" hidden="false" customHeight="false" outlineLevel="0" collapsed="false">
      <c r="A838" s="23" t="s">
        <v>1244</v>
      </c>
      <c r="B838" s="23" t="s">
        <v>1245</v>
      </c>
      <c r="C838" s="24" t="s">
        <v>17</v>
      </c>
      <c r="D838" s="24" t="s">
        <v>23</v>
      </c>
      <c r="E838" s="25" t="n">
        <v>2</v>
      </c>
      <c r="F838" s="26" t="n">
        <v>89.79</v>
      </c>
      <c r="G838" s="27" t="n">
        <f aca="false">F838*E838</f>
        <v>179.58</v>
      </c>
    </row>
    <row r="839" customFormat="false" ht="63.75" hidden="false" customHeight="false" outlineLevel="0" collapsed="false">
      <c r="A839" s="23" t="s">
        <v>1246</v>
      </c>
      <c r="B839" s="23" t="s">
        <v>719</v>
      </c>
      <c r="C839" s="24" t="s">
        <v>17</v>
      </c>
      <c r="D839" s="24" t="s">
        <v>49</v>
      </c>
      <c r="E839" s="25" t="n">
        <v>1</v>
      </c>
      <c r="F839" s="26" t="n">
        <v>31.8</v>
      </c>
      <c r="G839" s="27" t="n">
        <f aca="false">F839*E839</f>
        <v>31.8</v>
      </c>
    </row>
    <row r="840" customFormat="false" ht="63.75" hidden="false" customHeight="false" outlineLevel="0" collapsed="false">
      <c r="A840" s="23" t="s">
        <v>1247</v>
      </c>
      <c r="B840" s="23" t="s">
        <v>690</v>
      </c>
      <c r="C840" s="24" t="s">
        <v>17</v>
      </c>
      <c r="D840" s="24" t="s">
        <v>49</v>
      </c>
      <c r="E840" s="25" t="n">
        <v>158.5</v>
      </c>
      <c r="F840" s="26" t="n">
        <v>41.07</v>
      </c>
      <c r="G840" s="27" t="n">
        <f aca="false">F840*E840</f>
        <v>6509.595</v>
      </c>
    </row>
    <row r="841" customFormat="false" ht="76.5" hidden="false" customHeight="false" outlineLevel="0" collapsed="false">
      <c r="A841" s="23" t="s">
        <v>1248</v>
      </c>
      <c r="B841" s="23" t="s">
        <v>696</v>
      </c>
      <c r="C841" s="24" t="s">
        <v>17</v>
      </c>
      <c r="D841" s="24" t="s">
        <v>23</v>
      </c>
      <c r="E841" s="25" t="n">
        <v>16</v>
      </c>
      <c r="F841" s="26" t="n">
        <v>18.84</v>
      </c>
      <c r="G841" s="27" t="n">
        <f aca="false">F841*E841</f>
        <v>301.44</v>
      </c>
    </row>
    <row r="842" customFormat="false" ht="76.5" hidden="false" customHeight="false" outlineLevel="0" collapsed="false">
      <c r="A842" s="23" t="s">
        <v>1249</v>
      </c>
      <c r="B842" s="23" t="s">
        <v>723</v>
      </c>
      <c r="C842" s="24" t="s">
        <v>17</v>
      </c>
      <c r="D842" s="24" t="s">
        <v>23</v>
      </c>
      <c r="E842" s="25" t="n">
        <v>8</v>
      </c>
      <c r="F842" s="26" t="n">
        <v>27.63</v>
      </c>
      <c r="G842" s="27" t="n">
        <f aca="false">F842*E842</f>
        <v>221.04</v>
      </c>
    </row>
    <row r="843" customFormat="false" ht="76.5" hidden="false" customHeight="false" outlineLevel="0" collapsed="false">
      <c r="A843" s="23" t="s">
        <v>1250</v>
      </c>
      <c r="B843" s="23" t="s">
        <v>698</v>
      </c>
      <c r="C843" s="24" t="s">
        <v>17</v>
      </c>
      <c r="D843" s="24" t="s">
        <v>23</v>
      </c>
      <c r="E843" s="25" t="n">
        <v>4</v>
      </c>
      <c r="F843" s="26" t="n">
        <v>47.94</v>
      </c>
      <c r="G843" s="27" t="n">
        <f aca="false">F843*E843</f>
        <v>191.76</v>
      </c>
    </row>
    <row r="844" customFormat="false" ht="63.75" hidden="false" customHeight="false" outlineLevel="0" collapsed="false">
      <c r="A844" s="23" t="s">
        <v>1251</v>
      </c>
      <c r="B844" s="23" t="s">
        <v>726</v>
      </c>
      <c r="C844" s="24" t="s">
        <v>17</v>
      </c>
      <c r="D844" s="24" t="s">
        <v>23</v>
      </c>
      <c r="E844" s="25" t="n">
        <v>7</v>
      </c>
      <c r="F844" s="26" t="n">
        <v>30.95</v>
      </c>
      <c r="G844" s="27" t="n">
        <f aca="false">F844*E844</f>
        <v>216.65</v>
      </c>
    </row>
    <row r="845" customFormat="false" ht="25.5" hidden="false" customHeight="false" outlineLevel="0" collapsed="false">
      <c r="A845" s="23" t="s">
        <v>1252</v>
      </c>
      <c r="B845" s="23" t="s">
        <v>730</v>
      </c>
      <c r="C845" s="24" t="s">
        <v>17</v>
      </c>
      <c r="D845" s="24" t="s">
        <v>28</v>
      </c>
      <c r="E845" s="25" t="n">
        <v>9.38</v>
      </c>
      <c r="F845" s="26" t="n">
        <v>62.32</v>
      </c>
      <c r="G845" s="27" t="n">
        <f aca="false">F845*E845</f>
        <v>584.5616</v>
      </c>
    </row>
    <row r="846" customFormat="false" ht="25.5" hidden="false" customHeight="false" outlineLevel="0" collapsed="false">
      <c r="A846" s="23" t="s">
        <v>1253</v>
      </c>
      <c r="B846" s="23" t="s">
        <v>668</v>
      </c>
      <c r="C846" s="24" t="s">
        <v>17</v>
      </c>
      <c r="D846" s="24" t="s">
        <v>23</v>
      </c>
      <c r="E846" s="25" t="n">
        <v>1</v>
      </c>
      <c r="F846" s="26" t="n">
        <v>567.04</v>
      </c>
      <c r="G846" s="27" t="n">
        <f aca="false">F846*E846</f>
        <v>567.04</v>
      </c>
    </row>
    <row r="847" customFormat="false" ht="38.25" hidden="false" customHeight="false" outlineLevel="0" collapsed="false">
      <c r="A847" s="23" t="s">
        <v>1254</v>
      </c>
      <c r="B847" s="23" t="s">
        <v>1255</v>
      </c>
      <c r="C847" s="24" t="s">
        <v>17</v>
      </c>
      <c r="D847" s="24" t="s">
        <v>23</v>
      </c>
      <c r="E847" s="25" t="n">
        <v>1</v>
      </c>
      <c r="F847" s="26" t="n">
        <v>9383.87</v>
      </c>
      <c r="G847" s="27" t="n">
        <f aca="false">F847*E847</f>
        <v>9383.87</v>
      </c>
    </row>
    <row r="848" customFormat="false" ht="25.5" hidden="false" customHeight="false" outlineLevel="0" collapsed="false">
      <c r="A848" s="23" t="s">
        <v>1256</v>
      </c>
      <c r="B848" s="23" t="s">
        <v>1257</v>
      </c>
      <c r="C848" s="24" t="s">
        <v>17</v>
      </c>
      <c r="D848" s="24" t="s">
        <v>23</v>
      </c>
      <c r="E848" s="25" t="n">
        <v>1</v>
      </c>
      <c r="F848" s="26" t="n">
        <v>983.33</v>
      </c>
      <c r="G848" s="27" t="n">
        <f aca="false">F848*E848</f>
        <v>983.33</v>
      </c>
    </row>
    <row r="849" customFormat="false" ht="102" hidden="false" customHeight="false" outlineLevel="0" collapsed="false">
      <c r="A849" s="23" t="s">
        <v>1258</v>
      </c>
      <c r="B849" s="23" t="s">
        <v>1259</v>
      </c>
      <c r="C849" s="24" t="s">
        <v>17</v>
      </c>
      <c r="D849" s="24" t="s">
        <v>23</v>
      </c>
      <c r="E849" s="25" t="n">
        <v>3</v>
      </c>
      <c r="F849" s="26" t="n">
        <v>131.23</v>
      </c>
      <c r="G849" s="27" t="n">
        <f aca="false">F849*E849</f>
        <v>393.69</v>
      </c>
    </row>
    <row r="850" customFormat="false" ht="25.5" hidden="false" customHeight="false" outlineLevel="0" collapsed="false">
      <c r="A850" s="23" t="s">
        <v>1260</v>
      </c>
      <c r="B850" s="23" t="s">
        <v>1261</v>
      </c>
      <c r="C850" s="24" t="s">
        <v>17</v>
      </c>
      <c r="D850" s="24" t="s">
        <v>23</v>
      </c>
      <c r="E850" s="25" t="n">
        <v>1</v>
      </c>
      <c r="F850" s="26" t="n">
        <v>25.81</v>
      </c>
      <c r="G850" s="27" t="n">
        <f aca="false">F850*E850</f>
        <v>25.81</v>
      </c>
    </row>
    <row r="851" customFormat="false" ht="38.25" hidden="false" customHeight="false" outlineLevel="0" collapsed="false">
      <c r="A851" s="23" t="s">
        <v>1262</v>
      </c>
      <c r="B851" s="23" t="s">
        <v>1263</v>
      </c>
      <c r="C851" s="24" t="s">
        <v>17</v>
      </c>
      <c r="D851" s="24" t="s">
        <v>23</v>
      </c>
      <c r="E851" s="25" t="n">
        <v>1</v>
      </c>
      <c r="F851" s="26" t="n">
        <v>1118.36</v>
      </c>
      <c r="G851" s="27" t="n">
        <f aca="false">F851*E851</f>
        <v>1118.36</v>
      </c>
    </row>
    <row r="852" customFormat="false" ht="12.75" hidden="false" customHeight="true" outlineLevel="0" collapsed="false">
      <c r="A852" s="19" t="s">
        <v>1264</v>
      </c>
      <c r="B852" s="19" t="s">
        <v>733</v>
      </c>
      <c r="C852" s="19"/>
      <c r="D852" s="19"/>
      <c r="E852" s="19"/>
      <c r="F852" s="19"/>
      <c r="G852" s="19"/>
    </row>
    <row r="853" customFormat="false" ht="51" hidden="false" customHeight="false" outlineLevel="0" collapsed="false">
      <c r="A853" s="23" t="s">
        <v>1265</v>
      </c>
      <c r="B853" s="23" t="s">
        <v>638</v>
      </c>
      <c r="C853" s="24" t="s">
        <v>17</v>
      </c>
      <c r="D853" s="24" t="s">
        <v>49</v>
      </c>
      <c r="E853" s="25" t="n">
        <v>54.5</v>
      </c>
      <c r="F853" s="26" t="n">
        <v>17.42</v>
      </c>
      <c r="G853" s="27" t="n">
        <f aca="false">F853*E853</f>
        <v>949.39</v>
      </c>
    </row>
    <row r="854" customFormat="false" ht="63.75" hidden="false" customHeight="false" outlineLevel="0" collapsed="false">
      <c r="A854" s="23" t="s">
        <v>1266</v>
      </c>
      <c r="B854" s="23" t="s">
        <v>738</v>
      </c>
      <c r="C854" s="24" t="s">
        <v>17</v>
      </c>
      <c r="D854" s="24" t="s">
        <v>23</v>
      </c>
      <c r="E854" s="25" t="n">
        <v>12</v>
      </c>
      <c r="F854" s="26" t="n">
        <v>6.81</v>
      </c>
      <c r="G854" s="27" t="n">
        <f aca="false">F854*E854</f>
        <v>81.72</v>
      </c>
    </row>
    <row r="855" customFormat="false" ht="63.75" hidden="false" customHeight="false" outlineLevel="0" collapsed="false">
      <c r="A855" s="23" t="s">
        <v>1267</v>
      </c>
      <c r="B855" s="23" t="s">
        <v>740</v>
      </c>
      <c r="C855" s="24" t="s">
        <v>17</v>
      </c>
      <c r="D855" s="24" t="s">
        <v>23</v>
      </c>
      <c r="E855" s="25" t="n">
        <v>5</v>
      </c>
      <c r="F855" s="26" t="n">
        <v>8.44</v>
      </c>
      <c r="G855" s="27" t="n">
        <f aca="false">F855*E855</f>
        <v>42.2</v>
      </c>
    </row>
    <row r="856" customFormat="false" ht="63.75" hidden="false" customHeight="false" outlineLevel="0" collapsed="false">
      <c r="A856" s="23" t="s">
        <v>1268</v>
      </c>
      <c r="B856" s="23" t="s">
        <v>1269</v>
      </c>
      <c r="C856" s="24" t="s">
        <v>17</v>
      </c>
      <c r="D856" s="24" t="s">
        <v>23</v>
      </c>
      <c r="E856" s="25" t="n">
        <v>1</v>
      </c>
      <c r="F856" s="26" t="n">
        <v>8.15</v>
      </c>
      <c r="G856" s="27" t="n">
        <f aca="false">F856*E856</f>
        <v>8.15</v>
      </c>
    </row>
    <row r="857" customFormat="false" ht="51" hidden="false" customHeight="false" outlineLevel="0" collapsed="false">
      <c r="A857" s="23" t="s">
        <v>1270</v>
      </c>
      <c r="B857" s="23" t="s">
        <v>742</v>
      </c>
      <c r="C857" s="24" t="s">
        <v>17</v>
      </c>
      <c r="D857" s="24" t="s">
        <v>23</v>
      </c>
      <c r="E857" s="25" t="n">
        <v>2</v>
      </c>
      <c r="F857" s="26" t="n">
        <v>9.47</v>
      </c>
      <c r="G857" s="27" t="n">
        <f aca="false">F857*E857</f>
        <v>18.94</v>
      </c>
    </row>
    <row r="858" customFormat="false" ht="15" hidden="false" customHeight="false" outlineLevel="0" collapsed="false">
      <c r="A858" s="28" t="s">
        <v>95</v>
      </c>
      <c r="B858" s="28"/>
      <c r="C858" s="28"/>
      <c r="D858" s="28"/>
      <c r="E858" s="28"/>
      <c r="F858" s="28"/>
      <c r="G858" s="29" t="n">
        <f aca="false">G857+G856+G855+G854+G853+G851+G850+G849+G848+G847+G846+G845+G844+G843+G842+G841+G840+G839+G838+G837+G836+G835+G834+G832+G831+G830+G829+G828+G827+G826+G825+G824+G823+G822+G821+G820+G819+G818+G817+G816+G815+G814+G813+G812+G811+G809+G808+G807+G806+G805+G804+G803+G802+G801+G800+G799+G798+G797+G796+G795+G794+G793+G792+G791+G790+G789+G788+G787+G786+G785+G784+G783+G782+G781</f>
        <v>40537.979</v>
      </c>
    </row>
    <row r="859" customFormat="false" ht="12.75" hidden="false" customHeight="true" outlineLevel="0" collapsed="false">
      <c r="A859" s="19" t="n">
        <v>23</v>
      </c>
      <c r="B859" s="19" t="s">
        <v>746</v>
      </c>
      <c r="C859" s="19"/>
      <c r="D859" s="19"/>
      <c r="E859" s="19"/>
      <c r="F859" s="19"/>
      <c r="G859" s="19"/>
    </row>
    <row r="860" customFormat="false" ht="12.75" hidden="false" customHeight="true" outlineLevel="0" collapsed="false">
      <c r="A860" s="44" t="s">
        <v>1271</v>
      </c>
      <c r="B860" s="44" t="s">
        <v>748</v>
      </c>
      <c r="C860" s="44"/>
      <c r="D860" s="44"/>
      <c r="E860" s="44"/>
      <c r="F860" s="44"/>
      <c r="G860" s="44"/>
    </row>
    <row r="861" customFormat="false" ht="38.25" hidden="false" customHeight="false" outlineLevel="0" collapsed="false">
      <c r="A861" s="23" t="s">
        <v>1272</v>
      </c>
      <c r="B861" s="23" t="s">
        <v>750</v>
      </c>
      <c r="C861" s="24" t="s">
        <v>17</v>
      </c>
      <c r="D861" s="24" t="s">
        <v>18</v>
      </c>
      <c r="E861" s="25" t="n">
        <v>42</v>
      </c>
      <c r="F861" s="26" t="n">
        <v>16.02</v>
      </c>
      <c r="G861" s="27" t="n">
        <f aca="false">F861*E861</f>
        <v>672.84</v>
      </c>
    </row>
    <row r="862" customFormat="false" ht="38.25" hidden="false" customHeight="false" outlineLevel="0" collapsed="false">
      <c r="A862" s="23" t="s">
        <v>1273</v>
      </c>
      <c r="B862" s="23" t="s">
        <v>752</v>
      </c>
      <c r="C862" s="24" t="s">
        <v>17</v>
      </c>
      <c r="D862" s="24" t="s">
        <v>18</v>
      </c>
      <c r="E862" s="25" t="n">
        <v>241.55</v>
      </c>
      <c r="F862" s="26" t="n">
        <v>10.6</v>
      </c>
      <c r="G862" s="27" t="n">
        <f aca="false">F862*E862</f>
        <v>2560.43</v>
      </c>
    </row>
    <row r="863" customFormat="false" ht="38.25" hidden="false" customHeight="false" outlineLevel="0" collapsed="false">
      <c r="A863" s="23" t="s">
        <v>1274</v>
      </c>
      <c r="B863" s="23" t="s">
        <v>754</v>
      </c>
      <c r="C863" s="24" t="s">
        <v>17</v>
      </c>
      <c r="D863" s="24" t="s">
        <v>18</v>
      </c>
      <c r="E863" s="25" t="n">
        <v>392.97</v>
      </c>
      <c r="F863" s="26" t="n">
        <v>9.6</v>
      </c>
      <c r="G863" s="27" t="n">
        <f aca="false">F863*E863</f>
        <v>3772.512</v>
      </c>
    </row>
    <row r="864" customFormat="false" ht="38.25" hidden="false" customHeight="false" outlineLevel="0" collapsed="false">
      <c r="A864" s="23" t="s">
        <v>1275</v>
      </c>
      <c r="B864" s="23" t="s">
        <v>756</v>
      </c>
      <c r="C864" s="24" t="s">
        <v>17</v>
      </c>
      <c r="D864" s="24" t="s">
        <v>18</v>
      </c>
      <c r="E864" s="25" t="n">
        <v>241.55</v>
      </c>
      <c r="F864" s="26" t="n">
        <v>21.67</v>
      </c>
      <c r="G864" s="27" t="n">
        <f aca="false">F864*E864</f>
        <v>5234.3885</v>
      </c>
    </row>
    <row r="865" customFormat="false" ht="38.25" hidden="false" customHeight="false" outlineLevel="0" collapsed="false">
      <c r="A865" s="23" t="s">
        <v>1276</v>
      </c>
      <c r="B865" s="23" t="s">
        <v>758</v>
      </c>
      <c r="C865" s="24" t="s">
        <v>17</v>
      </c>
      <c r="D865" s="24" t="s">
        <v>18</v>
      </c>
      <c r="E865" s="25" t="n">
        <v>142.66</v>
      </c>
      <c r="F865" s="26" t="n">
        <v>12.58</v>
      </c>
      <c r="G865" s="27" t="n">
        <f aca="false">F865*E865</f>
        <v>1794.6628</v>
      </c>
    </row>
    <row r="866" customFormat="false" ht="12.75" hidden="false" customHeight="true" outlineLevel="0" collapsed="false">
      <c r="A866" s="44" t="s">
        <v>1277</v>
      </c>
      <c r="B866" s="44" t="s">
        <v>760</v>
      </c>
      <c r="C866" s="44"/>
      <c r="D866" s="44"/>
      <c r="E866" s="44"/>
      <c r="F866" s="44"/>
      <c r="G866" s="44"/>
    </row>
    <row r="867" customFormat="false" ht="51" hidden="false" customHeight="false" outlineLevel="0" collapsed="false">
      <c r="A867" s="23" t="s">
        <v>1278</v>
      </c>
      <c r="B867" s="23" t="s">
        <v>762</v>
      </c>
      <c r="C867" s="24" t="s">
        <v>17</v>
      </c>
      <c r="D867" s="24" t="s">
        <v>18</v>
      </c>
      <c r="E867" s="25" t="n">
        <v>7.56</v>
      </c>
      <c r="F867" s="26" t="n">
        <v>32.81</v>
      </c>
      <c r="G867" s="27" t="n">
        <f aca="false">F867*E867</f>
        <v>248.0436</v>
      </c>
    </row>
    <row r="868" customFormat="false" ht="25.5" hidden="false" customHeight="false" outlineLevel="0" collapsed="false">
      <c r="A868" s="23" t="s">
        <v>1279</v>
      </c>
      <c r="B868" s="23" t="s">
        <v>764</v>
      </c>
      <c r="C868" s="24" t="s">
        <v>17</v>
      </c>
      <c r="D868" s="24" t="s">
        <v>18</v>
      </c>
      <c r="E868" s="25" t="n">
        <v>22.08</v>
      </c>
      <c r="F868" s="26" t="n">
        <v>13.26</v>
      </c>
      <c r="G868" s="27" t="n">
        <f aca="false">F868*E868</f>
        <v>292.7808</v>
      </c>
    </row>
    <row r="869" customFormat="false" ht="38.25" hidden="false" customHeight="false" outlineLevel="0" collapsed="false">
      <c r="A869" s="23" t="s">
        <v>1280</v>
      </c>
      <c r="B869" s="23" t="s">
        <v>766</v>
      </c>
      <c r="C869" s="24" t="s">
        <v>17</v>
      </c>
      <c r="D869" s="24" t="s">
        <v>18</v>
      </c>
      <c r="E869" s="25" t="n">
        <v>9.1</v>
      </c>
      <c r="F869" s="26" t="n">
        <v>21.34</v>
      </c>
      <c r="G869" s="27" t="n">
        <f aca="false">F869*E869</f>
        <v>194.194</v>
      </c>
    </row>
    <row r="870" customFormat="false" ht="51" hidden="false" customHeight="false" outlineLevel="0" collapsed="false">
      <c r="A870" s="23" t="s">
        <v>1281</v>
      </c>
      <c r="B870" s="23" t="s">
        <v>321</v>
      </c>
      <c r="C870" s="24" t="s">
        <v>17</v>
      </c>
      <c r="D870" s="24" t="s">
        <v>18</v>
      </c>
      <c r="E870" s="25" t="n">
        <v>357.96</v>
      </c>
      <c r="F870" s="26" t="n">
        <v>20.31</v>
      </c>
      <c r="G870" s="27" t="n">
        <f aca="false">F870*E870</f>
        <v>7270.1676</v>
      </c>
    </row>
    <row r="871" customFormat="false" ht="38.25" hidden="false" customHeight="false" outlineLevel="0" collapsed="false">
      <c r="A871" s="23" t="s">
        <v>1282</v>
      </c>
      <c r="B871" s="23" t="s">
        <v>323</v>
      </c>
      <c r="C871" s="24" t="s">
        <v>17</v>
      </c>
      <c r="D871" s="24" t="s">
        <v>18</v>
      </c>
      <c r="E871" s="25" t="n">
        <v>66.36</v>
      </c>
      <c r="F871" s="26" t="n">
        <v>2.58</v>
      </c>
      <c r="G871" s="27" t="n">
        <f aca="false">F871*E871</f>
        <v>171.2088</v>
      </c>
    </row>
    <row r="872" customFormat="false" ht="25.5" hidden="false" customHeight="false" outlineLevel="0" collapsed="false">
      <c r="A872" s="23" t="s">
        <v>1283</v>
      </c>
      <c r="B872" s="23" t="s">
        <v>1284</v>
      </c>
      <c r="C872" s="24" t="s">
        <v>17</v>
      </c>
      <c r="D872" s="24" t="s">
        <v>18</v>
      </c>
      <c r="E872" s="25" t="n">
        <v>4.5</v>
      </c>
      <c r="F872" s="26" t="n">
        <v>17.55</v>
      </c>
      <c r="G872" s="27" t="n">
        <f aca="false">F872*E872</f>
        <v>78.975</v>
      </c>
    </row>
    <row r="873" customFormat="false" ht="15" hidden="false" customHeight="false" outlineLevel="0" collapsed="false">
      <c r="A873" s="28" t="s">
        <v>95</v>
      </c>
      <c r="B873" s="28"/>
      <c r="C873" s="28"/>
      <c r="D873" s="28"/>
      <c r="E873" s="28"/>
      <c r="F873" s="28"/>
      <c r="G873" s="29" t="n">
        <f aca="false">G872+G871+G870+G869+G868+G867+G865+G864+G863+G862+G861</f>
        <v>22290.2031</v>
      </c>
    </row>
    <row r="874" customFormat="false" ht="12.75" hidden="false" customHeight="true" outlineLevel="0" collapsed="false">
      <c r="A874" s="19" t="n">
        <v>24</v>
      </c>
      <c r="B874" s="19" t="s">
        <v>769</v>
      </c>
      <c r="C874" s="19"/>
      <c r="D874" s="19"/>
      <c r="E874" s="19"/>
      <c r="F874" s="19"/>
      <c r="G874" s="19"/>
    </row>
    <row r="875" customFormat="false" ht="25.5" hidden="false" customHeight="false" outlineLevel="0" collapsed="false">
      <c r="A875" s="23" t="s">
        <v>1285</v>
      </c>
      <c r="B875" s="23" t="s">
        <v>1286</v>
      </c>
      <c r="C875" s="24" t="s">
        <v>17</v>
      </c>
      <c r="D875" s="24" t="s">
        <v>23</v>
      </c>
      <c r="E875" s="25" t="n">
        <v>1</v>
      </c>
      <c r="F875" s="26" t="n">
        <v>760.18</v>
      </c>
      <c r="G875" s="27" t="n">
        <f aca="false">F875*E875</f>
        <v>760.18</v>
      </c>
    </row>
    <row r="876" customFormat="false" ht="25.5" hidden="false" customHeight="false" outlineLevel="0" collapsed="false">
      <c r="A876" s="23" t="s">
        <v>1287</v>
      </c>
      <c r="B876" s="23" t="s">
        <v>1288</v>
      </c>
      <c r="C876" s="24" t="s">
        <v>17</v>
      </c>
      <c r="D876" s="24" t="s">
        <v>23</v>
      </c>
      <c r="E876" s="25" t="n">
        <v>1</v>
      </c>
      <c r="F876" s="26" t="n">
        <v>760.18</v>
      </c>
      <c r="G876" s="27" t="n">
        <f aca="false">F876*E876</f>
        <v>760.18</v>
      </c>
    </row>
    <row r="877" customFormat="false" ht="25.5" hidden="false" customHeight="false" outlineLevel="0" collapsed="false">
      <c r="A877" s="23" t="s">
        <v>1289</v>
      </c>
      <c r="B877" s="23" t="s">
        <v>1290</v>
      </c>
      <c r="C877" s="24" t="s">
        <v>17</v>
      </c>
      <c r="D877" s="24" t="s">
        <v>23</v>
      </c>
      <c r="E877" s="25" t="n">
        <v>1</v>
      </c>
      <c r="F877" s="26" t="n">
        <v>791.6</v>
      </c>
      <c r="G877" s="27" t="n">
        <f aca="false">F877*E877</f>
        <v>791.6</v>
      </c>
    </row>
    <row r="878" customFormat="false" ht="25.5" hidden="false" customHeight="false" outlineLevel="0" collapsed="false">
      <c r="A878" s="23" t="s">
        <v>1291</v>
      </c>
      <c r="B878" s="23" t="s">
        <v>1292</v>
      </c>
      <c r="C878" s="24" t="s">
        <v>17</v>
      </c>
      <c r="D878" s="24" t="s">
        <v>23</v>
      </c>
      <c r="E878" s="25" t="n">
        <v>1</v>
      </c>
      <c r="F878" s="26" t="n">
        <v>791.6</v>
      </c>
      <c r="G878" s="27" t="n">
        <f aca="false">F878*E878</f>
        <v>791.6</v>
      </c>
    </row>
    <row r="879" customFormat="false" ht="25.5" hidden="false" customHeight="false" outlineLevel="0" collapsed="false">
      <c r="A879" s="23" t="s">
        <v>1293</v>
      </c>
      <c r="B879" s="23" t="s">
        <v>1294</v>
      </c>
      <c r="C879" s="24" t="s">
        <v>17</v>
      </c>
      <c r="D879" s="24" t="s">
        <v>23</v>
      </c>
      <c r="E879" s="25" t="n">
        <v>1</v>
      </c>
      <c r="F879" s="26" t="n">
        <v>810.44</v>
      </c>
      <c r="G879" s="27" t="n">
        <f aca="false">F879*E879</f>
        <v>810.44</v>
      </c>
    </row>
    <row r="880" customFormat="false" ht="25.5" hidden="false" customHeight="false" outlineLevel="0" collapsed="false">
      <c r="A880" s="23" t="s">
        <v>1295</v>
      </c>
      <c r="B880" s="23" t="s">
        <v>1296</v>
      </c>
      <c r="C880" s="24" t="s">
        <v>17</v>
      </c>
      <c r="D880" s="24" t="s">
        <v>23</v>
      </c>
      <c r="E880" s="25" t="n">
        <v>1</v>
      </c>
      <c r="F880" s="26" t="n">
        <v>760.18</v>
      </c>
      <c r="G880" s="27" t="n">
        <f aca="false">F880*E880</f>
        <v>760.18</v>
      </c>
    </row>
    <row r="881" customFormat="false" ht="25.5" hidden="false" customHeight="false" outlineLevel="0" collapsed="false">
      <c r="A881" s="23" t="s">
        <v>1297</v>
      </c>
      <c r="B881" s="23" t="s">
        <v>1298</v>
      </c>
      <c r="C881" s="24" t="s">
        <v>17</v>
      </c>
      <c r="D881" s="24" t="s">
        <v>23</v>
      </c>
      <c r="E881" s="25" t="n">
        <v>1</v>
      </c>
      <c r="F881" s="26" t="n">
        <v>760.18</v>
      </c>
      <c r="G881" s="27" t="n">
        <f aca="false">F881*E881</f>
        <v>760.18</v>
      </c>
    </row>
    <row r="882" customFormat="false" ht="15" hidden="false" customHeight="false" outlineLevel="0" collapsed="false">
      <c r="A882" s="28" t="s">
        <v>95</v>
      </c>
      <c r="B882" s="28"/>
      <c r="C882" s="28"/>
      <c r="D882" s="28"/>
      <c r="E882" s="28"/>
      <c r="F882" s="28"/>
      <c r="G882" s="29" t="n">
        <f aca="false">G881+G880+G879+G878+G877+G876+G875</f>
        <v>5434.36</v>
      </c>
    </row>
    <row r="883" customFormat="false" ht="12.75" hidden="false" customHeight="true" outlineLevel="0" collapsed="false">
      <c r="A883" s="19" t="n">
        <v>25</v>
      </c>
      <c r="B883" s="19" t="s">
        <v>790</v>
      </c>
      <c r="C883" s="19"/>
      <c r="D883" s="19"/>
      <c r="E883" s="19"/>
      <c r="F883" s="19"/>
      <c r="G883" s="19"/>
    </row>
    <row r="884" customFormat="false" ht="127.5" hidden="false" customHeight="false" outlineLevel="0" collapsed="false">
      <c r="A884" s="23" t="s">
        <v>1299</v>
      </c>
      <c r="B884" s="23" t="s">
        <v>792</v>
      </c>
      <c r="C884" s="24" t="s">
        <v>17</v>
      </c>
      <c r="D884" s="24" t="s">
        <v>18</v>
      </c>
      <c r="E884" s="25" t="n">
        <v>307.22</v>
      </c>
      <c r="F884" s="26" t="n">
        <v>71.54</v>
      </c>
      <c r="G884" s="27" t="n">
        <f aca="false">F884*E884</f>
        <v>21978.5188</v>
      </c>
    </row>
    <row r="885" customFormat="false" ht="25.5" hidden="false" customHeight="false" outlineLevel="0" collapsed="false">
      <c r="A885" s="23" t="s">
        <v>1300</v>
      </c>
      <c r="B885" s="23" t="s">
        <v>794</v>
      </c>
      <c r="C885" s="24" t="s">
        <v>17</v>
      </c>
      <c r="D885" s="24" t="s">
        <v>49</v>
      </c>
      <c r="E885" s="25" t="n">
        <v>26.56</v>
      </c>
      <c r="F885" s="26" t="n">
        <v>80.9</v>
      </c>
      <c r="G885" s="27" t="n">
        <f aca="false">F885*E885</f>
        <v>2148.704</v>
      </c>
    </row>
    <row r="886" customFormat="false" ht="102" hidden="false" customHeight="false" outlineLevel="0" collapsed="false">
      <c r="A886" s="23" t="s">
        <v>1301</v>
      </c>
      <c r="B886" s="23" t="s">
        <v>164</v>
      </c>
      <c r="C886" s="24" t="s">
        <v>17</v>
      </c>
      <c r="D886" s="24" t="s">
        <v>18</v>
      </c>
      <c r="E886" s="25" t="n">
        <v>94.07</v>
      </c>
      <c r="F886" s="26" t="n">
        <v>67.33</v>
      </c>
      <c r="G886" s="27" t="n">
        <f aca="false">F886*E886</f>
        <v>6333.7331</v>
      </c>
    </row>
    <row r="887" customFormat="false" ht="89.25" hidden="false" customHeight="false" outlineLevel="0" collapsed="false">
      <c r="A887" s="23" t="s">
        <v>1302</v>
      </c>
      <c r="B887" s="23" t="s">
        <v>195</v>
      </c>
      <c r="C887" s="24" t="s">
        <v>17</v>
      </c>
      <c r="D887" s="24" t="s">
        <v>18</v>
      </c>
      <c r="E887" s="25" t="n">
        <v>188.14</v>
      </c>
      <c r="F887" s="26" t="n">
        <v>43.24</v>
      </c>
      <c r="G887" s="27" t="n">
        <f aca="false">F887*E887</f>
        <v>8135.1736</v>
      </c>
    </row>
    <row r="888" customFormat="false" ht="89.25" hidden="false" customHeight="false" outlineLevel="0" collapsed="false">
      <c r="A888" s="23" t="s">
        <v>1303</v>
      </c>
      <c r="B888" s="23" t="s">
        <v>199</v>
      </c>
      <c r="C888" s="24" t="s">
        <v>17</v>
      </c>
      <c r="D888" s="24" t="s">
        <v>18</v>
      </c>
      <c r="E888" s="25" t="n">
        <v>188.14</v>
      </c>
      <c r="F888" s="26" t="n">
        <v>6.54</v>
      </c>
      <c r="G888" s="27" t="n">
        <f aca="false">F888*E888</f>
        <v>1230.4356</v>
      </c>
    </row>
    <row r="889" customFormat="false" ht="76.5" hidden="false" customHeight="false" outlineLevel="0" collapsed="false">
      <c r="A889" s="23" t="s">
        <v>1304</v>
      </c>
      <c r="B889" s="23" t="s">
        <v>799</v>
      </c>
      <c r="C889" s="24" t="s">
        <v>17</v>
      </c>
      <c r="D889" s="24" t="s">
        <v>18</v>
      </c>
      <c r="E889" s="25" t="n">
        <v>307.22</v>
      </c>
      <c r="F889" s="26" t="n">
        <v>29.49</v>
      </c>
      <c r="G889" s="27" t="n">
        <f aca="false">F889*E889</f>
        <v>9059.9178</v>
      </c>
    </row>
    <row r="890" customFormat="false" ht="51" hidden="false" customHeight="false" outlineLevel="0" collapsed="false">
      <c r="A890" s="23" t="s">
        <v>1305</v>
      </c>
      <c r="B890" s="23" t="s">
        <v>801</v>
      </c>
      <c r="C890" s="24" t="s">
        <v>17</v>
      </c>
      <c r="D890" s="24" t="s">
        <v>18</v>
      </c>
      <c r="E890" s="25" t="n">
        <v>307.22</v>
      </c>
      <c r="F890" s="26" t="n">
        <v>110.39</v>
      </c>
      <c r="G890" s="27" t="n">
        <f aca="false">F890*E890</f>
        <v>33914.0158</v>
      </c>
    </row>
    <row r="891" customFormat="false" ht="63.75" hidden="false" customHeight="false" outlineLevel="0" collapsed="false">
      <c r="A891" s="23" t="s">
        <v>1306</v>
      </c>
      <c r="B891" s="23" t="s">
        <v>803</v>
      </c>
      <c r="C891" s="24" t="s">
        <v>17</v>
      </c>
      <c r="D891" s="24" t="s">
        <v>49</v>
      </c>
      <c r="E891" s="25" t="n">
        <v>53.12</v>
      </c>
      <c r="F891" s="26" t="n">
        <v>74.49</v>
      </c>
      <c r="G891" s="27" t="n">
        <f aca="false">F891*E891</f>
        <v>3956.9088</v>
      </c>
    </row>
    <row r="892" customFormat="false" ht="51" hidden="false" customHeight="false" outlineLevel="0" collapsed="false">
      <c r="A892" s="23" t="s">
        <v>1307</v>
      </c>
      <c r="B892" s="23" t="s">
        <v>805</v>
      </c>
      <c r="C892" s="24" t="s">
        <v>17</v>
      </c>
      <c r="D892" s="24" t="s">
        <v>49</v>
      </c>
      <c r="E892" s="25" t="n">
        <v>108.24</v>
      </c>
      <c r="F892" s="26" t="n">
        <v>38.65</v>
      </c>
      <c r="G892" s="27" t="n">
        <f aca="false">F892*E892</f>
        <v>4183.476</v>
      </c>
    </row>
    <row r="893" customFormat="false" ht="25.5" hidden="false" customHeight="false" outlineLevel="0" collapsed="false">
      <c r="A893" s="23" t="s">
        <v>1308</v>
      </c>
      <c r="B893" s="23" t="s">
        <v>1309</v>
      </c>
      <c r="C893" s="24" t="s">
        <v>17</v>
      </c>
      <c r="D893" s="24" t="s">
        <v>23</v>
      </c>
      <c r="E893" s="25" t="n">
        <v>1</v>
      </c>
      <c r="F893" s="26" t="n">
        <v>5924.93</v>
      </c>
      <c r="G893" s="27" t="n">
        <f aca="false">F893*E893</f>
        <v>5924.93</v>
      </c>
    </row>
    <row r="894" customFormat="false" ht="15" hidden="false" customHeight="false" outlineLevel="0" collapsed="false">
      <c r="A894" s="31" t="s">
        <v>95</v>
      </c>
      <c r="B894" s="31"/>
      <c r="C894" s="31"/>
      <c r="D894" s="31"/>
      <c r="E894" s="31"/>
      <c r="F894" s="31"/>
      <c r="G894" s="32" t="n">
        <f aca="false">G893+G892+G891+G890+G889+G888+G887+G886+G885+G884</f>
        <v>96865.8135</v>
      </c>
    </row>
    <row r="895" customFormat="false" ht="12.75" hidden="false" customHeight="true" outlineLevel="0" collapsed="false">
      <c r="A895" s="33" t="n">
        <v>26</v>
      </c>
      <c r="B895" s="33" t="s">
        <v>1310</v>
      </c>
      <c r="C895" s="33"/>
      <c r="D895" s="33"/>
      <c r="E895" s="33"/>
      <c r="F895" s="33"/>
      <c r="G895" s="33"/>
    </row>
    <row r="896" customFormat="false" ht="12.75" hidden="false" customHeight="true" outlineLevel="0" collapsed="false">
      <c r="A896" s="30" t="s">
        <v>1311</v>
      </c>
      <c r="B896" s="30" t="s">
        <v>1310</v>
      </c>
      <c r="C896" s="30"/>
      <c r="D896" s="30"/>
      <c r="E896" s="30"/>
      <c r="F896" s="30"/>
      <c r="G896" s="30"/>
    </row>
    <row r="897" customFormat="false" ht="25.5" hidden="false" customHeight="false" outlineLevel="0" collapsed="false">
      <c r="A897" s="23" t="s">
        <v>1312</v>
      </c>
      <c r="B897" s="23" t="s">
        <v>1313</v>
      </c>
      <c r="C897" s="24" t="s">
        <v>17</v>
      </c>
      <c r="D897" s="24" t="s">
        <v>1314</v>
      </c>
      <c r="E897" s="25" t="n">
        <v>200</v>
      </c>
      <c r="F897" s="26" t="n">
        <v>43.46</v>
      </c>
      <c r="G897" s="27" t="n">
        <f aca="false">F897*E897</f>
        <v>8692</v>
      </c>
    </row>
    <row r="898" customFormat="false" ht="25.5" hidden="false" customHeight="false" outlineLevel="0" collapsed="false">
      <c r="A898" s="23" t="s">
        <v>1315</v>
      </c>
      <c r="B898" s="23" t="s">
        <v>1316</v>
      </c>
      <c r="C898" s="24" t="s">
        <v>17</v>
      </c>
      <c r="D898" s="24" t="s">
        <v>1314</v>
      </c>
      <c r="E898" s="25" t="n">
        <v>1760</v>
      </c>
      <c r="F898" s="26" t="n">
        <v>32.27</v>
      </c>
      <c r="G898" s="27" t="n">
        <f aca="false">F898*E898</f>
        <v>56795.2</v>
      </c>
    </row>
    <row r="899" customFormat="false" ht="15" hidden="false" customHeight="false" outlineLevel="0" collapsed="false">
      <c r="A899" s="28" t="s">
        <v>95</v>
      </c>
      <c r="B899" s="28"/>
      <c r="C899" s="28"/>
      <c r="D899" s="28"/>
      <c r="E899" s="28"/>
      <c r="F899" s="28"/>
      <c r="G899" s="29" t="n">
        <f aca="false">G897+G898</f>
        <v>65487.2</v>
      </c>
    </row>
    <row r="900" customFormat="false" ht="12.75" hidden="false" customHeight="true" outlineLevel="0" collapsed="false">
      <c r="A900" s="19" t="n">
        <v>27</v>
      </c>
      <c r="B900" s="19" t="s">
        <v>808</v>
      </c>
      <c r="C900" s="19"/>
      <c r="D900" s="19"/>
      <c r="E900" s="19"/>
      <c r="F900" s="19"/>
      <c r="G900" s="19"/>
    </row>
    <row r="901" customFormat="false" ht="12.75" hidden="false" customHeight="true" outlineLevel="0" collapsed="false">
      <c r="A901" s="44" t="s">
        <v>1317</v>
      </c>
      <c r="B901" s="44" t="s">
        <v>810</v>
      </c>
      <c r="C901" s="44"/>
      <c r="D901" s="44"/>
      <c r="E901" s="44"/>
      <c r="F901" s="44"/>
      <c r="G901" s="44"/>
    </row>
    <row r="902" customFormat="false" ht="25.5" hidden="false" customHeight="false" outlineLevel="0" collapsed="false">
      <c r="A902" s="23" t="s">
        <v>1318</v>
      </c>
      <c r="B902" s="23" t="s">
        <v>812</v>
      </c>
      <c r="C902" s="24" t="s">
        <v>17</v>
      </c>
      <c r="D902" s="24" t="s">
        <v>18</v>
      </c>
      <c r="E902" s="25" t="n">
        <v>275.25</v>
      </c>
      <c r="F902" s="26" t="n">
        <v>33.08</v>
      </c>
      <c r="G902" s="27" t="n">
        <f aca="false">F902*E902</f>
        <v>9105.27</v>
      </c>
    </row>
    <row r="903" customFormat="false" ht="12.75" hidden="false" customHeight="true" outlineLevel="0" collapsed="false">
      <c r="A903" s="44" t="s">
        <v>1319</v>
      </c>
      <c r="B903" s="44" t="s">
        <v>1320</v>
      </c>
      <c r="C903" s="44"/>
      <c r="D903" s="44"/>
      <c r="E903" s="44"/>
      <c r="F903" s="44"/>
      <c r="G903" s="44"/>
    </row>
    <row r="904" customFormat="false" ht="25.5" hidden="false" customHeight="false" outlineLevel="0" collapsed="false">
      <c r="A904" s="23" t="s">
        <v>1321</v>
      </c>
      <c r="B904" s="23" t="s">
        <v>73</v>
      </c>
      <c r="C904" s="24" t="s">
        <v>17</v>
      </c>
      <c r="D904" s="24" t="s">
        <v>28</v>
      </c>
      <c r="E904" s="25" t="n">
        <v>8</v>
      </c>
      <c r="F904" s="26" t="n">
        <v>15.89</v>
      </c>
      <c r="G904" s="27" t="n">
        <f aca="false">F904*E904</f>
        <v>127.12</v>
      </c>
    </row>
    <row r="905" customFormat="false" ht="25.5" hidden="false" customHeight="false" outlineLevel="0" collapsed="false">
      <c r="A905" s="23" t="s">
        <v>1322</v>
      </c>
      <c r="B905" s="23" t="s">
        <v>1323</v>
      </c>
      <c r="C905" s="24" t="s">
        <v>17</v>
      </c>
      <c r="D905" s="24" t="s">
        <v>18</v>
      </c>
      <c r="E905" s="25" t="n">
        <v>10</v>
      </c>
      <c r="F905" s="26" t="n">
        <v>7.08</v>
      </c>
      <c r="G905" s="27" t="n">
        <f aca="false">F905*E905</f>
        <v>70.8</v>
      </c>
    </row>
    <row r="906" customFormat="false" ht="25.5" hidden="false" customHeight="false" outlineLevel="0" collapsed="false">
      <c r="A906" s="23" t="s">
        <v>1324</v>
      </c>
      <c r="B906" s="23" t="s">
        <v>1325</v>
      </c>
      <c r="C906" s="24" t="s">
        <v>17</v>
      </c>
      <c r="D906" s="24" t="s">
        <v>18</v>
      </c>
      <c r="E906" s="25" t="n">
        <v>76.34</v>
      </c>
      <c r="F906" s="26" t="n">
        <v>6.33</v>
      </c>
      <c r="G906" s="27" t="n">
        <f aca="false">F906*E906</f>
        <v>483.2322</v>
      </c>
    </row>
    <row r="907" customFormat="false" ht="12.75" hidden="false" customHeight="true" outlineLevel="0" collapsed="false">
      <c r="A907" s="44" t="s">
        <v>1326</v>
      </c>
      <c r="B907" s="44" t="s">
        <v>1327</v>
      </c>
      <c r="C907" s="44"/>
      <c r="D907" s="44"/>
      <c r="E907" s="44"/>
      <c r="F907" s="44"/>
      <c r="G907" s="44"/>
    </row>
    <row r="908" customFormat="false" ht="25.5" hidden="false" customHeight="false" outlineLevel="0" collapsed="false">
      <c r="A908" s="23" t="s">
        <v>1328</v>
      </c>
      <c r="B908" s="23" t="s">
        <v>1329</v>
      </c>
      <c r="C908" s="24" t="s">
        <v>17</v>
      </c>
      <c r="D908" s="24" t="s">
        <v>18</v>
      </c>
      <c r="E908" s="25" t="n">
        <v>489.72</v>
      </c>
      <c r="F908" s="26" t="n">
        <v>10.46</v>
      </c>
      <c r="G908" s="27" t="n">
        <f aca="false">F908*E908</f>
        <v>5122.4712</v>
      </c>
    </row>
    <row r="909" customFormat="false" ht="12.75" hidden="false" customHeight="true" outlineLevel="0" collapsed="false">
      <c r="A909" s="44" t="s">
        <v>1330</v>
      </c>
      <c r="B909" s="44" t="s">
        <v>1331</v>
      </c>
      <c r="C909" s="44"/>
      <c r="D909" s="44"/>
      <c r="E909" s="44"/>
      <c r="F909" s="44"/>
      <c r="G909" s="44"/>
    </row>
    <row r="910" customFormat="false" ht="25.5" hidden="false" customHeight="false" outlineLevel="0" collapsed="false">
      <c r="A910" s="23" t="s">
        <v>1332</v>
      </c>
      <c r="B910" s="23" t="s">
        <v>1331</v>
      </c>
      <c r="C910" s="24" t="s">
        <v>17</v>
      </c>
      <c r="D910" s="24" t="s">
        <v>23</v>
      </c>
      <c r="E910" s="25" t="n">
        <v>1</v>
      </c>
      <c r="F910" s="26" t="n">
        <v>1256.5</v>
      </c>
      <c r="G910" s="27" t="n">
        <f aca="false">F910*E910</f>
        <v>1256.5</v>
      </c>
    </row>
    <row r="911" customFormat="false" ht="12.75" hidden="false" customHeight="true" outlineLevel="0" collapsed="false">
      <c r="A911" s="44" t="s">
        <v>1333</v>
      </c>
      <c r="B911" s="44" t="s">
        <v>1334</v>
      </c>
      <c r="C911" s="44"/>
      <c r="D911" s="44"/>
      <c r="E911" s="44"/>
      <c r="F911" s="44"/>
      <c r="G911" s="44"/>
    </row>
    <row r="912" customFormat="false" ht="25.5" hidden="false" customHeight="false" outlineLevel="0" collapsed="false">
      <c r="A912" s="23" t="s">
        <v>1335</v>
      </c>
      <c r="B912" s="23" t="s">
        <v>1336</v>
      </c>
      <c r="C912" s="24" t="s">
        <v>17</v>
      </c>
      <c r="D912" s="24" t="s">
        <v>18</v>
      </c>
      <c r="E912" s="25" t="n">
        <v>87.9</v>
      </c>
      <c r="F912" s="26" t="n">
        <v>11.83</v>
      </c>
      <c r="G912" s="27" t="n">
        <f aca="false">F912*E912</f>
        <v>1039.857</v>
      </c>
    </row>
    <row r="913" customFormat="false" ht="25.5" hidden="false" customHeight="false" outlineLevel="0" collapsed="false">
      <c r="A913" s="23" t="s">
        <v>1337</v>
      </c>
      <c r="B913" s="23" t="s">
        <v>1338</v>
      </c>
      <c r="C913" s="24" t="s">
        <v>17</v>
      </c>
      <c r="D913" s="24" t="s">
        <v>23</v>
      </c>
      <c r="E913" s="25" t="n">
        <v>20</v>
      </c>
      <c r="F913" s="26" t="n">
        <v>15.2</v>
      </c>
      <c r="G913" s="27" t="n">
        <f aca="false">F913*E913</f>
        <v>304</v>
      </c>
    </row>
    <row r="914" customFormat="false" ht="15" hidden="false" customHeight="false" outlineLevel="0" collapsed="false">
      <c r="A914" s="28" t="s">
        <v>95</v>
      </c>
      <c r="B914" s="28"/>
      <c r="C914" s="28"/>
      <c r="D914" s="28"/>
      <c r="E914" s="28"/>
      <c r="F914" s="28"/>
      <c r="G914" s="29" t="n">
        <f aca="false">G913+G912+G910+G908+G906+G905+G904+G902</f>
        <v>17509.2504</v>
      </c>
    </row>
    <row r="915" customFormat="false" ht="15" hidden="false" customHeight="false" outlineLevel="0" collapsed="false">
      <c r="A915" s="28" t="s">
        <v>1339</v>
      </c>
      <c r="B915" s="28"/>
      <c r="C915" s="28"/>
      <c r="D915" s="28"/>
      <c r="E915" s="28"/>
      <c r="F915" s="28"/>
      <c r="G915" s="29" t="n">
        <f aca="false">G914+G899+G894++G882+G873+G858+G778+G738+G668+G660+G655+G543+G517+G513</f>
        <v>727975.7459</v>
      </c>
    </row>
    <row r="916" customFormat="false" ht="15" hidden="false" customHeight="false" outlineLevel="0" collapsed="false">
      <c r="A916" s="17"/>
      <c r="B916" s="17"/>
      <c r="C916" s="17"/>
      <c r="D916" s="17"/>
      <c r="E916" s="17"/>
      <c r="F916" s="17"/>
      <c r="G916" s="17"/>
    </row>
    <row r="917" customFormat="false" ht="15" hidden="false" customHeight="false" outlineLevel="0" collapsed="false">
      <c r="A917" s="45" t="s">
        <v>1340</v>
      </c>
      <c r="B917" s="45"/>
      <c r="C917" s="45"/>
      <c r="D917" s="45"/>
      <c r="E917" s="45"/>
      <c r="F917" s="45"/>
      <c r="G917" s="46" t="n">
        <f aca="false">G915+G478</f>
        <v>1321107.1141</v>
      </c>
    </row>
  </sheetData>
  <sheetProtection algorithmName="SHA-512" hashValue="8nly5eRSdspS/C04d6KT6klte5Qkx2f9KA3/ZOl4r7PZeuN2y/Oc6ZKEJFMtKYIcn+/mo++rPXsyIIpobSxVHQ==" saltValue="/J36Z2sWc77veL9tlN5Snw==" spinCount="100000" sheet="true" objects="true" scenarios="true"/>
  <mergeCells count="136">
    <mergeCell ref="A2:G2"/>
    <mergeCell ref="A3:G3"/>
    <mergeCell ref="A4:G4"/>
    <mergeCell ref="A7:G7"/>
    <mergeCell ref="A8:G8"/>
    <mergeCell ref="A10:F10"/>
    <mergeCell ref="A11:F11"/>
    <mergeCell ref="A12:F12"/>
    <mergeCell ref="A14:G14"/>
    <mergeCell ref="B16:G16"/>
    <mergeCell ref="B17:G17"/>
    <mergeCell ref="B19:G19"/>
    <mergeCell ref="B46:G46"/>
    <mergeCell ref="B48:G48"/>
    <mergeCell ref="A55:F55"/>
    <mergeCell ref="B56:G56"/>
    <mergeCell ref="B57:G57"/>
    <mergeCell ref="A59:F59"/>
    <mergeCell ref="B60:G60"/>
    <mergeCell ref="B61:G61"/>
    <mergeCell ref="B70:G70"/>
    <mergeCell ref="A88:F88"/>
    <mergeCell ref="B89:G89"/>
    <mergeCell ref="B90:G90"/>
    <mergeCell ref="B95:G95"/>
    <mergeCell ref="B106:G106"/>
    <mergeCell ref="B113:G113"/>
    <mergeCell ref="B115:G115"/>
    <mergeCell ref="B135:G135"/>
    <mergeCell ref="B141:G141"/>
    <mergeCell ref="B147:G147"/>
    <mergeCell ref="A150:F150"/>
    <mergeCell ref="B151:G151"/>
    <mergeCell ref="A155:F155"/>
    <mergeCell ref="B156:G156"/>
    <mergeCell ref="B157:G157"/>
    <mergeCell ref="A162:F162"/>
    <mergeCell ref="B163:G163"/>
    <mergeCell ref="B164:G164"/>
    <mergeCell ref="B186:G186"/>
    <mergeCell ref="B203:G203"/>
    <mergeCell ref="B210:G210"/>
    <mergeCell ref="B253:G253"/>
    <mergeCell ref="B274:G274"/>
    <mergeCell ref="B280:G280"/>
    <mergeCell ref="B293:G293"/>
    <mergeCell ref="A305:F305"/>
    <mergeCell ref="B306:G306"/>
    <mergeCell ref="B307:G307"/>
    <mergeCell ref="B352:G352"/>
    <mergeCell ref="B355:G355"/>
    <mergeCell ref="B366:G366"/>
    <mergeCell ref="A369:F369"/>
    <mergeCell ref="B370:G370"/>
    <mergeCell ref="B371:G371"/>
    <mergeCell ref="B393:G393"/>
    <mergeCell ref="B413:G413"/>
    <mergeCell ref="B427:G427"/>
    <mergeCell ref="A435:F435"/>
    <mergeCell ref="B436:G436"/>
    <mergeCell ref="B437:G437"/>
    <mergeCell ref="B443:G443"/>
    <mergeCell ref="A449:F449"/>
    <mergeCell ref="B450:G450"/>
    <mergeCell ref="A461:F461"/>
    <mergeCell ref="B462:G462"/>
    <mergeCell ref="A473:F473"/>
    <mergeCell ref="B474:G474"/>
    <mergeCell ref="B475:G475"/>
    <mergeCell ref="A477:F477"/>
    <mergeCell ref="A478:F478"/>
    <mergeCell ref="A480:G480"/>
    <mergeCell ref="B481:G481"/>
    <mergeCell ref="B482:G482"/>
    <mergeCell ref="B511:G511"/>
    <mergeCell ref="A513:F513"/>
    <mergeCell ref="B514:G514"/>
    <mergeCell ref="B515:G515"/>
    <mergeCell ref="A517:F517"/>
    <mergeCell ref="B518:G518"/>
    <mergeCell ref="B519:G519"/>
    <mergeCell ref="B527:G527"/>
    <mergeCell ref="A543:F543"/>
    <mergeCell ref="B544:G544"/>
    <mergeCell ref="B545:G545"/>
    <mergeCell ref="B550:G550"/>
    <mergeCell ref="B567:G567"/>
    <mergeCell ref="B576:G576"/>
    <mergeCell ref="B578:G578"/>
    <mergeCell ref="B615:G615"/>
    <mergeCell ref="B630:G630"/>
    <mergeCell ref="B641:G641"/>
    <mergeCell ref="B643:G643"/>
    <mergeCell ref="A655:F655"/>
    <mergeCell ref="B656:G656"/>
    <mergeCell ref="A660:F660"/>
    <mergeCell ref="B661:G661"/>
    <mergeCell ref="B662:G662"/>
    <mergeCell ref="A668:F668"/>
    <mergeCell ref="B669:G669"/>
    <mergeCell ref="B670:G670"/>
    <mergeCell ref="B697:G697"/>
    <mergeCell ref="B720:G720"/>
    <mergeCell ref="B726:G726"/>
    <mergeCell ref="A738:F738"/>
    <mergeCell ref="B739:G739"/>
    <mergeCell ref="B740:G740"/>
    <mergeCell ref="B773:G773"/>
    <mergeCell ref="B775:G775"/>
    <mergeCell ref="A778:F778"/>
    <mergeCell ref="B779:G779"/>
    <mergeCell ref="B780:G780"/>
    <mergeCell ref="B810:G810"/>
    <mergeCell ref="B833:G833"/>
    <mergeCell ref="B852:G852"/>
    <mergeCell ref="A858:F858"/>
    <mergeCell ref="B859:G859"/>
    <mergeCell ref="B860:G860"/>
    <mergeCell ref="B866:G866"/>
    <mergeCell ref="A873:F873"/>
    <mergeCell ref="B874:G874"/>
    <mergeCell ref="A882:F882"/>
    <mergeCell ref="B883:G883"/>
    <mergeCell ref="A894:F894"/>
    <mergeCell ref="B895:G895"/>
    <mergeCell ref="B896:G896"/>
    <mergeCell ref="A899:F899"/>
    <mergeCell ref="B900:G900"/>
    <mergeCell ref="B901:G901"/>
    <mergeCell ref="B903:G903"/>
    <mergeCell ref="B907:G907"/>
    <mergeCell ref="B909:G909"/>
    <mergeCell ref="B911:G911"/>
    <mergeCell ref="A914:F914"/>
    <mergeCell ref="A915:F915"/>
    <mergeCell ref="A917:F917"/>
  </mergeCells>
  <printOptions headings="false" gridLines="false" gridLinesSet="true" horizontalCentered="true" verticalCentered="false"/>
  <pageMargins left="0.416666666666667" right="0" top="0.75" bottom="0.944444444444444" header="0.511805555555555" footer="0.75"/>
  <pageSetup paperSize="9" scale="100" firstPageNumber="0" fitToWidth="1" fitToHeight="0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&amp;R&amp;"Verdana,Normal"&amp;10Página &amp;P de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514"/>
  <sheetViews>
    <sheetView showFormulas="false" showGridLines="true" showRowColHeaders="true" showZeros="true" rightToLeft="false" tabSelected="false" showOutlineSymbols="true" defaultGridColor="true" view="normal" topLeftCell="A12373" colorId="64" zoomScale="100" zoomScaleNormal="100" zoomScalePageLayoutView="100" workbookViewId="0">
      <selection pane="topLeft" activeCell="G12377" activeCellId="0" sqref="G12377"/>
    </sheetView>
  </sheetViews>
  <sheetFormatPr defaultRowHeight="15" zeroHeight="false" outlineLevelRow="0" outlineLevelCol="0"/>
  <cols>
    <col collapsed="false" customWidth="true" hidden="false" outlineLevel="0" max="1" min="1" style="0" width="14.01"/>
    <col collapsed="false" customWidth="true" hidden="false" outlineLevel="0" max="2" min="2" style="0" width="36.14"/>
    <col collapsed="false" customWidth="true" hidden="false" outlineLevel="0" max="3" min="3" style="0" width="8"/>
    <col collapsed="false" customWidth="true" hidden="false" outlineLevel="0" max="4" min="4" style="0" width="9.58"/>
    <col collapsed="false" customWidth="true" hidden="false" outlineLevel="0" max="5" min="5" style="47" width="8"/>
    <col collapsed="false" customWidth="true" hidden="false" outlineLevel="0" max="6" min="6" style="0" width="10.71"/>
    <col collapsed="false" customWidth="true" hidden="false" outlineLevel="0" max="7" min="7" style="0" width="18.29"/>
    <col collapsed="false" customWidth="true" hidden="false" outlineLevel="0" max="1025" min="8" style="0" width="8.57"/>
  </cols>
  <sheetData>
    <row r="1" s="49" customFormat="true" ht="12.75" hidden="false" customHeight="false" outlineLevel="0" collapsed="false">
      <c r="A1" s="3"/>
      <c r="B1" s="3"/>
      <c r="C1" s="3"/>
      <c r="D1" s="3"/>
      <c r="E1" s="48"/>
      <c r="F1" s="4"/>
      <c r="G1" s="4"/>
    </row>
    <row r="2" s="49" customFormat="true" ht="15" hidden="false" customHeight="true" outlineLevel="0" collapsed="false">
      <c r="A2" s="5"/>
      <c r="B2" s="5"/>
      <c r="C2" s="5"/>
      <c r="D2" s="5"/>
      <c r="E2" s="5"/>
      <c r="F2" s="5"/>
      <c r="G2" s="5"/>
    </row>
    <row r="3" s="49" customFormat="true" ht="21" hidden="false" customHeight="true" outlineLevel="0" collapsed="false">
      <c r="A3" s="6"/>
      <c r="B3" s="6"/>
      <c r="C3" s="6"/>
      <c r="D3" s="6"/>
      <c r="E3" s="6"/>
      <c r="F3" s="6"/>
      <c r="G3" s="6"/>
    </row>
    <row r="4" s="49" customFormat="true" ht="18" hidden="false" customHeight="true" outlineLevel="0" collapsed="false">
      <c r="A4" s="6"/>
      <c r="B4" s="6"/>
      <c r="C4" s="6"/>
      <c r="D4" s="6"/>
      <c r="E4" s="6"/>
      <c r="F4" s="6"/>
      <c r="G4" s="6"/>
    </row>
    <row r="5" s="49" customFormat="true" ht="15.75" hidden="false" customHeight="true" outlineLevel="0" collapsed="false">
      <c r="A5" s="7"/>
      <c r="B5" s="8"/>
      <c r="C5" s="8"/>
      <c r="D5" s="8"/>
      <c r="E5" s="50"/>
      <c r="F5" s="8"/>
      <c r="G5" s="9"/>
    </row>
    <row r="6" customFormat="false" ht="15" hidden="false" customHeight="false" outlineLevel="0" collapsed="false">
      <c r="A6" s="10"/>
      <c r="B6" s="10"/>
      <c r="C6" s="10"/>
      <c r="D6" s="10"/>
      <c r="E6" s="51"/>
      <c r="F6" s="11"/>
      <c r="G6" s="11"/>
    </row>
    <row r="7" customFormat="false" ht="15" hidden="false" customHeight="false" outlineLevel="0" collapsed="false">
      <c r="A7" s="52" t="s">
        <v>0</v>
      </c>
      <c r="B7" s="52"/>
      <c r="C7" s="52"/>
      <c r="D7" s="52"/>
      <c r="E7" s="52"/>
      <c r="F7" s="52"/>
      <c r="G7" s="52"/>
    </row>
    <row r="8" customFormat="false" ht="15" hidden="false" customHeight="false" outlineLevel="0" collapsed="false">
      <c r="A8" s="52" t="s">
        <v>1341</v>
      </c>
      <c r="B8" s="52"/>
      <c r="C8" s="52"/>
      <c r="D8" s="52"/>
      <c r="E8" s="52"/>
      <c r="F8" s="52"/>
      <c r="G8" s="52"/>
    </row>
    <row r="9" customFormat="false" ht="15" hidden="false" customHeight="false" outlineLevel="0" collapsed="false">
      <c r="A9" s="17"/>
      <c r="B9" s="17"/>
      <c r="C9" s="17"/>
      <c r="D9" s="17"/>
      <c r="E9" s="53"/>
      <c r="F9" s="17"/>
      <c r="G9" s="17"/>
    </row>
    <row r="10" customFormat="false" ht="15" hidden="false" customHeight="false" outlineLevel="0" collapsed="false">
      <c r="A10" s="16" t="s">
        <v>2</v>
      </c>
      <c r="B10" s="16"/>
      <c r="C10" s="16"/>
      <c r="D10" s="16"/>
      <c r="E10" s="16"/>
      <c r="F10" s="16"/>
      <c r="G10" s="54" t="n">
        <v>0.8832</v>
      </c>
    </row>
    <row r="11" customFormat="false" ht="15" hidden="false" customHeight="false" outlineLevel="0" collapsed="false">
      <c r="A11" s="16" t="s">
        <v>3</v>
      </c>
      <c r="B11" s="16"/>
      <c r="C11" s="16"/>
      <c r="D11" s="16"/>
      <c r="E11" s="16"/>
      <c r="F11" s="16"/>
      <c r="G11" s="54" t="n">
        <v>0.2565</v>
      </c>
    </row>
    <row r="12" customFormat="false" ht="15" hidden="false" customHeight="false" outlineLevel="0" collapsed="false">
      <c r="A12" s="16"/>
      <c r="B12" s="16"/>
      <c r="C12" s="16"/>
      <c r="D12" s="16"/>
      <c r="E12" s="16"/>
      <c r="F12" s="16"/>
      <c r="G12" s="55"/>
    </row>
    <row r="13" customFormat="false" ht="15" hidden="false" customHeight="false" outlineLevel="0" collapsed="false">
      <c r="A13" s="17"/>
      <c r="B13" s="17"/>
      <c r="C13" s="17"/>
      <c r="D13" s="17"/>
      <c r="E13" s="53"/>
      <c r="F13" s="17"/>
      <c r="G13" s="17"/>
    </row>
    <row r="14" customFormat="false" ht="15" hidden="false" customHeight="false" outlineLevel="0" collapsed="false">
      <c r="A14" s="56" t="s">
        <v>4</v>
      </c>
      <c r="B14" s="56"/>
      <c r="C14" s="56"/>
      <c r="D14" s="56"/>
      <c r="E14" s="56"/>
      <c r="F14" s="56"/>
      <c r="G14" s="56"/>
    </row>
    <row r="15" customFormat="false" ht="25.5" hidden="false" customHeight="false" outlineLevel="0" collapsed="false">
      <c r="A15" s="44"/>
      <c r="B15" s="44" t="s">
        <v>6</v>
      </c>
      <c r="C15" s="57" t="s">
        <v>7</v>
      </c>
      <c r="D15" s="57" t="s">
        <v>8</v>
      </c>
      <c r="E15" s="58" t="s">
        <v>9</v>
      </c>
      <c r="F15" s="59" t="s">
        <v>10</v>
      </c>
      <c r="G15" s="60" t="s">
        <v>11</v>
      </c>
    </row>
    <row r="16" customFormat="false" ht="15" hidden="false" customHeight="true" outlineLevel="0" collapsed="false">
      <c r="A16" s="30" t="n">
        <v>1</v>
      </c>
      <c r="B16" s="30" t="s">
        <v>12</v>
      </c>
      <c r="C16" s="30"/>
      <c r="D16" s="30"/>
      <c r="E16" s="30"/>
      <c r="F16" s="30"/>
      <c r="G16" s="30"/>
    </row>
    <row r="17" customFormat="false" ht="15" hidden="false" customHeight="true" outlineLevel="0" collapsed="false">
      <c r="A17" s="30" t="s">
        <v>13</v>
      </c>
      <c r="B17" s="30" t="s">
        <v>14</v>
      </c>
      <c r="C17" s="30"/>
      <c r="D17" s="30"/>
      <c r="E17" s="30"/>
      <c r="F17" s="30"/>
      <c r="G17" s="30"/>
    </row>
    <row r="18" customFormat="false" ht="25.5" hidden="false" customHeight="false" outlineLevel="0" collapsed="false">
      <c r="A18" s="30" t="s">
        <v>15</v>
      </c>
      <c r="B18" s="30" t="s">
        <v>16</v>
      </c>
      <c r="C18" s="61" t="s">
        <v>17</v>
      </c>
      <c r="D18" s="61" t="s">
        <v>18</v>
      </c>
      <c r="E18" s="62"/>
      <c r="F18" s="25"/>
      <c r="G18" s="25"/>
    </row>
    <row r="19" customFormat="false" ht="51" hidden="false" customHeight="false" outlineLevel="0" collapsed="false">
      <c r="A19" s="63" t="n">
        <v>4417</v>
      </c>
      <c r="B19" s="23" t="s">
        <v>1342</v>
      </c>
      <c r="C19" s="24" t="s">
        <v>1343</v>
      </c>
      <c r="D19" s="24" t="s">
        <v>49</v>
      </c>
      <c r="E19" s="62" t="n">
        <v>3.6</v>
      </c>
      <c r="F19" s="26" t="n">
        <v>3.2</v>
      </c>
      <c r="G19" s="26" t="n">
        <v>11.52</v>
      </c>
    </row>
    <row r="20" customFormat="false" ht="38.25" hidden="false" customHeight="false" outlineLevel="0" collapsed="false">
      <c r="A20" s="63" t="n">
        <v>4491</v>
      </c>
      <c r="B20" s="23" t="s">
        <v>1344</v>
      </c>
      <c r="C20" s="24" t="s">
        <v>1343</v>
      </c>
      <c r="D20" s="24" t="s">
        <v>49</v>
      </c>
      <c r="E20" s="62" t="n">
        <v>14.4</v>
      </c>
      <c r="F20" s="26" t="n">
        <v>4.52</v>
      </c>
      <c r="G20" s="26" t="n">
        <v>65.09</v>
      </c>
    </row>
    <row r="21" customFormat="false" ht="51" hidden="false" customHeight="false" outlineLevel="0" collapsed="false">
      <c r="A21" s="63" t="n">
        <v>4813</v>
      </c>
      <c r="B21" s="23" t="s">
        <v>1345</v>
      </c>
      <c r="C21" s="24" t="s">
        <v>1343</v>
      </c>
      <c r="D21" s="24" t="s">
        <v>18</v>
      </c>
      <c r="E21" s="62" t="n">
        <v>3.6</v>
      </c>
      <c r="F21" s="26" t="n">
        <v>160</v>
      </c>
      <c r="G21" s="26" t="n">
        <v>576</v>
      </c>
    </row>
    <row r="22" customFormat="false" ht="25.5" hidden="false" customHeight="false" outlineLevel="0" collapsed="false">
      <c r="A22" s="63" t="n">
        <v>5075</v>
      </c>
      <c r="B22" s="23" t="s">
        <v>1346</v>
      </c>
      <c r="C22" s="24" t="s">
        <v>1343</v>
      </c>
      <c r="D22" s="24" t="s">
        <v>114</v>
      </c>
      <c r="E22" s="62" t="n">
        <v>0.4</v>
      </c>
      <c r="F22" s="26" t="n">
        <v>8.75</v>
      </c>
      <c r="G22" s="26" t="n">
        <v>3.47</v>
      </c>
    </row>
    <row r="23" customFormat="false" ht="25.5" hidden="false" customHeight="false" outlineLevel="0" collapsed="false">
      <c r="A23" s="63" t="s">
        <v>1347</v>
      </c>
      <c r="B23" s="23" t="s">
        <v>1348</v>
      </c>
      <c r="C23" s="24" t="s">
        <v>17</v>
      </c>
      <c r="D23" s="24" t="s">
        <v>1314</v>
      </c>
      <c r="E23" s="62" t="n">
        <v>3.6</v>
      </c>
      <c r="F23" s="26" t="n">
        <v>15.45</v>
      </c>
      <c r="G23" s="26" t="n">
        <v>55.61</v>
      </c>
    </row>
    <row r="24" customFormat="false" ht="25.5" hidden="false" customHeight="false" outlineLevel="0" collapsed="false">
      <c r="A24" s="63" t="s">
        <v>1349</v>
      </c>
      <c r="B24" s="23" t="s">
        <v>1350</v>
      </c>
      <c r="C24" s="24" t="s">
        <v>17</v>
      </c>
      <c r="D24" s="24" t="s">
        <v>1314</v>
      </c>
      <c r="E24" s="62" t="n">
        <v>7.2</v>
      </c>
      <c r="F24" s="26" t="n">
        <v>12.54</v>
      </c>
      <c r="G24" s="26" t="n">
        <v>90.27</v>
      </c>
    </row>
    <row r="25" customFormat="false" ht="63.75" hidden="false" customHeight="false" outlineLevel="0" collapsed="false">
      <c r="A25" s="63" t="s">
        <v>1351</v>
      </c>
      <c r="B25" s="23" t="s">
        <v>1352</v>
      </c>
      <c r="C25" s="24" t="s">
        <v>17</v>
      </c>
      <c r="D25" s="24" t="s">
        <v>28</v>
      </c>
      <c r="E25" s="62" t="n">
        <v>0.04</v>
      </c>
      <c r="F25" s="26" t="n">
        <v>221.88</v>
      </c>
      <c r="G25" s="26" t="n">
        <v>7.99</v>
      </c>
    </row>
    <row r="26" customFormat="false" ht="15" hidden="false" customHeight="false" outlineLevel="0" collapsed="false">
      <c r="A26" s="64" t="s">
        <v>1353</v>
      </c>
      <c r="B26" s="64"/>
      <c r="C26" s="64"/>
      <c r="D26" s="64"/>
      <c r="E26" s="64"/>
      <c r="F26" s="64"/>
      <c r="G26" s="65" t="n">
        <v>28.29</v>
      </c>
    </row>
    <row r="27" customFormat="false" ht="15" hidden="false" customHeight="false" outlineLevel="0" collapsed="false">
      <c r="A27" s="64" t="s">
        <v>1354</v>
      </c>
      <c r="B27" s="64"/>
      <c r="C27" s="64"/>
      <c r="D27" s="64"/>
      <c r="E27" s="64"/>
      <c r="F27" s="64"/>
      <c r="G27" s="65" t="n">
        <v>196.69</v>
      </c>
    </row>
    <row r="28" customFormat="false" ht="15" hidden="false" customHeight="false" outlineLevel="0" collapsed="false">
      <c r="A28" s="64" t="s">
        <v>1355</v>
      </c>
      <c r="B28" s="64"/>
      <c r="C28" s="64"/>
      <c r="D28" s="64"/>
      <c r="E28" s="64"/>
      <c r="F28" s="64"/>
      <c r="G28" s="65" t="n">
        <v>224.98</v>
      </c>
    </row>
    <row r="29" customFormat="false" ht="15" hidden="false" customHeight="false" outlineLevel="0" collapsed="false">
      <c r="A29" s="64" t="s">
        <v>1356</v>
      </c>
      <c r="B29" s="64"/>
      <c r="C29" s="64"/>
      <c r="D29" s="64"/>
      <c r="E29" s="64"/>
      <c r="F29" s="64"/>
      <c r="G29" s="65" t="n">
        <v>0</v>
      </c>
    </row>
    <row r="30" customFormat="false" ht="15" hidden="false" customHeight="false" outlineLevel="0" collapsed="false">
      <c r="A30" s="64" t="s">
        <v>1357</v>
      </c>
      <c r="B30" s="64"/>
      <c r="C30" s="64"/>
      <c r="D30" s="64"/>
      <c r="E30" s="64"/>
      <c r="F30" s="64"/>
      <c r="G30" s="65" t="n">
        <v>57.71</v>
      </c>
    </row>
    <row r="31" customFormat="false" ht="15" hidden="false" customHeight="false" outlineLevel="0" collapsed="false">
      <c r="A31" s="64" t="s">
        <v>1358</v>
      </c>
      <c r="B31" s="64"/>
      <c r="C31" s="64"/>
      <c r="D31" s="64"/>
      <c r="E31" s="64"/>
      <c r="F31" s="64"/>
      <c r="G31" s="65" t="n">
        <v>0</v>
      </c>
    </row>
    <row r="32" customFormat="false" ht="15" hidden="false" customHeight="false" outlineLevel="0" collapsed="false">
      <c r="A32" s="64" t="s">
        <v>1359</v>
      </c>
      <c r="B32" s="64"/>
      <c r="C32" s="64"/>
      <c r="D32" s="64"/>
      <c r="E32" s="64"/>
      <c r="F32" s="64"/>
      <c r="G32" s="65" t="n">
        <v>57.71</v>
      </c>
    </row>
    <row r="33" customFormat="false" ht="15" hidden="false" customHeight="false" outlineLevel="0" collapsed="false">
      <c r="A33" s="64" t="s">
        <v>1360</v>
      </c>
      <c r="B33" s="64"/>
      <c r="C33" s="64"/>
      <c r="D33" s="64"/>
      <c r="E33" s="64"/>
      <c r="F33" s="64"/>
      <c r="G33" s="65" t="n">
        <v>282.69</v>
      </c>
    </row>
    <row r="34" customFormat="false" ht="15" hidden="false" customHeight="false" outlineLevel="0" collapsed="false">
      <c r="A34" s="64" t="s">
        <v>1361</v>
      </c>
      <c r="B34" s="64"/>
      <c r="C34" s="64"/>
      <c r="D34" s="64"/>
      <c r="E34" s="64"/>
      <c r="F34" s="64"/>
      <c r="G34" s="65" t="n">
        <v>3.6</v>
      </c>
    </row>
    <row r="35" customFormat="false" ht="15" hidden="false" customHeight="false" outlineLevel="0" collapsed="false">
      <c r="A35" s="64" t="s">
        <v>1362</v>
      </c>
      <c r="B35" s="64"/>
      <c r="C35" s="64"/>
      <c r="D35" s="64"/>
      <c r="E35" s="64"/>
      <c r="F35" s="64"/>
      <c r="G35" s="65" t="n">
        <f aca="false">G33*G34</f>
        <v>1017.684</v>
      </c>
    </row>
    <row r="36" customFormat="false" ht="15" hidden="false" customHeight="false" outlineLevel="0" collapsed="false">
      <c r="A36" s="66"/>
      <c r="B36" s="66"/>
      <c r="C36" s="66"/>
      <c r="D36" s="66"/>
      <c r="E36" s="66"/>
      <c r="F36" s="66"/>
      <c r="G36" s="66"/>
    </row>
    <row r="37" customFormat="false" ht="15" hidden="false" customHeight="true" outlineLevel="0" collapsed="false">
      <c r="A37" s="30" t="s">
        <v>19</v>
      </c>
      <c r="B37" s="30" t="s">
        <v>20</v>
      </c>
      <c r="C37" s="30"/>
      <c r="D37" s="30"/>
      <c r="E37" s="30"/>
      <c r="F37" s="30"/>
      <c r="G37" s="30"/>
    </row>
    <row r="38" customFormat="false" ht="15" hidden="false" customHeight="false" outlineLevel="0" collapsed="false">
      <c r="A38" s="30" t="s">
        <v>21</v>
      </c>
      <c r="B38" s="30" t="s">
        <v>22</v>
      </c>
      <c r="C38" s="61" t="s">
        <v>17</v>
      </c>
      <c r="D38" s="61" t="s">
        <v>23</v>
      </c>
      <c r="E38" s="62"/>
      <c r="F38" s="25"/>
      <c r="G38" s="25"/>
    </row>
    <row r="39" customFormat="false" ht="25.5" hidden="false" customHeight="false" outlineLevel="0" collapsed="false">
      <c r="A39" s="63" t="s">
        <v>1363</v>
      </c>
      <c r="B39" s="23" t="s">
        <v>1364</v>
      </c>
      <c r="C39" s="24" t="s">
        <v>17</v>
      </c>
      <c r="D39" s="24" t="s">
        <v>1314</v>
      </c>
      <c r="E39" s="62" t="n">
        <v>3.6</v>
      </c>
      <c r="F39" s="26" t="n">
        <v>15.53</v>
      </c>
      <c r="G39" s="26" t="n">
        <v>55.9</v>
      </c>
    </row>
    <row r="40" customFormat="false" ht="25.5" hidden="false" customHeight="false" outlineLevel="0" collapsed="false">
      <c r="A40" s="63" t="s">
        <v>1349</v>
      </c>
      <c r="B40" s="23" t="s">
        <v>1350</v>
      </c>
      <c r="C40" s="24" t="s">
        <v>17</v>
      </c>
      <c r="D40" s="24" t="s">
        <v>1314</v>
      </c>
      <c r="E40" s="62" t="n">
        <v>3.6</v>
      </c>
      <c r="F40" s="26" t="n">
        <v>12.54</v>
      </c>
      <c r="G40" s="26" t="n">
        <v>45.14</v>
      </c>
    </row>
    <row r="41" customFormat="false" ht="15" hidden="false" customHeight="false" outlineLevel="0" collapsed="false">
      <c r="A41" s="64" t="s">
        <v>1353</v>
      </c>
      <c r="B41" s="64"/>
      <c r="C41" s="64"/>
      <c r="D41" s="64"/>
      <c r="E41" s="64"/>
      <c r="F41" s="64"/>
      <c r="G41" s="65" t="n">
        <v>23.6</v>
      </c>
    </row>
    <row r="42" customFormat="false" ht="15" hidden="false" customHeight="false" outlineLevel="0" collapsed="false">
      <c r="A42" s="64" t="s">
        <v>1354</v>
      </c>
      <c r="B42" s="64"/>
      <c r="C42" s="64"/>
      <c r="D42" s="64"/>
      <c r="E42" s="64"/>
      <c r="F42" s="64"/>
      <c r="G42" s="65" t="n">
        <v>10.07</v>
      </c>
    </row>
    <row r="43" customFormat="false" ht="15" hidden="false" customHeight="false" outlineLevel="0" collapsed="false">
      <c r="A43" s="64" t="s">
        <v>1355</v>
      </c>
      <c r="B43" s="64"/>
      <c r="C43" s="64"/>
      <c r="D43" s="64"/>
      <c r="E43" s="64"/>
      <c r="F43" s="64"/>
      <c r="G43" s="65" t="n">
        <v>33.68</v>
      </c>
    </row>
    <row r="44" customFormat="false" ht="15" hidden="false" customHeight="false" outlineLevel="0" collapsed="false">
      <c r="A44" s="64" t="s">
        <v>1356</v>
      </c>
      <c r="B44" s="64"/>
      <c r="C44" s="64"/>
      <c r="D44" s="64"/>
      <c r="E44" s="64"/>
      <c r="F44" s="64"/>
      <c r="G44" s="65" t="n">
        <v>0</v>
      </c>
    </row>
    <row r="45" customFormat="false" ht="15" hidden="false" customHeight="false" outlineLevel="0" collapsed="false">
      <c r="A45" s="64" t="s">
        <v>1357</v>
      </c>
      <c r="B45" s="64"/>
      <c r="C45" s="64"/>
      <c r="D45" s="64"/>
      <c r="E45" s="64"/>
      <c r="F45" s="64"/>
      <c r="G45" s="65" t="n">
        <v>8.64</v>
      </c>
    </row>
    <row r="46" customFormat="false" ht="15" hidden="false" customHeight="false" outlineLevel="0" collapsed="false">
      <c r="A46" s="64" t="s">
        <v>1358</v>
      </c>
      <c r="B46" s="64"/>
      <c r="C46" s="64"/>
      <c r="D46" s="64"/>
      <c r="E46" s="64"/>
      <c r="F46" s="64"/>
      <c r="G46" s="65" t="n">
        <v>0</v>
      </c>
    </row>
    <row r="47" customFormat="false" ht="15" hidden="false" customHeight="false" outlineLevel="0" collapsed="false">
      <c r="A47" s="64" t="s">
        <v>1359</v>
      </c>
      <c r="B47" s="64"/>
      <c r="C47" s="64"/>
      <c r="D47" s="64"/>
      <c r="E47" s="64"/>
      <c r="F47" s="64"/>
      <c r="G47" s="65" t="n">
        <v>8.64</v>
      </c>
    </row>
    <row r="48" customFormat="false" ht="15" hidden="false" customHeight="false" outlineLevel="0" collapsed="false">
      <c r="A48" s="64" t="s">
        <v>1360</v>
      </c>
      <c r="B48" s="64"/>
      <c r="C48" s="64"/>
      <c r="D48" s="64"/>
      <c r="E48" s="64"/>
      <c r="F48" s="64"/>
      <c r="G48" s="65" t="n">
        <v>42.32</v>
      </c>
    </row>
    <row r="49" customFormat="false" ht="15" hidden="false" customHeight="false" outlineLevel="0" collapsed="false">
      <c r="A49" s="64" t="s">
        <v>1361</v>
      </c>
      <c r="B49" s="64"/>
      <c r="C49" s="64"/>
      <c r="D49" s="64"/>
      <c r="E49" s="64"/>
      <c r="F49" s="64"/>
      <c r="G49" s="65" t="n">
        <v>3</v>
      </c>
    </row>
    <row r="50" customFormat="false" ht="15" hidden="false" customHeight="false" outlineLevel="0" collapsed="false">
      <c r="A50" s="64" t="s">
        <v>1362</v>
      </c>
      <c r="B50" s="64"/>
      <c r="C50" s="64"/>
      <c r="D50" s="64"/>
      <c r="E50" s="64"/>
      <c r="F50" s="64"/>
      <c r="G50" s="65" t="n">
        <f aca="false">G48*G49</f>
        <v>126.96</v>
      </c>
    </row>
    <row r="51" customFormat="false" ht="15" hidden="false" customHeight="false" outlineLevel="0" collapsed="false">
      <c r="A51" s="66"/>
      <c r="B51" s="66"/>
      <c r="C51" s="66"/>
      <c r="D51" s="66"/>
      <c r="E51" s="66"/>
      <c r="F51" s="66"/>
      <c r="G51" s="66"/>
    </row>
    <row r="52" customFormat="false" ht="25.5" hidden="false" customHeight="false" outlineLevel="0" collapsed="false">
      <c r="A52" s="30" t="s">
        <v>24</v>
      </c>
      <c r="B52" s="30" t="s">
        <v>25</v>
      </c>
      <c r="C52" s="61" t="s">
        <v>17</v>
      </c>
      <c r="D52" s="61" t="s">
        <v>18</v>
      </c>
      <c r="E52" s="62"/>
      <c r="F52" s="25"/>
      <c r="G52" s="25"/>
    </row>
    <row r="53" customFormat="false" ht="25.5" hidden="false" customHeight="false" outlineLevel="0" collapsed="false">
      <c r="A53" s="63" t="s">
        <v>1365</v>
      </c>
      <c r="B53" s="23" t="s">
        <v>1366</v>
      </c>
      <c r="C53" s="24" t="s">
        <v>17</v>
      </c>
      <c r="D53" s="24" t="s">
        <v>1314</v>
      </c>
      <c r="E53" s="62" t="n">
        <v>2.9</v>
      </c>
      <c r="F53" s="26" t="n">
        <v>15.31</v>
      </c>
      <c r="G53" s="26" t="n">
        <v>44.45</v>
      </c>
    </row>
    <row r="54" customFormat="false" ht="15" hidden="false" customHeight="false" outlineLevel="0" collapsed="false">
      <c r="A54" s="64" t="s">
        <v>1353</v>
      </c>
      <c r="B54" s="64"/>
      <c r="C54" s="64"/>
      <c r="D54" s="64"/>
      <c r="E54" s="64"/>
      <c r="F54" s="64"/>
      <c r="G54" s="65" t="n">
        <v>13.33</v>
      </c>
    </row>
    <row r="55" customFormat="false" ht="15" hidden="false" customHeight="false" outlineLevel="0" collapsed="false">
      <c r="A55" s="64" t="s">
        <v>1354</v>
      </c>
      <c r="B55" s="64"/>
      <c r="C55" s="64"/>
      <c r="D55" s="64"/>
      <c r="E55" s="64"/>
      <c r="F55" s="64"/>
      <c r="G55" s="65" t="n">
        <v>5.04</v>
      </c>
    </row>
    <row r="56" customFormat="false" ht="15" hidden="false" customHeight="false" outlineLevel="0" collapsed="false">
      <c r="A56" s="64" t="s">
        <v>1355</v>
      </c>
      <c r="B56" s="64"/>
      <c r="C56" s="64"/>
      <c r="D56" s="64"/>
      <c r="E56" s="64"/>
      <c r="F56" s="64"/>
      <c r="G56" s="65" t="n">
        <v>18.37</v>
      </c>
    </row>
    <row r="57" customFormat="false" ht="15" hidden="false" customHeight="false" outlineLevel="0" collapsed="false">
      <c r="A57" s="64" t="s">
        <v>1356</v>
      </c>
      <c r="B57" s="64"/>
      <c r="C57" s="64"/>
      <c r="D57" s="64"/>
      <c r="E57" s="64"/>
      <c r="F57" s="64"/>
      <c r="G57" s="65" t="n">
        <v>0</v>
      </c>
    </row>
    <row r="58" customFormat="false" ht="15" hidden="false" customHeight="false" outlineLevel="0" collapsed="false">
      <c r="A58" s="64" t="s">
        <v>1357</v>
      </c>
      <c r="B58" s="64"/>
      <c r="C58" s="64"/>
      <c r="D58" s="64"/>
      <c r="E58" s="64"/>
      <c r="F58" s="64"/>
      <c r="G58" s="65" t="n">
        <v>4.71</v>
      </c>
    </row>
    <row r="59" customFormat="false" ht="15" hidden="false" customHeight="false" outlineLevel="0" collapsed="false">
      <c r="A59" s="64" t="s">
        <v>1358</v>
      </c>
      <c r="B59" s="64"/>
      <c r="C59" s="64"/>
      <c r="D59" s="64"/>
      <c r="E59" s="64"/>
      <c r="F59" s="64"/>
      <c r="G59" s="65" t="n">
        <v>0</v>
      </c>
    </row>
    <row r="60" customFormat="false" ht="15" hidden="false" customHeight="false" outlineLevel="0" collapsed="false">
      <c r="A60" s="64" t="s">
        <v>1359</v>
      </c>
      <c r="B60" s="64"/>
      <c r="C60" s="64"/>
      <c r="D60" s="64"/>
      <c r="E60" s="64"/>
      <c r="F60" s="64"/>
      <c r="G60" s="65" t="n">
        <v>4.71</v>
      </c>
    </row>
    <row r="61" customFormat="false" ht="15" hidden="false" customHeight="false" outlineLevel="0" collapsed="false">
      <c r="A61" s="64" t="s">
        <v>1360</v>
      </c>
      <c r="B61" s="64"/>
      <c r="C61" s="64"/>
      <c r="D61" s="64"/>
      <c r="E61" s="64"/>
      <c r="F61" s="64"/>
      <c r="G61" s="65" t="n">
        <v>23.08</v>
      </c>
    </row>
    <row r="62" customFormat="false" ht="15" hidden="false" customHeight="false" outlineLevel="0" collapsed="false">
      <c r="A62" s="64" t="s">
        <v>1361</v>
      </c>
      <c r="B62" s="64"/>
      <c r="C62" s="64"/>
      <c r="D62" s="64"/>
      <c r="E62" s="64"/>
      <c r="F62" s="64"/>
      <c r="G62" s="65" t="n">
        <v>2.42</v>
      </c>
    </row>
    <row r="63" customFormat="false" ht="15" hidden="false" customHeight="false" outlineLevel="0" collapsed="false">
      <c r="A63" s="64" t="s">
        <v>1362</v>
      </c>
      <c r="B63" s="64"/>
      <c r="C63" s="64"/>
      <c r="D63" s="64"/>
      <c r="E63" s="64"/>
      <c r="F63" s="64"/>
      <c r="G63" s="65" t="n">
        <f aca="false">G61*G62</f>
        <v>55.8536</v>
      </c>
    </row>
    <row r="64" customFormat="false" ht="15" hidden="false" customHeight="false" outlineLevel="0" collapsed="false">
      <c r="A64" s="66"/>
      <c r="B64" s="66"/>
      <c r="C64" s="66"/>
      <c r="D64" s="66"/>
      <c r="E64" s="66"/>
      <c r="F64" s="66"/>
      <c r="G64" s="66"/>
    </row>
    <row r="65" customFormat="false" ht="25.5" hidden="false" customHeight="false" outlineLevel="0" collapsed="false">
      <c r="A65" s="30" t="s">
        <v>26</v>
      </c>
      <c r="B65" s="30" t="s">
        <v>27</v>
      </c>
      <c r="C65" s="61" t="s">
        <v>17</v>
      </c>
      <c r="D65" s="61" t="s">
        <v>28</v>
      </c>
      <c r="E65" s="62"/>
      <c r="F65" s="25"/>
      <c r="G65" s="25"/>
    </row>
    <row r="66" customFormat="false" ht="25.5" hidden="false" customHeight="false" outlineLevel="0" collapsed="false">
      <c r="A66" s="63" t="s">
        <v>1349</v>
      </c>
      <c r="B66" s="23" t="s">
        <v>1350</v>
      </c>
      <c r="C66" s="24" t="s">
        <v>17</v>
      </c>
      <c r="D66" s="24" t="s">
        <v>1314</v>
      </c>
      <c r="E66" s="62" t="n">
        <v>6.4</v>
      </c>
      <c r="F66" s="26" t="n">
        <v>12.54</v>
      </c>
      <c r="G66" s="26" t="n">
        <v>80.24</v>
      </c>
    </row>
    <row r="67" customFormat="false" ht="15" hidden="false" customHeight="false" outlineLevel="0" collapsed="false">
      <c r="A67" s="64" t="s">
        <v>1353</v>
      </c>
      <c r="B67" s="64"/>
      <c r="C67" s="64"/>
      <c r="D67" s="64"/>
      <c r="E67" s="64"/>
      <c r="F67" s="64"/>
      <c r="G67" s="65" t="n">
        <v>20.85</v>
      </c>
    </row>
    <row r="68" customFormat="false" ht="15" hidden="false" customHeight="false" outlineLevel="0" collapsed="false">
      <c r="A68" s="64" t="s">
        <v>1354</v>
      </c>
      <c r="B68" s="64"/>
      <c r="C68" s="64"/>
      <c r="D68" s="64"/>
      <c r="E68" s="64"/>
      <c r="F68" s="64"/>
      <c r="G68" s="65" t="n">
        <v>10.49</v>
      </c>
    </row>
    <row r="69" customFormat="false" ht="15" hidden="false" customHeight="false" outlineLevel="0" collapsed="false">
      <c r="A69" s="64" t="s">
        <v>1355</v>
      </c>
      <c r="B69" s="64"/>
      <c r="C69" s="64"/>
      <c r="D69" s="64"/>
      <c r="E69" s="64"/>
      <c r="F69" s="64"/>
      <c r="G69" s="65" t="n">
        <v>31.34</v>
      </c>
    </row>
    <row r="70" customFormat="false" ht="15" hidden="false" customHeight="false" outlineLevel="0" collapsed="false">
      <c r="A70" s="64" t="s">
        <v>1356</v>
      </c>
      <c r="B70" s="64"/>
      <c r="C70" s="64"/>
      <c r="D70" s="64"/>
      <c r="E70" s="64"/>
      <c r="F70" s="64"/>
      <c r="G70" s="65" t="n">
        <v>0</v>
      </c>
    </row>
    <row r="71" customFormat="false" ht="15" hidden="false" customHeight="false" outlineLevel="0" collapsed="false">
      <c r="A71" s="64" t="s">
        <v>1357</v>
      </c>
      <c r="B71" s="64"/>
      <c r="C71" s="64"/>
      <c r="D71" s="64"/>
      <c r="E71" s="64"/>
      <c r="F71" s="64"/>
      <c r="G71" s="65" t="n">
        <v>8.04</v>
      </c>
    </row>
    <row r="72" customFormat="false" ht="15" hidden="false" customHeight="false" outlineLevel="0" collapsed="false">
      <c r="A72" s="64" t="s">
        <v>1358</v>
      </c>
      <c r="B72" s="64"/>
      <c r="C72" s="64"/>
      <c r="D72" s="64"/>
      <c r="E72" s="64"/>
      <c r="F72" s="64"/>
      <c r="G72" s="65" t="n">
        <v>0</v>
      </c>
    </row>
    <row r="73" customFormat="false" ht="15" hidden="false" customHeight="false" outlineLevel="0" collapsed="false">
      <c r="A73" s="64" t="s">
        <v>1359</v>
      </c>
      <c r="B73" s="64"/>
      <c r="C73" s="64"/>
      <c r="D73" s="64"/>
      <c r="E73" s="64"/>
      <c r="F73" s="64"/>
      <c r="G73" s="65" t="n">
        <v>8.04</v>
      </c>
    </row>
    <row r="74" customFormat="false" ht="15" hidden="false" customHeight="false" outlineLevel="0" collapsed="false">
      <c r="A74" s="64" t="s">
        <v>1360</v>
      </c>
      <c r="B74" s="64"/>
      <c r="C74" s="64"/>
      <c r="D74" s="64"/>
      <c r="E74" s="64"/>
      <c r="F74" s="64"/>
      <c r="G74" s="65" t="n">
        <v>39.38</v>
      </c>
    </row>
    <row r="75" customFormat="false" ht="15" hidden="false" customHeight="false" outlineLevel="0" collapsed="false">
      <c r="A75" s="64" t="s">
        <v>1361</v>
      </c>
      <c r="B75" s="64"/>
      <c r="C75" s="64"/>
      <c r="D75" s="64"/>
      <c r="E75" s="64"/>
      <c r="F75" s="64"/>
      <c r="G75" s="65" t="n">
        <v>2.56</v>
      </c>
    </row>
    <row r="76" customFormat="false" ht="15" hidden="false" customHeight="false" outlineLevel="0" collapsed="false">
      <c r="A76" s="64" t="s">
        <v>1362</v>
      </c>
      <c r="B76" s="64"/>
      <c r="C76" s="64"/>
      <c r="D76" s="64"/>
      <c r="E76" s="64"/>
      <c r="F76" s="64"/>
      <c r="G76" s="65" t="n">
        <f aca="false">G74*G75</f>
        <v>100.8128</v>
      </c>
    </row>
    <row r="77" customFormat="false" ht="15" hidden="false" customHeight="false" outlineLevel="0" collapsed="false">
      <c r="A77" s="66"/>
      <c r="B77" s="66"/>
      <c r="C77" s="66"/>
      <c r="D77" s="66"/>
      <c r="E77" s="66"/>
      <c r="F77" s="66"/>
      <c r="G77" s="66"/>
    </row>
    <row r="78" customFormat="false" ht="38.25" hidden="false" customHeight="false" outlineLevel="0" collapsed="false">
      <c r="A78" s="30" t="s">
        <v>29</v>
      </c>
      <c r="B78" s="30" t="s">
        <v>30</v>
      </c>
      <c r="C78" s="61" t="s">
        <v>17</v>
      </c>
      <c r="D78" s="61" t="s">
        <v>18</v>
      </c>
      <c r="E78" s="62"/>
      <c r="F78" s="25"/>
      <c r="G78" s="25"/>
    </row>
    <row r="79" customFormat="false" ht="25.5" hidden="false" customHeight="false" outlineLevel="0" collapsed="false">
      <c r="A79" s="63" t="s">
        <v>1365</v>
      </c>
      <c r="B79" s="23" t="s">
        <v>1366</v>
      </c>
      <c r="C79" s="24" t="s">
        <v>17</v>
      </c>
      <c r="D79" s="24" t="s">
        <v>1314</v>
      </c>
      <c r="E79" s="62" t="n">
        <v>50.97</v>
      </c>
      <c r="F79" s="26" t="n">
        <v>15.31</v>
      </c>
      <c r="G79" s="26" t="n">
        <v>780.27</v>
      </c>
    </row>
    <row r="80" customFormat="false" ht="25.5" hidden="false" customHeight="false" outlineLevel="0" collapsed="false">
      <c r="A80" s="63" t="s">
        <v>1349</v>
      </c>
      <c r="B80" s="23" t="s">
        <v>1350</v>
      </c>
      <c r="C80" s="24" t="s">
        <v>17</v>
      </c>
      <c r="D80" s="24" t="s">
        <v>1314</v>
      </c>
      <c r="E80" s="62" t="n">
        <v>50.97</v>
      </c>
      <c r="F80" s="26" t="n">
        <v>12.54</v>
      </c>
      <c r="G80" s="26" t="n">
        <v>639.08</v>
      </c>
    </row>
    <row r="81" customFormat="false" ht="15" hidden="false" customHeight="false" outlineLevel="0" collapsed="false">
      <c r="A81" s="64" t="s">
        <v>1353</v>
      </c>
      <c r="B81" s="64"/>
      <c r="C81" s="64"/>
      <c r="D81" s="64"/>
      <c r="E81" s="64"/>
      <c r="F81" s="64"/>
      <c r="G81" s="65" t="n">
        <v>5.84</v>
      </c>
    </row>
    <row r="82" customFormat="false" ht="15" hidden="false" customHeight="false" outlineLevel="0" collapsed="false">
      <c r="A82" s="64" t="s">
        <v>1354</v>
      </c>
      <c r="B82" s="64"/>
      <c r="C82" s="64"/>
      <c r="D82" s="64"/>
      <c r="E82" s="64"/>
      <c r="F82" s="64"/>
      <c r="G82" s="65" t="n">
        <v>2.52</v>
      </c>
    </row>
    <row r="83" customFormat="false" ht="15" hidden="false" customHeight="false" outlineLevel="0" collapsed="false">
      <c r="A83" s="64" t="s">
        <v>1355</v>
      </c>
      <c r="B83" s="64"/>
      <c r="C83" s="64"/>
      <c r="D83" s="64"/>
      <c r="E83" s="64"/>
      <c r="F83" s="64"/>
      <c r="G83" s="65" t="n">
        <v>8.35</v>
      </c>
    </row>
    <row r="84" customFormat="false" ht="15" hidden="false" customHeight="false" outlineLevel="0" collapsed="false">
      <c r="A84" s="64" t="s">
        <v>1356</v>
      </c>
      <c r="B84" s="64"/>
      <c r="C84" s="64"/>
      <c r="D84" s="64"/>
      <c r="E84" s="64"/>
      <c r="F84" s="64"/>
      <c r="G84" s="65" t="n">
        <v>0</v>
      </c>
    </row>
    <row r="85" customFormat="false" ht="15" hidden="false" customHeight="false" outlineLevel="0" collapsed="false">
      <c r="A85" s="64" t="s">
        <v>1357</v>
      </c>
      <c r="B85" s="64"/>
      <c r="C85" s="64"/>
      <c r="D85" s="64"/>
      <c r="E85" s="64"/>
      <c r="F85" s="64"/>
      <c r="G85" s="65" t="n">
        <v>2.14</v>
      </c>
    </row>
    <row r="86" customFormat="false" ht="15" hidden="false" customHeight="false" outlineLevel="0" collapsed="false">
      <c r="A86" s="64" t="s">
        <v>1358</v>
      </c>
      <c r="B86" s="64"/>
      <c r="C86" s="64"/>
      <c r="D86" s="64"/>
      <c r="E86" s="64"/>
      <c r="F86" s="64"/>
      <c r="G86" s="65" t="n">
        <v>0</v>
      </c>
    </row>
    <row r="87" customFormat="false" ht="15" hidden="false" customHeight="false" outlineLevel="0" collapsed="false">
      <c r="A87" s="64" t="s">
        <v>1359</v>
      </c>
      <c r="B87" s="64"/>
      <c r="C87" s="64"/>
      <c r="D87" s="64"/>
      <c r="E87" s="64"/>
      <c r="F87" s="64"/>
      <c r="G87" s="65" t="n">
        <v>2.14</v>
      </c>
    </row>
    <row r="88" customFormat="false" ht="15" hidden="false" customHeight="false" outlineLevel="0" collapsed="false">
      <c r="A88" s="64" t="s">
        <v>1360</v>
      </c>
      <c r="B88" s="64"/>
      <c r="C88" s="64"/>
      <c r="D88" s="64"/>
      <c r="E88" s="64"/>
      <c r="F88" s="64"/>
      <c r="G88" s="65" t="n">
        <v>10.5</v>
      </c>
    </row>
    <row r="89" customFormat="false" ht="15" hidden="false" customHeight="false" outlineLevel="0" collapsed="false">
      <c r="A89" s="64" t="s">
        <v>1361</v>
      </c>
      <c r="B89" s="64"/>
      <c r="C89" s="64"/>
      <c r="D89" s="64"/>
      <c r="E89" s="64"/>
      <c r="F89" s="64"/>
      <c r="G89" s="65" t="n">
        <v>169.91</v>
      </c>
    </row>
    <row r="90" customFormat="false" ht="15" hidden="false" customHeight="false" outlineLevel="0" collapsed="false">
      <c r="A90" s="64" t="s">
        <v>1362</v>
      </c>
      <c r="B90" s="64"/>
      <c r="C90" s="64"/>
      <c r="D90" s="64"/>
      <c r="E90" s="64"/>
      <c r="F90" s="64"/>
      <c r="G90" s="65" t="n">
        <f aca="false">G88*G89</f>
        <v>1784.055</v>
      </c>
    </row>
    <row r="91" customFormat="false" ht="15" hidden="false" customHeight="false" outlineLevel="0" collapsed="false">
      <c r="A91" s="66"/>
      <c r="B91" s="66"/>
      <c r="C91" s="66"/>
      <c r="D91" s="66"/>
      <c r="E91" s="66"/>
      <c r="F91" s="66"/>
      <c r="G91" s="66"/>
    </row>
    <row r="92" customFormat="false" ht="25.5" hidden="false" customHeight="false" outlineLevel="0" collapsed="false">
      <c r="A92" s="30" t="s">
        <v>31</v>
      </c>
      <c r="B92" s="30" t="s">
        <v>32</v>
      </c>
      <c r="C92" s="61" t="s">
        <v>17</v>
      </c>
      <c r="D92" s="61" t="s">
        <v>18</v>
      </c>
      <c r="E92" s="62"/>
      <c r="F92" s="25"/>
      <c r="G92" s="25"/>
    </row>
    <row r="93" customFormat="false" ht="25.5" hidden="false" customHeight="false" outlineLevel="0" collapsed="false">
      <c r="A93" s="63" t="s">
        <v>1349</v>
      </c>
      <c r="B93" s="23" t="s">
        <v>1350</v>
      </c>
      <c r="C93" s="24" t="s">
        <v>17</v>
      </c>
      <c r="D93" s="24" t="s">
        <v>1314</v>
      </c>
      <c r="E93" s="62" t="n">
        <v>84.96</v>
      </c>
      <c r="F93" s="26" t="n">
        <v>12.54</v>
      </c>
      <c r="G93" s="26" t="n">
        <v>1065.13</v>
      </c>
    </row>
    <row r="94" customFormat="false" ht="15" hidden="false" customHeight="false" outlineLevel="0" collapsed="false">
      <c r="A94" s="64" t="s">
        <v>1353</v>
      </c>
      <c r="B94" s="64"/>
      <c r="C94" s="64"/>
      <c r="D94" s="64"/>
      <c r="E94" s="64"/>
      <c r="F94" s="64"/>
      <c r="G94" s="65" t="n">
        <v>4.17</v>
      </c>
    </row>
    <row r="95" customFormat="false" ht="15" hidden="false" customHeight="false" outlineLevel="0" collapsed="false">
      <c r="A95" s="64" t="s">
        <v>1354</v>
      </c>
      <c r="B95" s="64"/>
      <c r="C95" s="64"/>
      <c r="D95" s="64"/>
      <c r="E95" s="64"/>
      <c r="F95" s="64"/>
      <c r="G95" s="65" t="n">
        <v>2.1</v>
      </c>
    </row>
    <row r="96" customFormat="false" ht="15" hidden="false" customHeight="false" outlineLevel="0" collapsed="false">
      <c r="A96" s="64" t="s">
        <v>1355</v>
      </c>
      <c r="B96" s="64"/>
      <c r="C96" s="64"/>
      <c r="D96" s="64"/>
      <c r="E96" s="64"/>
      <c r="F96" s="64"/>
      <c r="G96" s="65" t="n">
        <v>6.27</v>
      </c>
    </row>
    <row r="97" customFormat="false" ht="15" hidden="false" customHeight="false" outlineLevel="0" collapsed="false">
      <c r="A97" s="64" t="s">
        <v>1356</v>
      </c>
      <c r="B97" s="64"/>
      <c r="C97" s="64"/>
      <c r="D97" s="64"/>
      <c r="E97" s="64"/>
      <c r="F97" s="64"/>
      <c r="G97" s="65" t="n">
        <v>0</v>
      </c>
    </row>
    <row r="98" customFormat="false" ht="15" hidden="false" customHeight="false" outlineLevel="0" collapsed="false">
      <c r="A98" s="64" t="s">
        <v>1357</v>
      </c>
      <c r="B98" s="64"/>
      <c r="C98" s="64"/>
      <c r="D98" s="64"/>
      <c r="E98" s="64"/>
      <c r="F98" s="64"/>
      <c r="G98" s="65" t="n">
        <v>1.61</v>
      </c>
    </row>
    <row r="99" customFormat="false" ht="15" hidden="false" customHeight="false" outlineLevel="0" collapsed="false">
      <c r="A99" s="64" t="s">
        <v>1358</v>
      </c>
      <c r="B99" s="64"/>
      <c r="C99" s="64"/>
      <c r="D99" s="64"/>
      <c r="E99" s="64"/>
      <c r="F99" s="64"/>
      <c r="G99" s="65" t="n">
        <v>0</v>
      </c>
    </row>
    <row r="100" customFormat="false" ht="15" hidden="false" customHeight="false" outlineLevel="0" collapsed="false">
      <c r="A100" s="64" t="s">
        <v>1359</v>
      </c>
      <c r="B100" s="64"/>
      <c r="C100" s="64"/>
      <c r="D100" s="64"/>
      <c r="E100" s="64"/>
      <c r="F100" s="64"/>
      <c r="G100" s="65" t="n">
        <v>1.61</v>
      </c>
    </row>
    <row r="101" customFormat="false" ht="15" hidden="false" customHeight="false" outlineLevel="0" collapsed="false">
      <c r="A101" s="64" t="s">
        <v>1360</v>
      </c>
      <c r="B101" s="64"/>
      <c r="C101" s="64"/>
      <c r="D101" s="64"/>
      <c r="E101" s="64"/>
      <c r="F101" s="64"/>
      <c r="G101" s="65" t="n">
        <v>7.88</v>
      </c>
    </row>
    <row r="102" customFormat="false" ht="15" hidden="false" customHeight="false" outlineLevel="0" collapsed="false">
      <c r="A102" s="64" t="s">
        <v>1361</v>
      </c>
      <c r="B102" s="64"/>
      <c r="C102" s="64"/>
      <c r="D102" s="64"/>
      <c r="E102" s="64"/>
      <c r="F102" s="64"/>
      <c r="G102" s="65" t="n">
        <v>169.91</v>
      </c>
    </row>
    <row r="103" customFormat="false" ht="15" hidden="false" customHeight="false" outlineLevel="0" collapsed="false">
      <c r="A103" s="64" t="s">
        <v>1362</v>
      </c>
      <c r="B103" s="64"/>
      <c r="C103" s="64"/>
      <c r="D103" s="64"/>
      <c r="E103" s="64"/>
      <c r="F103" s="64"/>
      <c r="G103" s="65" t="n">
        <f aca="false">G101*G102</f>
        <v>1338.8908</v>
      </c>
    </row>
    <row r="104" customFormat="false" ht="15" hidden="false" customHeight="false" outlineLevel="0" collapsed="false">
      <c r="A104" s="66"/>
      <c r="B104" s="66"/>
      <c r="C104" s="66"/>
      <c r="D104" s="66"/>
      <c r="E104" s="66"/>
      <c r="F104" s="66"/>
      <c r="G104" s="66"/>
    </row>
    <row r="105" customFormat="false" ht="51" hidden="false" customHeight="false" outlineLevel="0" collapsed="false">
      <c r="A105" s="30" t="s">
        <v>33</v>
      </c>
      <c r="B105" s="30" t="s">
        <v>34</v>
      </c>
      <c r="C105" s="61" t="s">
        <v>17</v>
      </c>
      <c r="D105" s="61" t="s">
        <v>18</v>
      </c>
      <c r="E105" s="62"/>
      <c r="F105" s="25"/>
      <c r="G105" s="25"/>
    </row>
    <row r="106" customFormat="false" ht="25.5" hidden="false" customHeight="false" outlineLevel="0" collapsed="false">
      <c r="A106" s="63" t="s">
        <v>1349</v>
      </c>
      <c r="B106" s="23" t="s">
        <v>1350</v>
      </c>
      <c r="C106" s="24" t="s">
        <v>17</v>
      </c>
      <c r="D106" s="24" t="s">
        <v>1314</v>
      </c>
      <c r="E106" s="62" t="n">
        <v>191.94</v>
      </c>
      <c r="F106" s="26" t="n">
        <v>12.54</v>
      </c>
      <c r="G106" s="26" t="n">
        <v>2406.46</v>
      </c>
    </row>
    <row r="107" customFormat="false" ht="15" hidden="false" customHeight="false" outlineLevel="0" collapsed="false">
      <c r="A107" s="64" t="s">
        <v>1353</v>
      </c>
      <c r="B107" s="64"/>
      <c r="C107" s="64"/>
      <c r="D107" s="64"/>
      <c r="E107" s="64"/>
      <c r="F107" s="64"/>
      <c r="G107" s="65" t="n">
        <v>12.51</v>
      </c>
    </row>
    <row r="108" customFormat="false" ht="15" hidden="false" customHeight="false" outlineLevel="0" collapsed="false">
      <c r="A108" s="64" t="s">
        <v>1354</v>
      </c>
      <c r="B108" s="64"/>
      <c r="C108" s="64"/>
      <c r="D108" s="64"/>
      <c r="E108" s="64"/>
      <c r="F108" s="64"/>
      <c r="G108" s="65" t="n">
        <v>6.3</v>
      </c>
    </row>
    <row r="109" customFormat="false" ht="15" hidden="false" customHeight="false" outlineLevel="0" collapsed="false">
      <c r="A109" s="64" t="s">
        <v>1355</v>
      </c>
      <c r="B109" s="64"/>
      <c r="C109" s="64"/>
      <c r="D109" s="64"/>
      <c r="E109" s="64"/>
      <c r="F109" s="64"/>
      <c r="G109" s="65" t="n">
        <v>18.81</v>
      </c>
    </row>
    <row r="110" customFormat="false" ht="15" hidden="false" customHeight="false" outlineLevel="0" collapsed="false">
      <c r="A110" s="64" t="s">
        <v>1356</v>
      </c>
      <c r="B110" s="64"/>
      <c r="C110" s="64"/>
      <c r="D110" s="64"/>
      <c r="E110" s="64"/>
      <c r="F110" s="64"/>
      <c r="G110" s="65" t="n">
        <v>0</v>
      </c>
    </row>
    <row r="111" customFormat="false" ht="15" hidden="false" customHeight="false" outlineLevel="0" collapsed="false">
      <c r="A111" s="64" t="s">
        <v>1357</v>
      </c>
      <c r="B111" s="64"/>
      <c r="C111" s="64"/>
      <c r="D111" s="64"/>
      <c r="E111" s="64"/>
      <c r="F111" s="64"/>
      <c r="G111" s="65" t="n">
        <v>4.82</v>
      </c>
    </row>
    <row r="112" customFormat="false" ht="15" hidden="false" customHeight="false" outlineLevel="0" collapsed="false">
      <c r="A112" s="64" t="s">
        <v>1358</v>
      </c>
      <c r="B112" s="64"/>
      <c r="C112" s="64"/>
      <c r="D112" s="64"/>
      <c r="E112" s="64"/>
      <c r="F112" s="64"/>
      <c r="G112" s="65" t="n">
        <v>0</v>
      </c>
    </row>
    <row r="113" customFormat="false" ht="15" hidden="false" customHeight="false" outlineLevel="0" collapsed="false">
      <c r="A113" s="64" t="s">
        <v>1359</v>
      </c>
      <c r="B113" s="64"/>
      <c r="C113" s="64"/>
      <c r="D113" s="64"/>
      <c r="E113" s="64"/>
      <c r="F113" s="64"/>
      <c r="G113" s="65" t="n">
        <v>4.82</v>
      </c>
    </row>
    <row r="114" customFormat="false" ht="15" hidden="false" customHeight="false" outlineLevel="0" collapsed="false">
      <c r="A114" s="64" t="s">
        <v>1360</v>
      </c>
      <c r="B114" s="64"/>
      <c r="C114" s="64"/>
      <c r="D114" s="64"/>
      <c r="E114" s="64"/>
      <c r="F114" s="64"/>
      <c r="G114" s="65" t="n">
        <v>23.63</v>
      </c>
    </row>
    <row r="115" customFormat="false" ht="15" hidden="false" customHeight="false" outlineLevel="0" collapsed="false">
      <c r="A115" s="64" t="s">
        <v>1361</v>
      </c>
      <c r="B115" s="64"/>
      <c r="C115" s="64"/>
      <c r="D115" s="64"/>
      <c r="E115" s="64"/>
      <c r="F115" s="64"/>
      <c r="G115" s="65" t="n">
        <v>127.96</v>
      </c>
    </row>
    <row r="116" customFormat="false" ht="15" hidden="false" customHeight="false" outlineLevel="0" collapsed="false">
      <c r="A116" s="64" t="s">
        <v>1362</v>
      </c>
      <c r="B116" s="64"/>
      <c r="C116" s="64"/>
      <c r="D116" s="64"/>
      <c r="E116" s="64"/>
      <c r="F116" s="64"/>
      <c r="G116" s="65" t="n">
        <f aca="false">G114*G115</f>
        <v>3023.6948</v>
      </c>
    </row>
    <row r="117" customFormat="false" ht="15" hidden="false" customHeight="false" outlineLevel="0" collapsed="false">
      <c r="A117" s="66"/>
      <c r="B117" s="66"/>
      <c r="C117" s="66"/>
      <c r="D117" s="66"/>
      <c r="E117" s="66"/>
      <c r="F117" s="66"/>
      <c r="G117" s="66"/>
    </row>
    <row r="118" customFormat="false" ht="25.5" hidden="false" customHeight="false" outlineLevel="0" collapsed="false">
      <c r="A118" s="30" t="s">
        <v>35</v>
      </c>
      <c r="B118" s="30" t="s">
        <v>36</v>
      </c>
      <c r="C118" s="61" t="s">
        <v>17</v>
      </c>
      <c r="D118" s="61" t="s">
        <v>18</v>
      </c>
      <c r="E118" s="62"/>
      <c r="F118" s="25"/>
      <c r="G118" s="25"/>
    </row>
    <row r="119" customFormat="false" ht="25.5" hidden="false" customHeight="false" outlineLevel="0" collapsed="false">
      <c r="A119" s="63" t="s">
        <v>1363</v>
      </c>
      <c r="B119" s="23" t="s">
        <v>1364</v>
      </c>
      <c r="C119" s="24" t="s">
        <v>17</v>
      </c>
      <c r="D119" s="24" t="s">
        <v>1314</v>
      </c>
      <c r="E119" s="62" t="n">
        <v>2.56</v>
      </c>
      <c r="F119" s="26" t="n">
        <v>15.53</v>
      </c>
      <c r="G119" s="26" t="n">
        <v>39.78</v>
      </c>
    </row>
    <row r="120" customFormat="false" ht="25.5" hidden="false" customHeight="false" outlineLevel="0" collapsed="false">
      <c r="A120" s="63" t="s">
        <v>1349</v>
      </c>
      <c r="B120" s="23" t="s">
        <v>1350</v>
      </c>
      <c r="C120" s="24" t="s">
        <v>17</v>
      </c>
      <c r="D120" s="24" t="s">
        <v>1314</v>
      </c>
      <c r="E120" s="62" t="n">
        <v>16.01</v>
      </c>
      <c r="F120" s="26" t="n">
        <v>12.54</v>
      </c>
      <c r="G120" s="26" t="n">
        <v>200.73</v>
      </c>
    </row>
    <row r="121" customFormat="false" ht="15" hidden="false" customHeight="false" outlineLevel="0" collapsed="false">
      <c r="A121" s="64" t="s">
        <v>1353</v>
      </c>
      <c r="B121" s="64"/>
      <c r="C121" s="64"/>
      <c r="D121" s="64"/>
      <c r="E121" s="64"/>
      <c r="F121" s="64"/>
      <c r="G121" s="65" t="n">
        <v>5.08</v>
      </c>
    </row>
    <row r="122" customFormat="false" ht="15" hidden="false" customHeight="false" outlineLevel="0" collapsed="false">
      <c r="A122" s="64" t="s">
        <v>1354</v>
      </c>
      <c r="B122" s="64"/>
      <c r="C122" s="64"/>
      <c r="D122" s="64"/>
      <c r="E122" s="64"/>
      <c r="F122" s="64"/>
      <c r="G122" s="65" t="n">
        <v>2.43</v>
      </c>
    </row>
    <row r="123" customFormat="false" ht="15" hidden="false" customHeight="false" outlineLevel="0" collapsed="false">
      <c r="A123" s="64" t="s">
        <v>1355</v>
      </c>
      <c r="B123" s="64"/>
      <c r="C123" s="64"/>
      <c r="D123" s="64"/>
      <c r="E123" s="64"/>
      <c r="F123" s="64"/>
      <c r="G123" s="65" t="n">
        <v>7.51</v>
      </c>
    </row>
    <row r="124" customFormat="false" ht="15" hidden="false" customHeight="false" outlineLevel="0" collapsed="false">
      <c r="A124" s="64" t="s">
        <v>1356</v>
      </c>
      <c r="B124" s="64"/>
      <c r="C124" s="64"/>
      <c r="D124" s="64"/>
      <c r="E124" s="64"/>
      <c r="F124" s="64"/>
      <c r="G124" s="65" t="n">
        <v>0</v>
      </c>
    </row>
    <row r="125" customFormat="false" ht="15" hidden="false" customHeight="false" outlineLevel="0" collapsed="false">
      <c r="A125" s="64" t="s">
        <v>1357</v>
      </c>
      <c r="B125" s="64"/>
      <c r="C125" s="64"/>
      <c r="D125" s="64"/>
      <c r="E125" s="64"/>
      <c r="F125" s="64"/>
      <c r="G125" s="65" t="n">
        <v>1.93</v>
      </c>
    </row>
    <row r="126" customFormat="false" ht="15" hidden="false" customHeight="false" outlineLevel="0" collapsed="false">
      <c r="A126" s="64" t="s">
        <v>1358</v>
      </c>
      <c r="B126" s="64"/>
      <c r="C126" s="64"/>
      <c r="D126" s="64"/>
      <c r="E126" s="64"/>
      <c r="F126" s="64"/>
      <c r="G126" s="65" t="n">
        <v>0</v>
      </c>
    </row>
    <row r="127" customFormat="false" ht="15" hidden="false" customHeight="false" outlineLevel="0" collapsed="false">
      <c r="A127" s="64" t="s">
        <v>1359</v>
      </c>
      <c r="B127" s="64"/>
      <c r="C127" s="64"/>
      <c r="D127" s="64"/>
      <c r="E127" s="64"/>
      <c r="F127" s="64"/>
      <c r="G127" s="65" t="n">
        <v>1.93</v>
      </c>
    </row>
    <row r="128" customFormat="false" ht="15" hidden="false" customHeight="false" outlineLevel="0" collapsed="false">
      <c r="A128" s="64" t="s">
        <v>1360</v>
      </c>
      <c r="B128" s="64"/>
      <c r="C128" s="64"/>
      <c r="D128" s="64"/>
      <c r="E128" s="64"/>
      <c r="F128" s="64"/>
      <c r="G128" s="65" t="n">
        <v>9.44</v>
      </c>
    </row>
    <row r="129" customFormat="false" ht="15" hidden="false" customHeight="false" outlineLevel="0" collapsed="false">
      <c r="A129" s="64" t="s">
        <v>1361</v>
      </c>
      <c r="B129" s="64"/>
      <c r="C129" s="64"/>
      <c r="D129" s="64"/>
      <c r="E129" s="64"/>
      <c r="F129" s="64"/>
      <c r="G129" s="65" t="n">
        <v>32.02</v>
      </c>
    </row>
    <row r="130" customFormat="false" ht="15" hidden="false" customHeight="false" outlineLevel="0" collapsed="false">
      <c r="A130" s="64" t="s">
        <v>1362</v>
      </c>
      <c r="B130" s="64"/>
      <c r="C130" s="64"/>
      <c r="D130" s="64"/>
      <c r="E130" s="64"/>
      <c r="F130" s="64"/>
      <c r="G130" s="65" t="n">
        <f aca="false">G129*G128</f>
        <v>302.2688</v>
      </c>
    </row>
    <row r="131" customFormat="false" ht="15" hidden="false" customHeight="false" outlineLevel="0" collapsed="false">
      <c r="A131" s="66"/>
      <c r="B131" s="66"/>
      <c r="C131" s="66"/>
      <c r="D131" s="66"/>
      <c r="E131" s="66"/>
      <c r="F131" s="66"/>
      <c r="G131" s="66"/>
    </row>
    <row r="132" customFormat="false" ht="38.25" hidden="false" customHeight="false" outlineLevel="0" collapsed="false">
      <c r="A132" s="30" t="s">
        <v>37</v>
      </c>
      <c r="B132" s="30" t="s">
        <v>38</v>
      </c>
      <c r="C132" s="61" t="s">
        <v>17</v>
      </c>
      <c r="D132" s="61" t="s">
        <v>28</v>
      </c>
      <c r="E132" s="62"/>
      <c r="F132" s="25"/>
      <c r="G132" s="25"/>
    </row>
    <row r="133" customFormat="false" ht="25.5" hidden="false" customHeight="false" outlineLevel="0" collapsed="false">
      <c r="A133" s="63" t="s">
        <v>1363</v>
      </c>
      <c r="B133" s="23" t="s">
        <v>1364</v>
      </c>
      <c r="C133" s="24" t="s">
        <v>17</v>
      </c>
      <c r="D133" s="24" t="s">
        <v>1314</v>
      </c>
      <c r="E133" s="62" t="n">
        <v>38.22</v>
      </c>
      <c r="F133" s="26" t="n">
        <v>15.53</v>
      </c>
      <c r="G133" s="26" t="n">
        <v>593.39</v>
      </c>
    </row>
    <row r="134" customFormat="false" ht="25.5" hidden="false" customHeight="false" outlineLevel="0" collapsed="false">
      <c r="A134" s="63" t="s">
        <v>1349</v>
      </c>
      <c r="B134" s="23" t="s">
        <v>1350</v>
      </c>
      <c r="C134" s="24" t="s">
        <v>17</v>
      </c>
      <c r="D134" s="24" t="s">
        <v>1314</v>
      </c>
      <c r="E134" s="62" t="n">
        <v>382.15</v>
      </c>
      <c r="F134" s="26" t="n">
        <v>12.54</v>
      </c>
      <c r="G134" s="26" t="n">
        <v>4791.23</v>
      </c>
    </row>
    <row r="135" customFormat="false" ht="15" hidden="false" customHeight="false" outlineLevel="0" collapsed="false">
      <c r="A135" s="64" t="s">
        <v>1353</v>
      </c>
      <c r="B135" s="64"/>
      <c r="C135" s="64"/>
      <c r="D135" s="64"/>
      <c r="E135" s="64"/>
      <c r="F135" s="64"/>
      <c r="G135" s="65" t="n">
        <v>47.37</v>
      </c>
    </row>
    <row r="136" customFormat="false" ht="15" hidden="false" customHeight="false" outlineLevel="0" collapsed="false">
      <c r="A136" s="64" t="s">
        <v>1354</v>
      </c>
      <c r="B136" s="64"/>
      <c r="C136" s="64"/>
      <c r="D136" s="64"/>
      <c r="E136" s="64"/>
      <c r="F136" s="64"/>
      <c r="G136" s="65" t="n">
        <v>23.09</v>
      </c>
    </row>
    <row r="137" customFormat="false" ht="15" hidden="false" customHeight="false" outlineLevel="0" collapsed="false">
      <c r="A137" s="64" t="s">
        <v>1355</v>
      </c>
      <c r="B137" s="64"/>
      <c r="C137" s="64"/>
      <c r="D137" s="64"/>
      <c r="E137" s="64"/>
      <c r="F137" s="64"/>
      <c r="G137" s="65" t="n">
        <v>70.45</v>
      </c>
    </row>
    <row r="138" customFormat="false" ht="15" hidden="false" customHeight="false" outlineLevel="0" collapsed="false">
      <c r="A138" s="64" t="s">
        <v>1356</v>
      </c>
      <c r="B138" s="64"/>
      <c r="C138" s="64"/>
      <c r="D138" s="64"/>
      <c r="E138" s="64"/>
      <c r="F138" s="64"/>
      <c r="G138" s="65" t="n">
        <v>0</v>
      </c>
    </row>
    <row r="139" customFormat="false" ht="15" hidden="false" customHeight="false" outlineLevel="0" collapsed="false">
      <c r="A139" s="64" t="s">
        <v>1357</v>
      </c>
      <c r="B139" s="64"/>
      <c r="C139" s="64"/>
      <c r="D139" s="64"/>
      <c r="E139" s="64"/>
      <c r="F139" s="64"/>
      <c r="G139" s="65" t="n">
        <v>18.07</v>
      </c>
    </row>
    <row r="140" customFormat="false" ht="15" hidden="false" customHeight="false" outlineLevel="0" collapsed="false">
      <c r="A140" s="64" t="s">
        <v>1358</v>
      </c>
      <c r="B140" s="64"/>
      <c r="C140" s="64"/>
      <c r="D140" s="64"/>
      <c r="E140" s="64"/>
      <c r="F140" s="64"/>
      <c r="G140" s="65" t="n">
        <v>0</v>
      </c>
    </row>
    <row r="141" customFormat="false" ht="15" hidden="false" customHeight="false" outlineLevel="0" collapsed="false">
      <c r="A141" s="64" t="s">
        <v>1359</v>
      </c>
      <c r="B141" s="64"/>
      <c r="C141" s="64"/>
      <c r="D141" s="64"/>
      <c r="E141" s="64"/>
      <c r="F141" s="64"/>
      <c r="G141" s="65" t="n">
        <v>18.07</v>
      </c>
    </row>
    <row r="142" customFormat="false" ht="15" hidden="false" customHeight="false" outlineLevel="0" collapsed="false">
      <c r="A142" s="64" t="s">
        <v>1360</v>
      </c>
      <c r="B142" s="64"/>
      <c r="C142" s="64"/>
      <c r="D142" s="64"/>
      <c r="E142" s="64"/>
      <c r="F142" s="64"/>
      <c r="G142" s="65" t="n">
        <v>88.52</v>
      </c>
    </row>
    <row r="143" customFormat="false" ht="15" hidden="false" customHeight="false" outlineLevel="0" collapsed="false">
      <c r="A143" s="64" t="s">
        <v>1361</v>
      </c>
      <c r="B143" s="64"/>
      <c r="C143" s="64"/>
      <c r="D143" s="64"/>
      <c r="E143" s="64"/>
      <c r="F143" s="64"/>
      <c r="G143" s="65" t="n">
        <v>76.43</v>
      </c>
    </row>
    <row r="144" customFormat="false" ht="15" hidden="false" customHeight="false" outlineLevel="0" collapsed="false">
      <c r="A144" s="64" t="s">
        <v>1362</v>
      </c>
      <c r="B144" s="64"/>
      <c r="C144" s="64"/>
      <c r="D144" s="64"/>
      <c r="E144" s="64"/>
      <c r="F144" s="64"/>
      <c r="G144" s="65" t="n">
        <f aca="false">G143*G142</f>
        <v>6765.5836</v>
      </c>
    </row>
    <row r="145" customFormat="false" ht="15" hidden="false" customHeight="false" outlineLevel="0" collapsed="false">
      <c r="A145" s="66"/>
      <c r="B145" s="66"/>
      <c r="C145" s="66"/>
      <c r="D145" s="66"/>
      <c r="E145" s="66"/>
      <c r="F145" s="66"/>
      <c r="G145" s="66"/>
    </row>
    <row r="146" customFormat="false" ht="15" hidden="false" customHeight="false" outlineLevel="0" collapsed="false">
      <c r="A146" s="30" t="s">
        <v>39</v>
      </c>
      <c r="B146" s="30" t="s">
        <v>40</v>
      </c>
      <c r="C146" s="61" t="s">
        <v>17</v>
      </c>
      <c r="D146" s="61" t="s">
        <v>18</v>
      </c>
      <c r="E146" s="62"/>
      <c r="F146" s="25"/>
      <c r="G146" s="25"/>
    </row>
    <row r="147" customFormat="false" ht="25.5" hidden="false" customHeight="false" outlineLevel="0" collapsed="false">
      <c r="A147" s="63" t="s">
        <v>1349</v>
      </c>
      <c r="B147" s="23" t="s">
        <v>1350</v>
      </c>
      <c r="C147" s="24" t="s">
        <v>17</v>
      </c>
      <c r="D147" s="24" t="s">
        <v>1314</v>
      </c>
      <c r="E147" s="62" t="n">
        <v>1.33</v>
      </c>
      <c r="F147" s="26" t="n">
        <v>12.54</v>
      </c>
      <c r="G147" s="26" t="n">
        <v>16.71</v>
      </c>
    </row>
    <row r="148" customFormat="false" ht="15" hidden="false" customHeight="false" outlineLevel="0" collapsed="false">
      <c r="A148" s="64" t="s">
        <v>1353</v>
      </c>
      <c r="B148" s="64"/>
      <c r="C148" s="64"/>
      <c r="D148" s="64"/>
      <c r="E148" s="64"/>
      <c r="F148" s="64"/>
      <c r="G148" s="65" t="n">
        <v>2.09</v>
      </c>
    </row>
    <row r="149" customFormat="false" ht="15" hidden="false" customHeight="false" outlineLevel="0" collapsed="false">
      <c r="A149" s="64" t="s">
        <v>1354</v>
      </c>
      <c r="B149" s="64"/>
      <c r="C149" s="64"/>
      <c r="D149" s="64"/>
      <c r="E149" s="64"/>
      <c r="F149" s="64"/>
      <c r="G149" s="65" t="n">
        <v>1.05</v>
      </c>
    </row>
    <row r="150" customFormat="false" ht="15" hidden="false" customHeight="false" outlineLevel="0" collapsed="false">
      <c r="A150" s="64" t="s">
        <v>1355</v>
      </c>
      <c r="B150" s="64"/>
      <c r="C150" s="64"/>
      <c r="D150" s="64"/>
      <c r="E150" s="64"/>
      <c r="F150" s="64"/>
      <c r="G150" s="65" t="n">
        <v>3.13</v>
      </c>
    </row>
    <row r="151" customFormat="false" ht="15" hidden="false" customHeight="false" outlineLevel="0" collapsed="false">
      <c r="A151" s="64" t="s">
        <v>1356</v>
      </c>
      <c r="B151" s="64"/>
      <c r="C151" s="64"/>
      <c r="D151" s="64"/>
      <c r="E151" s="64"/>
      <c r="F151" s="64"/>
      <c r="G151" s="65" t="n">
        <v>0</v>
      </c>
    </row>
    <row r="152" customFormat="false" ht="15" hidden="false" customHeight="false" outlineLevel="0" collapsed="false">
      <c r="A152" s="64" t="s">
        <v>1357</v>
      </c>
      <c r="B152" s="64"/>
      <c r="C152" s="64"/>
      <c r="D152" s="64"/>
      <c r="E152" s="64"/>
      <c r="F152" s="64"/>
      <c r="G152" s="65" t="n">
        <v>0.8</v>
      </c>
    </row>
    <row r="153" customFormat="false" ht="15" hidden="false" customHeight="false" outlineLevel="0" collapsed="false">
      <c r="A153" s="64" t="s">
        <v>1358</v>
      </c>
      <c r="B153" s="64"/>
      <c r="C153" s="64"/>
      <c r="D153" s="64"/>
      <c r="E153" s="64"/>
      <c r="F153" s="64"/>
      <c r="G153" s="65" t="n">
        <v>0</v>
      </c>
    </row>
    <row r="154" customFormat="false" ht="15" hidden="false" customHeight="false" outlineLevel="0" collapsed="false">
      <c r="A154" s="64" t="s">
        <v>1359</v>
      </c>
      <c r="B154" s="64"/>
      <c r="C154" s="64"/>
      <c r="D154" s="64"/>
      <c r="E154" s="64"/>
      <c r="F154" s="64"/>
      <c r="G154" s="65" t="n">
        <v>0.8</v>
      </c>
    </row>
    <row r="155" customFormat="false" ht="15" hidden="false" customHeight="false" outlineLevel="0" collapsed="false">
      <c r="A155" s="64" t="s">
        <v>1360</v>
      </c>
      <c r="B155" s="64"/>
      <c r="C155" s="64"/>
      <c r="D155" s="64"/>
      <c r="E155" s="64"/>
      <c r="F155" s="64"/>
      <c r="G155" s="65" t="n">
        <v>3.94</v>
      </c>
    </row>
    <row r="156" customFormat="false" ht="15" hidden="false" customHeight="false" outlineLevel="0" collapsed="false">
      <c r="A156" s="64" t="s">
        <v>1361</v>
      </c>
      <c r="B156" s="64"/>
      <c r="C156" s="64"/>
      <c r="D156" s="64"/>
      <c r="E156" s="64"/>
      <c r="F156" s="64"/>
      <c r="G156" s="65" t="n">
        <v>5.33</v>
      </c>
    </row>
    <row r="157" customFormat="false" ht="15" hidden="false" customHeight="false" outlineLevel="0" collapsed="false">
      <c r="A157" s="64" t="s">
        <v>1362</v>
      </c>
      <c r="B157" s="64"/>
      <c r="C157" s="64"/>
      <c r="D157" s="64"/>
      <c r="E157" s="64"/>
      <c r="F157" s="64"/>
      <c r="G157" s="65" t="n">
        <f aca="false">G156*G155</f>
        <v>21.0002</v>
      </c>
    </row>
    <row r="158" customFormat="false" ht="15" hidden="false" customHeight="false" outlineLevel="0" collapsed="false">
      <c r="A158" s="66"/>
      <c r="B158" s="66"/>
      <c r="C158" s="66"/>
      <c r="D158" s="66"/>
      <c r="E158" s="66"/>
      <c r="F158" s="66"/>
      <c r="G158" s="66"/>
    </row>
    <row r="159" customFormat="false" ht="38.25" hidden="false" customHeight="false" outlineLevel="0" collapsed="false">
      <c r="A159" s="30" t="s">
        <v>41</v>
      </c>
      <c r="B159" s="30" t="s">
        <v>42</v>
      </c>
      <c r="C159" s="61" t="s">
        <v>17</v>
      </c>
      <c r="D159" s="61" t="s">
        <v>23</v>
      </c>
      <c r="E159" s="62"/>
      <c r="F159" s="25"/>
      <c r="G159" s="25"/>
    </row>
    <row r="160" customFormat="false" ht="25.5" hidden="false" customHeight="false" outlineLevel="0" collapsed="false">
      <c r="A160" s="63" t="s">
        <v>1367</v>
      </c>
      <c r="B160" s="23" t="s">
        <v>1368</v>
      </c>
      <c r="C160" s="24" t="s">
        <v>17</v>
      </c>
      <c r="D160" s="24" t="s">
        <v>1314</v>
      </c>
      <c r="E160" s="62" t="n">
        <v>3.25</v>
      </c>
      <c r="F160" s="26" t="n">
        <v>15.68</v>
      </c>
      <c r="G160" s="26" t="n">
        <v>50.95</v>
      </c>
    </row>
    <row r="161" customFormat="false" ht="15" hidden="false" customHeight="false" outlineLevel="0" collapsed="false">
      <c r="A161" s="64" t="s">
        <v>1353</v>
      </c>
      <c r="B161" s="64"/>
      <c r="C161" s="64"/>
      <c r="D161" s="64"/>
      <c r="E161" s="64"/>
      <c r="F161" s="64"/>
      <c r="G161" s="65" t="n">
        <v>2.87</v>
      </c>
    </row>
    <row r="162" customFormat="false" ht="15" hidden="false" customHeight="false" outlineLevel="0" collapsed="false">
      <c r="A162" s="64" t="s">
        <v>1354</v>
      </c>
      <c r="B162" s="64"/>
      <c r="C162" s="64"/>
      <c r="D162" s="64"/>
      <c r="E162" s="64"/>
      <c r="F162" s="64"/>
      <c r="G162" s="65" t="n">
        <v>1.05</v>
      </c>
    </row>
    <row r="163" customFormat="false" ht="15" hidden="false" customHeight="false" outlineLevel="0" collapsed="false">
      <c r="A163" s="64" t="s">
        <v>1355</v>
      </c>
      <c r="B163" s="64"/>
      <c r="C163" s="64"/>
      <c r="D163" s="64"/>
      <c r="E163" s="64"/>
      <c r="F163" s="64"/>
      <c r="G163" s="65" t="n">
        <v>3.92</v>
      </c>
    </row>
    <row r="164" customFormat="false" ht="15" hidden="false" customHeight="false" outlineLevel="0" collapsed="false">
      <c r="A164" s="64" t="s">
        <v>1356</v>
      </c>
      <c r="B164" s="64"/>
      <c r="C164" s="64"/>
      <c r="D164" s="64"/>
      <c r="E164" s="64"/>
      <c r="F164" s="64"/>
      <c r="G164" s="65" t="n">
        <v>0</v>
      </c>
    </row>
    <row r="165" customFormat="false" ht="15" hidden="false" customHeight="false" outlineLevel="0" collapsed="false">
      <c r="A165" s="64" t="s">
        <v>1357</v>
      </c>
      <c r="B165" s="64"/>
      <c r="C165" s="64"/>
      <c r="D165" s="64"/>
      <c r="E165" s="64"/>
      <c r="F165" s="64"/>
      <c r="G165" s="65" t="n">
        <v>1.01</v>
      </c>
    </row>
    <row r="166" customFormat="false" ht="15" hidden="false" customHeight="false" outlineLevel="0" collapsed="false">
      <c r="A166" s="64" t="s">
        <v>1358</v>
      </c>
      <c r="B166" s="64"/>
      <c r="C166" s="64"/>
      <c r="D166" s="64"/>
      <c r="E166" s="64"/>
      <c r="F166" s="64"/>
      <c r="G166" s="65" t="n">
        <v>0</v>
      </c>
    </row>
    <row r="167" customFormat="false" ht="15" hidden="false" customHeight="false" outlineLevel="0" collapsed="false">
      <c r="A167" s="64" t="s">
        <v>1359</v>
      </c>
      <c r="B167" s="64"/>
      <c r="C167" s="64"/>
      <c r="D167" s="64"/>
      <c r="E167" s="64"/>
      <c r="F167" s="64"/>
      <c r="G167" s="65" t="n">
        <v>1.01</v>
      </c>
    </row>
    <row r="168" customFormat="false" ht="15" hidden="false" customHeight="false" outlineLevel="0" collapsed="false">
      <c r="A168" s="64" t="s">
        <v>1360</v>
      </c>
      <c r="B168" s="64"/>
      <c r="C168" s="64"/>
      <c r="D168" s="64"/>
      <c r="E168" s="64"/>
      <c r="F168" s="64"/>
      <c r="G168" s="65" t="n">
        <v>4.92</v>
      </c>
    </row>
    <row r="169" customFormat="false" ht="15" hidden="false" customHeight="false" outlineLevel="0" collapsed="false">
      <c r="A169" s="64" t="s">
        <v>1361</v>
      </c>
      <c r="B169" s="64"/>
      <c r="C169" s="64"/>
      <c r="D169" s="64"/>
      <c r="E169" s="64"/>
      <c r="F169" s="64"/>
      <c r="G169" s="65" t="n">
        <v>13</v>
      </c>
    </row>
    <row r="170" customFormat="false" ht="15" hidden="false" customHeight="false" outlineLevel="0" collapsed="false">
      <c r="A170" s="64" t="s">
        <v>1362</v>
      </c>
      <c r="B170" s="64"/>
      <c r="C170" s="64"/>
      <c r="D170" s="64"/>
      <c r="E170" s="64"/>
      <c r="F170" s="64"/>
      <c r="G170" s="65" t="n">
        <f aca="false">G169*G168</f>
        <v>63.96</v>
      </c>
    </row>
    <row r="171" customFormat="false" ht="15" hidden="false" customHeight="false" outlineLevel="0" collapsed="false">
      <c r="A171" s="66"/>
      <c r="B171" s="66"/>
      <c r="C171" s="66"/>
      <c r="D171" s="66"/>
      <c r="E171" s="66"/>
      <c r="F171" s="66"/>
      <c r="G171" s="66"/>
    </row>
    <row r="172" customFormat="false" ht="25.5" hidden="false" customHeight="false" outlineLevel="0" collapsed="false">
      <c r="A172" s="30" t="s">
        <v>43</v>
      </c>
      <c r="B172" s="30" t="s">
        <v>44</v>
      </c>
      <c r="C172" s="61" t="s">
        <v>17</v>
      </c>
      <c r="D172" s="61" t="s">
        <v>23</v>
      </c>
      <c r="E172" s="62"/>
      <c r="F172" s="25"/>
      <c r="G172" s="25"/>
    </row>
    <row r="173" customFormat="false" ht="38.25" hidden="false" customHeight="false" outlineLevel="0" collapsed="false">
      <c r="A173" s="63" t="s">
        <v>1369</v>
      </c>
      <c r="B173" s="23" t="s">
        <v>1370</v>
      </c>
      <c r="C173" s="24" t="s">
        <v>17</v>
      </c>
      <c r="D173" s="24" t="s">
        <v>1314</v>
      </c>
      <c r="E173" s="62" t="n">
        <v>2.5</v>
      </c>
      <c r="F173" s="26" t="n">
        <v>15.51</v>
      </c>
      <c r="G173" s="26" t="n">
        <v>38.77</v>
      </c>
    </row>
    <row r="174" customFormat="false" ht="25.5" hidden="false" customHeight="false" outlineLevel="0" collapsed="false">
      <c r="A174" s="63" t="s">
        <v>1349</v>
      </c>
      <c r="B174" s="23" t="s">
        <v>1350</v>
      </c>
      <c r="C174" s="24" t="s">
        <v>17</v>
      </c>
      <c r="D174" s="24" t="s">
        <v>1314</v>
      </c>
      <c r="E174" s="62" t="n">
        <v>2.5</v>
      </c>
      <c r="F174" s="26" t="n">
        <v>12.54</v>
      </c>
      <c r="G174" s="26" t="n">
        <v>31.34</v>
      </c>
    </row>
    <row r="175" customFormat="false" ht="15" hidden="false" customHeight="false" outlineLevel="0" collapsed="false">
      <c r="A175" s="64" t="s">
        <v>1353</v>
      </c>
      <c r="B175" s="64"/>
      <c r="C175" s="64"/>
      <c r="D175" s="64"/>
      <c r="E175" s="64"/>
      <c r="F175" s="64"/>
      <c r="G175" s="65" t="n">
        <v>9.83</v>
      </c>
    </row>
    <row r="176" customFormat="false" ht="15" hidden="false" customHeight="false" outlineLevel="0" collapsed="false">
      <c r="A176" s="64" t="s">
        <v>1354</v>
      </c>
      <c r="B176" s="64"/>
      <c r="C176" s="64"/>
      <c r="D176" s="64"/>
      <c r="E176" s="64"/>
      <c r="F176" s="64"/>
      <c r="G176" s="65" t="n">
        <v>4.2</v>
      </c>
    </row>
    <row r="177" customFormat="false" ht="15" hidden="false" customHeight="false" outlineLevel="0" collapsed="false">
      <c r="A177" s="64" t="s">
        <v>1355</v>
      </c>
      <c r="B177" s="64"/>
      <c r="C177" s="64"/>
      <c r="D177" s="64"/>
      <c r="E177" s="64"/>
      <c r="F177" s="64"/>
      <c r="G177" s="65" t="n">
        <v>14.02</v>
      </c>
    </row>
    <row r="178" customFormat="false" ht="15" hidden="false" customHeight="false" outlineLevel="0" collapsed="false">
      <c r="A178" s="64" t="s">
        <v>1356</v>
      </c>
      <c r="B178" s="64"/>
      <c r="C178" s="64"/>
      <c r="D178" s="64"/>
      <c r="E178" s="64"/>
      <c r="F178" s="64"/>
      <c r="G178" s="65" t="n">
        <v>0</v>
      </c>
    </row>
    <row r="179" customFormat="false" ht="15" hidden="false" customHeight="false" outlineLevel="0" collapsed="false">
      <c r="A179" s="64" t="s">
        <v>1357</v>
      </c>
      <c r="B179" s="64"/>
      <c r="C179" s="64"/>
      <c r="D179" s="64"/>
      <c r="E179" s="64"/>
      <c r="F179" s="64"/>
      <c r="G179" s="65" t="n">
        <v>3.6</v>
      </c>
    </row>
    <row r="180" customFormat="false" ht="15" hidden="false" customHeight="false" outlineLevel="0" collapsed="false">
      <c r="A180" s="64" t="s">
        <v>1358</v>
      </c>
      <c r="B180" s="64"/>
      <c r="C180" s="64"/>
      <c r="D180" s="64"/>
      <c r="E180" s="64"/>
      <c r="F180" s="64"/>
      <c r="G180" s="65" t="n">
        <v>0</v>
      </c>
    </row>
    <row r="181" customFormat="false" ht="15" hidden="false" customHeight="false" outlineLevel="0" collapsed="false">
      <c r="A181" s="64" t="s">
        <v>1359</v>
      </c>
      <c r="B181" s="64"/>
      <c r="C181" s="64"/>
      <c r="D181" s="64"/>
      <c r="E181" s="64"/>
      <c r="F181" s="64"/>
      <c r="G181" s="65" t="n">
        <v>3.6</v>
      </c>
    </row>
    <row r="182" customFormat="false" ht="15" hidden="false" customHeight="false" outlineLevel="0" collapsed="false">
      <c r="A182" s="64" t="s">
        <v>1360</v>
      </c>
      <c r="B182" s="64"/>
      <c r="C182" s="64"/>
      <c r="D182" s="64"/>
      <c r="E182" s="64"/>
      <c r="F182" s="64"/>
      <c r="G182" s="65" t="n">
        <v>17.62</v>
      </c>
    </row>
    <row r="183" customFormat="false" ht="15" hidden="false" customHeight="false" outlineLevel="0" collapsed="false">
      <c r="A183" s="64" t="s">
        <v>1361</v>
      </c>
      <c r="B183" s="64"/>
      <c r="C183" s="64"/>
      <c r="D183" s="64"/>
      <c r="E183" s="64"/>
      <c r="F183" s="64"/>
      <c r="G183" s="65" t="n">
        <v>5</v>
      </c>
    </row>
    <row r="184" customFormat="false" ht="15" hidden="false" customHeight="false" outlineLevel="0" collapsed="false">
      <c r="A184" s="64" t="s">
        <v>1362</v>
      </c>
      <c r="B184" s="64"/>
      <c r="C184" s="64"/>
      <c r="D184" s="64"/>
      <c r="E184" s="64"/>
      <c r="F184" s="64"/>
      <c r="G184" s="65" t="n">
        <f aca="false">G183*G182</f>
        <v>88.1</v>
      </c>
    </row>
    <row r="185" customFormat="false" ht="15" hidden="false" customHeight="false" outlineLevel="0" collapsed="false">
      <c r="A185" s="66"/>
      <c r="B185" s="66"/>
      <c r="C185" s="66"/>
      <c r="D185" s="66"/>
      <c r="E185" s="66"/>
      <c r="F185" s="66"/>
      <c r="G185" s="66"/>
    </row>
    <row r="186" customFormat="false" ht="25.5" hidden="false" customHeight="false" outlineLevel="0" collapsed="false">
      <c r="A186" s="30" t="s">
        <v>45</v>
      </c>
      <c r="B186" s="30" t="s">
        <v>46</v>
      </c>
      <c r="C186" s="61" t="s">
        <v>17</v>
      </c>
      <c r="D186" s="61" t="s">
        <v>18</v>
      </c>
      <c r="E186" s="62"/>
      <c r="F186" s="25"/>
      <c r="G186" s="25"/>
    </row>
    <row r="187" customFormat="false" ht="25.5" hidden="false" customHeight="false" outlineLevel="0" collapsed="false">
      <c r="A187" s="63" t="s">
        <v>1349</v>
      </c>
      <c r="B187" s="23" t="s">
        <v>1350</v>
      </c>
      <c r="C187" s="24" t="s">
        <v>17</v>
      </c>
      <c r="D187" s="24" t="s">
        <v>1314</v>
      </c>
      <c r="E187" s="62" t="n">
        <v>9.24</v>
      </c>
      <c r="F187" s="26" t="n">
        <v>12.54</v>
      </c>
      <c r="G187" s="26" t="n">
        <v>115.85</v>
      </c>
    </row>
    <row r="188" customFormat="false" ht="15" hidden="false" customHeight="false" outlineLevel="0" collapsed="false">
      <c r="A188" s="64" t="s">
        <v>1353</v>
      </c>
      <c r="B188" s="64"/>
      <c r="C188" s="64"/>
      <c r="D188" s="64"/>
      <c r="E188" s="64"/>
      <c r="F188" s="64"/>
      <c r="G188" s="65" t="n">
        <v>8.34</v>
      </c>
    </row>
    <row r="189" customFormat="false" ht="15" hidden="false" customHeight="false" outlineLevel="0" collapsed="false">
      <c r="A189" s="64" t="s">
        <v>1354</v>
      </c>
      <c r="B189" s="64"/>
      <c r="C189" s="64"/>
      <c r="D189" s="64"/>
      <c r="E189" s="64"/>
      <c r="F189" s="64"/>
      <c r="G189" s="65" t="n">
        <v>4.2</v>
      </c>
    </row>
    <row r="190" customFormat="false" ht="15" hidden="false" customHeight="false" outlineLevel="0" collapsed="false">
      <c r="A190" s="64" t="s">
        <v>1355</v>
      </c>
      <c r="B190" s="64"/>
      <c r="C190" s="64"/>
      <c r="D190" s="64"/>
      <c r="E190" s="64"/>
      <c r="F190" s="64"/>
      <c r="G190" s="65" t="n">
        <v>12.54</v>
      </c>
    </row>
    <row r="191" customFormat="false" ht="15" hidden="false" customHeight="false" outlineLevel="0" collapsed="false">
      <c r="A191" s="64" t="s">
        <v>1356</v>
      </c>
      <c r="B191" s="64"/>
      <c r="C191" s="64"/>
      <c r="D191" s="64"/>
      <c r="E191" s="64"/>
      <c r="F191" s="64"/>
      <c r="G191" s="65" t="n">
        <v>0</v>
      </c>
    </row>
    <row r="192" customFormat="false" ht="15" hidden="false" customHeight="false" outlineLevel="0" collapsed="false">
      <c r="A192" s="64" t="s">
        <v>1357</v>
      </c>
      <c r="B192" s="64"/>
      <c r="C192" s="64"/>
      <c r="D192" s="64"/>
      <c r="E192" s="64"/>
      <c r="F192" s="64"/>
      <c r="G192" s="65" t="n">
        <v>3.22</v>
      </c>
    </row>
    <row r="193" customFormat="false" ht="15" hidden="false" customHeight="false" outlineLevel="0" collapsed="false">
      <c r="A193" s="64" t="s">
        <v>1358</v>
      </c>
      <c r="B193" s="64"/>
      <c r="C193" s="64"/>
      <c r="D193" s="64"/>
      <c r="E193" s="64"/>
      <c r="F193" s="64"/>
      <c r="G193" s="65" t="n">
        <v>0</v>
      </c>
    </row>
    <row r="194" customFormat="false" ht="15" hidden="false" customHeight="false" outlineLevel="0" collapsed="false">
      <c r="A194" s="64" t="s">
        <v>1359</v>
      </c>
      <c r="B194" s="64"/>
      <c r="C194" s="64"/>
      <c r="D194" s="64"/>
      <c r="E194" s="64"/>
      <c r="F194" s="64"/>
      <c r="G194" s="65" t="n">
        <v>3.22</v>
      </c>
    </row>
    <row r="195" customFormat="false" ht="15" hidden="false" customHeight="false" outlineLevel="0" collapsed="false">
      <c r="A195" s="64" t="s">
        <v>1360</v>
      </c>
      <c r="B195" s="64"/>
      <c r="C195" s="64"/>
      <c r="D195" s="64"/>
      <c r="E195" s="64"/>
      <c r="F195" s="64"/>
      <c r="G195" s="65" t="n">
        <v>15.75</v>
      </c>
    </row>
    <row r="196" customFormat="false" ht="15" hidden="false" customHeight="false" outlineLevel="0" collapsed="false">
      <c r="A196" s="64" t="s">
        <v>1361</v>
      </c>
      <c r="B196" s="64"/>
      <c r="C196" s="64"/>
      <c r="D196" s="64"/>
      <c r="E196" s="64"/>
      <c r="F196" s="64"/>
      <c r="G196" s="65" t="n">
        <v>9.24</v>
      </c>
    </row>
    <row r="197" customFormat="false" ht="15" hidden="false" customHeight="false" outlineLevel="0" collapsed="false">
      <c r="A197" s="64" t="s">
        <v>1362</v>
      </c>
      <c r="B197" s="64"/>
      <c r="C197" s="64"/>
      <c r="D197" s="64"/>
      <c r="E197" s="64"/>
      <c r="F197" s="64"/>
      <c r="G197" s="65" t="n">
        <f aca="false">G196*G195</f>
        <v>145.53</v>
      </c>
    </row>
    <row r="198" customFormat="false" ht="15" hidden="false" customHeight="false" outlineLevel="0" collapsed="false">
      <c r="A198" s="66"/>
      <c r="B198" s="66"/>
      <c r="C198" s="66"/>
      <c r="D198" s="66"/>
      <c r="E198" s="66"/>
      <c r="F198" s="66"/>
      <c r="G198" s="66"/>
    </row>
    <row r="199" customFormat="false" ht="38.25" hidden="false" customHeight="false" outlineLevel="0" collapsed="false">
      <c r="A199" s="30" t="s">
        <v>47</v>
      </c>
      <c r="B199" s="30" t="s">
        <v>48</v>
      </c>
      <c r="C199" s="61" t="s">
        <v>17</v>
      </c>
      <c r="D199" s="61" t="s">
        <v>49</v>
      </c>
      <c r="E199" s="62"/>
      <c r="F199" s="25"/>
      <c r="G199" s="25"/>
    </row>
    <row r="200" customFormat="false" ht="38.25" hidden="false" customHeight="false" outlineLevel="0" collapsed="false">
      <c r="A200" s="63" t="s">
        <v>1369</v>
      </c>
      <c r="B200" s="23" t="s">
        <v>1370</v>
      </c>
      <c r="C200" s="24" t="s">
        <v>17</v>
      </c>
      <c r="D200" s="24" t="s">
        <v>1314</v>
      </c>
      <c r="E200" s="62" t="n">
        <v>2</v>
      </c>
      <c r="F200" s="26" t="n">
        <v>15.51</v>
      </c>
      <c r="G200" s="26" t="n">
        <v>31.02</v>
      </c>
    </row>
    <row r="201" customFormat="false" ht="15" hidden="false" customHeight="false" outlineLevel="0" collapsed="false">
      <c r="A201" s="64" t="s">
        <v>1353</v>
      </c>
      <c r="B201" s="64"/>
      <c r="C201" s="64"/>
      <c r="D201" s="64"/>
      <c r="E201" s="64"/>
      <c r="F201" s="64"/>
      <c r="G201" s="65" t="n">
        <v>2.83</v>
      </c>
    </row>
    <row r="202" customFormat="false" ht="15" hidden="false" customHeight="false" outlineLevel="0" collapsed="false">
      <c r="A202" s="64" t="s">
        <v>1354</v>
      </c>
      <c r="B202" s="64"/>
      <c r="C202" s="64"/>
      <c r="D202" s="64"/>
      <c r="E202" s="64"/>
      <c r="F202" s="64"/>
      <c r="G202" s="65" t="n">
        <v>1.05</v>
      </c>
    </row>
    <row r="203" customFormat="false" ht="15" hidden="false" customHeight="false" outlineLevel="0" collapsed="false">
      <c r="A203" s="64" t="s">
        <v>1355</v>
      </c>
      <c r="B203" s="64"/>
      <c r="C203" s="64"/>
      <c r="D203" s="64"/>
      <c r="E203" s="64"/>
      <c r="F203" s="64"/>
      <c r="G203" s="65" t="n">
        <v>3.88</v>
      </c>
    </row>
    <row r="204" customFormat="false" ht="15" hidden="false" customHeight="false" outlineLevel="0" collapsed="false">
      <c r="A204" s="64" t="s">
        <v>1356</v>
      </c>
      <c r="B204" s="64"/>
      <c r="C204" s="64"/>
      <c r="D204" s="64"/>
      <c r="E204" s="64"/>
      <c r="F204" s="64"/>
      <c r="G204" s="65" t="n">
        <v>0</v>
      </c>
    </row>
    <row r="205" customFormat="false" ht="15" hidden="false" customHeight="false" outlineLevel="0" collapsed="false">
      <c r="A205" s="64" t="s">
        <v>1357</v>
      </c>
      <c r="B205" s="64"/>
      <c r="C205" s="64"/>
      <c r="D205" s="64"/>
      <c r="E205" s="64"/>
      <c r="F205" s="64"/>
      <c r="G205" s="65" t="n">
        <v>0.99</v>
      </c>
    </row>
    <row r="206" customFormat="false" ht="15" hidden="false" customHeight="false" outlineLevel="0" collapsed="false">
      <c r="A206" s="64" t="s">
        <v>1358</v>
      </c>
      <c r="B206" s="64"/>
      <c r="C206" s="64"/>
      <c r="D206" s="64"/>
      <c r="E206" s="64"/>
      <c r="F206" s="64"/>
      <c r="G206" s="65" t="n">
        <v>0</v>
      </c>
    </row>
    <row r="207" customFormat="false" ht="15" hidden="false" customHeight="false" outlineLevel="0" collapsed="false">
      <c r="A207" s="64" t="s">
        <v>1359</v>
      </c>
      <c r="B207" s="64"/>
      <c r="C207" s="64"/>
      <c r="D207" s="64"/>
      <c r="E207" s="64"/>
      <c r="F207" s="64"/>
      <c r="G207" s="65" t="n">
        <v>0.99</v>
      </c>
    </row>
    <row r="208" customFormat="false" ht="15" hidden="false" customHeight="false" outlineLevel="0" collapsed="false">
      <c r="A208" s="64" t="s">
        <v>1360</v>
      </c>
      <c r="B208" s="64"/>
      <c r="C208" s="64"/>
      <c r="D208" s="64"/>
      <c r="E208" s="64"/>
      <c r="F208" s="64"/>
      <c r="G208" s="65" t="n">
        <v>4.87</v>
      </c>
    </row>
    <row r="209" customFormat="false" ht="15" hidden="false" customHeight="false" outlineLevel="0" collapsed="false">
      <c r="A209" s="64" t="s">
        <v>1361</v>
      </c>
      <c r="B209" s="64"/>
      <c r="C209" s="64"/>
      <c r="D209" s="64"/>
      <c r="E209" s="64"/>
      <c r="F209" s="64"/>
      <c r="G209" s="65" t="n">
        <v>8</v>
      </c>
    </row>
    <row r="210" customFormat="false" ht="15" hidden="false" customHeight="false" outlineLevel="0" collapsed="false">
      <c r="A210" s="64" t="s">
        <v>1362</v>
      </c>
      <c r="B210" s="64"/>
      <c r="C210" s="64"/>
      <c r="D210" s="64"/>
      <c r="E210" s="64"/>
      <c r="F210" s="64"/>
      <c r="G210" s="65" t="n">
        <f aca="false">G209*G208</f>
        <v>38.96</v>
      </c>
    </row>
    <row r="211" customFormat="false" ht="15" hidden="false" customHeight="false" outlineLevel="0" collapsed="false">
      <c r="A211" s="66"/>
      <c r="B211" s="66"/>
      <c r="C211" s="66"/>
      <c r="D211" s="66"/>
      <c r="E211" s="66"/>
      <c r="F211" s="66"/>
      <c r="G211" s="66"/>
    </row>
    <row r="212" customFormat="false" ht="25.5" hidden="false" customHeight="false" outlineLevel="0" collapsed="false">
      <c r="A212" s="30" t="s">
        <v>50</v>
      </c>
      <c r="B212" s="30" t="s">
        <v>51</v>
      </c>
      <c r="C212" s="61" t="s">
        <v>17</v>
      </c>
      <c r="D212" s="61" t="s">
        <v>28</v>
      </c>
      <c r="E212" s="62"/>
      <c r="F212" s="25"/>
      <c r="G212" s="25"/>
    </row>
    <row r="213" customFormat="false" ht="25.5" hidden="false" customHeight="false" outlineLevel="0" collapsed="false">
      <c r="A213" s="63" t="s">
        <v>1363</v>
      </c>
      <c r="B213" s="23" t="s">
        <v>1364</v>
      </c>
      <c r="C213" s="24" t="s">
        <v>17</v>
      </c>
      <c r="D213" s="24" t="s">
        <v>1314</v>
      </c>
      <c r="E213" s="62" t="n">
        <v>9.37</v>
      </c>
      <c r="F213" s="26" t="n">
        <v>15.53</v>
      </c>
      <c r="G213" s="26" t="n">
        <v>145.54</v>
      </c>
    </row>
    <row r="214" customFormat="false" ht="25.5" hidden="false" customHeight="false" outlineLevel="0" collapsed="false">
      <c r="A214" s="63" t="s">
        <v>1349</v>
      </c>
      <c r="B214" s="23" t="s">
        <v>1350</v>
      </c>
      <c r="C214" s="24" t="s">
        <v>17</v>
      </c>
      <c r="D214" s="24" t="s">
        <v>1314</v>
      </c>
      <c r="E214" s="62" t="n">
        <v>93.73</v>
      </c>
      <c r="F214" s="26" t="n">
        <v>12.54</v>
      </c>
      <c r="G214" s="26" t="n">
        <v>1175.15</v>
      </c>
    </row>
    <row r="215" customFormat="false" ht="15" hidden="false" customHeight="false" outlineLevel="0" collapsed="false">
      <c r="A215" s="64" t="s">
        <v>1353</v>
      </c>
      <c r="B215" s="64"/>
      <c r="C215" s="64"/>
      <c r="D215" s="64"/>
      <c r="E215" s="64"/>
      <c r="F215" s="64"/>
      <c r="G215" s="65" t="n">
        <v>123.15</v>
      </c>
    </row>
    <row r="216" customFormat="false" ht="15" hidden="false" customHeight="false" outlineLevel="0" collapsed="false">
      <c r="A216" s="64" t="s">
        <v>1354</v>
      </c>
      <c r="B216" s="64"/>
      <c r="C216" s="64"/>
      <c r="D216" s="64"/>
      <c r="E216" s="64"/>
      <c r="F216" s="64"/>
      <c r="G216" s="65" t="n">
        <v>60.03</v>
      </c>
    </row>
    <row r="217" customFormat="false" ht="15" hidden="false" customHeight="false" outlineLevel="0" collapsed="false">
      <c r="A217" s="64" t="s">
        <v>1355</v>
      </c>
      <c r="B217" s="64"/>
      <c r="C217" s="64"/>
      <c r="D217" s="64"/>
      <c r="E217" s="64"/>
      <c r="F217" s="64"/>
      <c r="G217" s="65" t="n">
        <v>183.17</v>
      </c>
    </row>
    <row r="218" customFormat="false" ht="15" hidden="false" customHeight="false" outlineLevel="0" collapsed="false">
      <c r="A218" s="64" t="s">
        <v>1356</v>
      </c>
      <c r="B218" s="64"/>
      <c r="C218" s="64"/>
      <c r="D218" s="64"/>
      <c r="E218" s="64"/>
      <c r="F218" s="64"/>
      <c r="G218" s="65" t="n">
        <v>0</v>
      </c>
    </row>
    <row r="219" customFormat="false" ht="15" hidden="false" customHeight="false" outlineLevel="0" collapsed="false">
      <c r="A219" s="64" t="s">
        <v>1357</v>
      </c>
      <c r="B219" s="64"/>
      <c r="C219" s="64"/>
      <c r="D219" s="64"/>
      <c r="E219" s="64"/>
      <c r="F219" s="64"/>
      <c r="G219" s="65" t="n">
        <v>46.98</v>
      </c>
    </row>
    <row r="220" customFormat="false" ht="15" hidden="false" customHeight="false" outlineLevel="0" collapsed="false">
      <c r="A220" s="64" t="s">
        <v>1358</v>
      </c>
      <c r="B220" s="64"/>
      <c r="C220" s="64"/>
      <c r="D220" s="64"/>
      <c r="E220" s="64"/>
      <c r="F220" s="64"/>
      <c r="G220" s="65" t="n">
        <v>0</v>
      </c>
    </row>
    <row r="221" customFormat="false" ht="15" hidden="false" customHeight="false" outlineLevel="0" collapsed="false">
      <c r="A221" s="64" t="s">
        <v>1359</v>
      </c>
      <c r="B221" s="64"/>
      <c r="C221" s="64"/>
      <c r="D221" s="64"/>
      <c r="E221" s="64"/>
      <c r="F221" s="64"/>
      <c r="G221" s="65" t="n">
        <v>46.98</v>
      </c>
    </row>
    <row r="222" customFormat="false" ht="15" hidden="false" customHeight="false" outlineLevel="0" collapsed="false">
      <c r="A222" s="64" t="s">
        <v>1360</v>
      </c>
      <c r="B222" s="64"/>
      <c r="C222" s="64"/>
      <c r="D222" s="64"/>
      <c r="E222" s="64"/>
      <c r="F222" s="64"/>
      <c r="G222" s="65" t="n">
        <v>230.16</v>
      </c>
    </row>
    <row r="223" customFormat="false" ht="15" hidden="false" customHeight="false" outlineLevel="0" collapsed="false">
      <c r="A223" s="64" t="s">
        <v>1361</v>
      </c>
      <c r="B223" s="64"/>
      <c r="C223" s="64"/>
      <c r="D223" s="64"/>
      <c r="E223" s="64"/>
      <c r="F223" s="64"/>
      <c r="G223" s="65" t="n">
        <v>7.21</v>
      </c>
    </row>
    <row r="224" customFormat="false" ht="15" hidden="false" customHeight="false" outlineLevel="0" collapsed="false">
      <c r="A224" s="64" t="s">
        <v>1362</v>
      </c>
      <c r="B224" s="64"/>
      <c r="C224" s="64"/>
      <c r="D224" s="64"/>
      <c r="E224" s="64"/>
      <c r="F224" s="64"/>
      <c r="G224" s="65" t="n">
        <f aca="false">G223*G222</f>
        <v>1659.4536</v>
      </c>
    </row>
    <row r="225" customFormat="false" ht="15" hidden="false" customHeight="false" outlineLevel="0" collapsed="false">
      <c r="A225" s="66"/>
      <c r="B225" s="66"/>
      <c r="C225" s="66"/>
      <c r="D225" s="66"/>
      <c r="E225" s="66"/>
      <c r="F225" s="66"/>
      <c r="G225" s="66"/>
    </row>
    <row r="226" customFormat="false" ht="25.5" hidden="false" customHeight="false" outlineLevel="0" collapsed="false">
      <c r="A226" s="30" t="s">
        <v>52</v>
      </c>
      <c r="B226" s="30" t="s">
        <v>53</v>
      </c>
      <c r="C226" s="61" t="s">
        <v>17</v>
      </c>
      <c r="D226" s="61" t="s">
        <v>18</v>
      </c>
      <c r="E226" s="62"/>
      <c r="F226" s="25"/>
      <c r="G226" s="25"/>
    </row>
    <row r="227" customFormat="false" ht="25.5" hidden="false" customHeight="false" outlineLevel="0" collapsed="false">
      <c r="A227" s="63" t="s">
        <v>1363</v>
      </c>
      <c r="B227" s="23" t="s">
        <v>1364</v>
      </c>
      <c r="C227" s="24" t="s">
        <v>17</v>
      </c>
      <c r="D227" s="24" t="s">
        <v>1314</v>
      </c>
      <c r="E227" s="62" t="n">
        <v>35.17</v>
      </c>
      <c r="F227" s="26" t="n">
        <v>15.53</v>
      </c>
      <c r="G227" s="26" t="n">
        <v>546.17</v>
      </c>
    </row>
    <row r="228" customFormat="false" ht="25.5" hidden="false" customHeight="false" outlineLevel="0" collapsed="false">
      <c r="A228" s="63" t="s">
        <v>1349</v>
      </c>
      <c r="B228" s="23" t="s">
        <v>1350</v>
      </c>
      <c r="C228" s="24" t="s">
        <v>17</v>
      </c>
      <c r="D228" s="24" t="s">
        <v>1314</v>
      </c>
      <c r="E228" s="62" t="n">
        <v>123.11</v>
      </c>
      <c r="F228" s="26" t="n">
        <v>12.54</v>
      </c>
      <c r="G228" s="26" t="n">
        <v>1543.49</v>
      </c>
    </row>
    <row r="229" customFormat="false" ht="15" hidden="false" customHeight="false" outlineLevel="0" collapsed="false">
      <c r="A229" s="64" t="s">
        <v>1353</v>
      </c>
      <c r="B229" s="64"/>
      <c r="C229" s="64"/>
      <c r="D229" s="64"/>
      <c r="E229" s="64"/>
      <c r="F229" s="64"/>
      <c r="G229" s="65" t="n">
        <v>8.1</v>
      </c>
    </row>
    <row r="230" customFormat="false" ht="15" hidden="false" customHeight="false" outlineLevel="0" collapsed="false">
      <c r="A230" s="64" t="s">
        <v>1354</v>
      </c>
      <c r="B230" s="64"/>
      <c r="C230" s="64"/>
      <c r="D230" s="64"/>
      <c r="E230" s="64"/>
      <c r="F230" s="64"/>
      <c r="G230" s="65" t="n">
        <v>3.78</v>
      </c>
    </row>
    <row r="231" customFormat="false" ht="15" hidden="false" customHeight="false" outlineLevel="0" collapsed="false">
      <c r="A231" s="64" t="s">
        <v>1355</v>
      </c>
      <c r="B231" s="64"/>
      <c r="C231" s="64"/>
      <c r="D231" s="64"/>
      <c r="E231" s="64"/>
      <c r="F231" s="64"/>
      <c r="G231" s="65" t="n">
        <v>11.88</v>
      </c>
    </row>
    <row r="232" customFormat="false" ht="15" hidden="false" customHeight="false" outlineLevel="0" collapsed="false">
      <c r="A232" s="64" t="s">
        <v>1356</v>
      </c>
      <c r="B232" s="64"/>
      <c r="C232" s="64"/>
      <c r="D232" s="64"/>
      <c r="E232" s="64"/>
      <c r="F232" s="64"/>
      <c r="G232" s="65" t="n">
        <v>0</v>
      </c>
    </row>
    <row r="233" customFormat="false" ht="15" hidden="false" customHeight="false" outlineLevel="0" collapsed="false">
      <c r="A233" s="64" t="s">
        <v>1357</v>
      </c>
      <c r="B233" s="64"/>
      <c r="C233" s="64"/>
      <c r="D233" s="64"/>
      <c r="E233" s="64"/>
      <c r="F233" s="64"/>
      <c r="G233" s="65" t="n">
        <v>3.05</v>
      </c>
    </row>
    <row r="234" customFormat="false" ht="15" hidden="false" customHeight="false" outlineLevel="0" collapsed="false">
      <c r="A234" s="64" t="s">
        <v>1358</v>
      </c>
      <c r="B234" s="64"/>
      <c r="C234" s="64"/>
      <c r="D234" s="64"/>
      <c r="E234" s="64"/>
      <c r="F234" s="64"/>
      <c r="G234" s="65" t="n">
        <v>0</v>
      </c>
    </row>
    <row r="235" customFormat="false" ht="15" hidden="false" customHeight="false" outlineLevel="0" collapsed="false">
      <c r="A235" s="64" t="s">
        <v>1359</v>
      </c>
      <c r="B235" s="64"/>
      <c r="C235" s="64"/>
      <c r="D235" s="64"/>
      <c r="E235" s="64"/>
      <c r="F235" s="64"/>
      <c r="G235" s="65" t="n">
        <v>3.05</v>
      </c>
    </row>
    <row r="236" customFormat="false" ht="15" hidden="false" customHeight="false" outlineLevel="0" collapsed="false">
      <c r="A236" s="64" t="s">
        <v>1360</v>
      </c>
      <c r="B236" s="64"/>
      <c r="C236" s="64"/>
      <c r="D236" s="64"/>
      <c r="E236" s="64"/>
      <c r="F236" s="64"/>
      <c r="G236" s="65" t="n">
        <v>14.93</v>
      </c>
    </row>
    <row r="237" customFormat="false" ht="15" hidden="false" customHeight="false" outlineLevel="0" collapsed="false">
      <c r="A237" s="64" t="s">
        <v>1361</v>
      </c>
      <c r="B237" s="64"/>
      <c r="C237" s="64"/>
      <c r="D237" s="64"/>
      <c r="E237" s="64"/>
      <c r="F237" s="64"/>
      <c r="G237" s="65" t="n">
        <v>175.87</v>
      </c>
    </row>
    <row r="238" customFormat="false" ht="15" hidden="false" customHeight="false" outlineLevel="0" collapsed="false">
      <c r="A238" s="64" t="s">
        <v>1362</v>
      </c>
      <c r="B238" s="64"/>
      <c r="C238" s="64"/>
      <c r="D238" s="64"/>
      <c r="E238" s="64"/>
      <c r="F238" s="64"/>
      <c r="G238" s="65" t="n">
        <f aca="false">G237*G236</f>
        <v>2625.7391</v>
      </c>
    </row>
    <row r="239" customFormat="false" ht="15" hidden="false" customHeight="false" outlineLevel="0" collapsed="false">
      <c r="A239" s="66"/>
      <c r="B239" s="66"/>
      <c r="C239" s="66"/>
      <c r="D239" s="66"/>
      <c r="E239" s="66"/>
      <c r="F239" s="66"/>
      <c r="G239" s="66"/>
    </row>
    <row r="240" customFormat="false" ht="25.5" hidden="false" customHeight="false" outlineLevel="0" collapsed="false">
      <c r="A240" s="30" t="s">
        <v>54</v>
      </c>
      <c r="B240" s="30" t="s">
        <v>55</v>
      </c>
      <c r="C240" s="61" t="s">
        <v>17</v>
      </c>
      <c r="D240" s="61" t="s">
        <v>18</v>
      </c>
      <c r="E240" s="62"/>
      <c r="F240" s="25"/>
      <c r="G240" s="25"/>
    </row>
    <row r="241" customFormat="false" ht="25.5" hidden="false" customHeight="false" outlineLevel="0" collapsed="false">
      <c r="A241" s="63" t="s">
        <v>1363</v>
      </c>
      <c r="B241" s="23" t="s">
        <v>1364</v>
      </c>
      <c r="C241" s="24" t="s">
        <v>17</v>
      </c>
      <c r="D241" s="24" t="s">
        <v>1314</v>
      </c>
      <c r="E241" s="62" t="n">
        <v>3.26</v>
      </c>
      <c r="F241" s="26" t="n">
        <v>15.53</v>
      </c>
      <c r="G241" s="26" t="n">
        <v>50.68</v>
      </c>
    </row>
    <row r="242" customFormat="false" ht="25.5" hidden="false" customHeight="false" outlineLevel="0" collapsed="false">
      <c r="A242" s="63" t="s">
        <v>1349</v>
      </c>
      <c r="B242" s="23" t="s">
        <v>1350</v>
      </c>
      <c r="C242" s="24" t="s">
        <v>17</v>
      </c>
      <c r="D242" s="24" t="s">
        <v>1314</v>
      </c>
      <c r="E242" s="62" t="n">
        <v>11.42</v>
      </c>
      <c r="F242" s="26" t="n">
        <v>12.54</v>
      </c>
      <c r="G242" s="26" t="n">
        <v>143.23</v>
      </c>
    </row>
    <row r="243" customFormat="false" ht="15" hidden="false" customHeight="false" outlineLevel="0" collapsed="false">
      <c r="A243" s="64" t="s">
        <v>1353</v>
      </c>
      <c r="B243" s="64"/>
      <c r="C243" s="64"/>
      <c r="D243" s="64"/>
      <c r="E243" s="64"/>
      <c r="F243" s="64"/>
      <c r="G243" s="65" t="n">
        <v>8.1</v>
      </c>
    </row>
    <row r="244" customFormat="false" ht="15" hidden="false" customHeight="false" outlineLevel="0" collapsed="false">
      <c r="A244" s="64" t="s">
        <v>1354</v>
      </c>
      <c r="B244" s="64"/>
      <c r="C244" s="64"/>
      <c r="D244" s="64"/>
      <c r="E244" s="64"/>
      <c r="F244" s="64"/>
      <c r="G244" s="65" t="n">
        <v>3.78</v>
      </c>
    </row>
    <row r="245" customFormat="false" ht="15" hidden="false" customHeight="false" outlineLevel="0" collapsed="false">
      <c r="A245" s="64" t="s">
        <v>1355</v>
      </c>
      <c r="B245" s="64"/>
      <c r="C245" s="64"/>
      <c r="D245" s="64"/>
      <c r="E245" s="64"/>
      <c r="F245" s="64"/>
      <c r="G245" s="65" t="n">
        <v>11.88</v>
      </c>
    </row>
    <row r="246" customFormat="false" ht="15" hidden="false" customHeight="false" outlineLevel="0" collapsed="false">
      <c r="A246" s="64" t="s">
        <v>1356</v>
      </c>
      <c r="B246" s="64"/>
      <c r="C246" s="64"/>
      <c r="D246" s="64"/>
      <c r="E246" s="64"/>
      <c r="F246" s="64"/>
      <c r="G246" s="65" t="n">
        <v>0</v>
      </c>
    </row>
    <row r="247" customFormat="false" ht="15" hidden="false" customHeight="false" outlineLevel="0" collapsed="false">
      <c r="A247" s="64" t="s">
        <v>1357</v>
      </c>
      <c r="B247" s="64"/>
      <c r="C247" s="64"/>
      <c r="D247" s="64"/>
      <c r="E247" s="64"/>
      <c r="F247" s="64"/>
      <c r="G247" s="65" t="n">
        <v>3.05</v>
      </c>
    </row>
    <row r="248" customFormat="false" ht="15" hidden="false" customHeight="false" outlineLevel="0" collapsed="false">
      <c r="A248" s="64" t="s">
        <v>1358</v>
      </c>
      <c r="B248" s="64"/>
      <c r="C248" s="64"/>
      <c r="D248" s="64"/>
      <c r="E248" s="64"/>
      <c r="F248" s="64"/>
      <c r="G248" s="65" t="n">
        <v>0</v>
      </c>
    </row>
    <row r="249" customFormat="false" ht="15" hidden="false" customHeight="false" outlineLevel="0" collapsed="false">
      <c r="A249" s="64" t="s">
        <v>1359</v>
      </c>
      <c r="B249" s="64"/>
      <c r="C249" s="64"/>
      <c r="D249" s="64"/>
      <c r="E249" s="64"/>
      <c r="F249" s="64"/>
      <c r="G249" s="65" t="n">
        <v>3.05</v>
      </c>
    </row>
    <row r="250" customFormat="false" ht="15" hidden="false" customHeight="false" outlineLevel="0" collapsed="false">
      <c r="A250" s="64" t="s">
        <v>1360</v>
      </c>
      <c r="B250" s="64"/>
      <c r="C250" s="64"/>
      <c r="D250" s="64"/>
      <c r="E250" s="64"/>
      <c r="F250" s="64"/>
      <c r="G250" s="65" t="n">
        <v>14.93</v>
      </c>
    </row>
    <row r="251" customFormat="false" ht="15" hidden="false" customHeight="false" outlineLevel="0" collapsed="false">
      <c r="A251" s="64" t="s">
        <v>1361</v>
      </c>
      <c r="B251" s="64"/>
      <c r="C251" s="64"/>
      <c r="D251" s="64"/>
      <c r="E251" s="64"/>
      <c r="F251" s="64"/>
      <c r="G251" s="65" t="n">
        <v>16.32</v>
      </c>
    </row>
    <row r="252" customFormat="false" ht="15" hidden="false" customHeight="false" outlineLevel="0" collapsed="false">
      <c r="A252" s="64" t="s">
        <v>1362</v>
      </c>
      <c r="B252" s="64"/>
      <c r="C252" s="64"/>
      <c r="D252" s="64"/>
      <c r="E252" s="64"/>
      <c r="F252" s="64"/>
      <c r="G252" s="65" t="n">
        <f aca="false">G251*G250</f>
        <v>243.6576</v>
      </c>
    </row>
    <row r="253" customFormat="false" ht="15" hidden="false" customHeight="false" outlineLevel="0" collapsed="false">
      <c r="A253" s="66"/>
      <c r="B253" s="66"/>
      <c r="C253" s="66"/>
      <c r="D253" s="66"/>
      <c r="E253" s="66"/>
      <c r="F253" s="66"/>
      <c r="G253" s="66"/>
    </row>
    <row r="254" customFormat="false" ht="25.5" hidden="false" customHeight="false" outlineLevel="0" collapsed="false">
      <c r="A254" s="30" t="s">
        <v>56</v>
      </c>
      <c r="B254" s="30" t="s">
        <v>57</v>
      </c>
      <c r="C254" s="61" t="s">
        <v>17</v>
      </c>
      <c r="D254" s="61" t="s">
        <v>18</v>
      </c>
      <c r="E254" s="62"/>
      <c r="F254" s="25"/>
      <c r="G254" s="25"/>
    </row>
    <row r="255" customFormat="false" ht="25.5" hidden="false" customHeight="false" outlineLevel="0" collapsed="false">
      <c r="A255" s="63" t="s">
        <v>1371</v>
      </c>
      <c r="B255" s="23" t="s">
        <v>1372</v>
      </c>
      <c r="C255" s="24" t="s">
        <v>17</v>
      </c>
      <c r="D255" s="24" t="s">
        <v>1314</v>
      </c>
      <c r="E255" s="62" t="n">
        <v>4.84</v>
      </c>
      <c r="F255" s="26" t="n">
        <v>14.81</v>
      </c>
      <c r="G255" s="26" t="n">
        <v>71.64</v>
      </c>
    </row>
    <row r="256" customFormat="false" ht="25.5" hidden="false" customHeight="false" outlineLevel="0" collapsed="false">
      <c r="A256" s="63" t="s">
        <v>1349</v>
      </c>
      <c r="B256" s="23" t="s">
        <v>1350</v>
      </c>
      <c r="C256" s="24" t="s">
        <v>17</v>
      </c>
      <c r="D256" s="24" t="s">
        <v>1314</v>
      </c>
      <c r="E256" s="62" t="n">
        <v>6.65</v>
      </c>
      <c r="F256" s="26" t="n">
        <v>12.54</v>
      </c>
      <c r="G256" s="26" t="n">
        <v>83.41</v>
      </c>
    </row>
    <row r="257" customFormat="false" ht="15" hidden="false" customHeight="false" outlineLevel="0" collapsed="false">
      <c r="A257" s="64" t="s">
        <v>1353</v>
      </c>
      <c r="B257" s="64"/>
      <c r="C257" s="64"/>
      <c r="D257" s="64"/>
      <c r="E257" s="64"/>
      <c r="F257" s="64"/>
      <c r="G257" s="65" t="n">
        <v>21.19</v>
      </c>
    </row>
    <row r="258" customFormat="false" ht="15" hidden="false" customHeight="false" outlineLevel="0" collapsed="false">
      <c r="A258" s="64" t="s">
        <v>1354</v>
      </c>
      <c r="B258" s="64"/>
      <c r="C258" s="64"/>
      <c r="D258" s="64"/>
      <c r="E258" s="64"/>
      <c r="F258" s="64"/>
      <c r="G258" s="65" t="n">
        <v>9.57</v>
      </c>
    </row>
    <row r="259" customFormat="false" ht="15" hidden="false" customHeight="false" outlineLevel="0" collapsed="false">
      <c r="A259" s="64" t="s">
        <v>1355</v>
      </c>
      <c r="B259" s="64"/>
      <c r="C259" s="64"/>
      <c r="D259" s="64"/>
      <c r="E259" s="64"/>
      <c r="F259" s="64"/>
      <c r="G259" s="65" t="n">
        <v>30.76</v>
      </c>
    </row>
    <row r="260" customFormat="false" ht="15" hidden="false" customHeight="false" outlineLevel="0" collapsed="false">
      <c r="A260" s="64" t="s">
        <v>1356</v>
      </c>
      <c r="B260" s="64"/>
      <c r="C260" s="64"/>
      <c r="D260" s="64"/>
      <c r="E260" s="64"/>
      <c r="F260" s="64"/>
      <c r="G260" s="65" t="n">
        <v>0</v>
      </c>
    </row>
    <row r="261" customFormat="false" ht="15" hidden="false" customHeight="false" outlineLevel="0" collapsed="false">
      <c r="A261" s="64" t="s">
        <v>1357</v>
      </c>
      <c r="B261" s="64"/>
      <c r="C261" s="64"/>
      <c r="D261" s="64"/>
      <c r="E261" s="64"/>
      <c r="F261" s="64"/>
      <c r="G261" s="65" t="n">
        <v>7.89</v>
      </c>
    </row>
    <row r="262" customFormat="false" ht="15" hidden="false" customHeight="false" outlineLevel="0" collapsed="false">
      <c r="A262" s="64" t="s">
        <v>1358</v>
      </c>
      <c r="B262" s="64"/>
      <c r="C262" s="64"/>
      <c r="D262" s="64"/>
      <c r="E262" s="64"/>
      <c r="F262" s="64"/>
      <c r="G262" s="65" t="n">
        <v>0</v>
      </c>
    </row>
    <row r="263" customFormat="false" ht="15" hidden="false" customHeight="false" outlineLevel="0" collapsed="false">
      <c r="A263" s="64" t="s">
        <v>1359</v>
      </c>
      <c r="B263" s="64"/>
      <c r="C263" s="64"/>
      <c r="D263" s="64"/>
      <c r="E263" s="64"/>
      <c r="F263" s="64"/>
      <c r="G263" s="65" t="n">
        <v>7.89</v>
      </c>
    </row>
    <row r="264" customFormat="false" ht="15" hidden="false" customHeight="false" outlineLevel="0" collapsed="false">
      <c r="A264" s="64" t="s">
        <v>1360</v>
      </c>
      <c r="B264" s="64"/>
      <c r="C264" s="64"/>
      <c r="D264" s="64"/>
      <c r="E264" s="64"/>
      <c r="F264" s="64"/>
      <c r="G264" s="65" t="n">
        <v>38.66</v>
      </c>
    </row>
    <row r="265" customFormat="false" ht="15" hidden="false" customHeight="false" outlineLevel="0" collapsed="false">
      <c r="A265" s="64" t="s">
        <v>1361</v>
      </c>
      <c r="B265" s="64"/>
      <c r="C265" s="64"/>
      <c r="D265" s="64"/>
      <c r="E265" s="64"/>
      <c r="F265" s="64"/>
      <c r="G265" s="65" t="n">
        <v>5.04</v>
      </c>
    </row>
    <row r="266" customFormat="false" ht="15" hidden="false" customHeight="false" outlineLevel="0" collapsed="false">
      <c r="A266" s="64" t="s">
        <v>1362</v>
      </c>
      <c r="B266" s="64"/>
      <c r="C266" s="64"/>
      <c r="D266" s="64"/>
      <c r="E266" s="64"/>
      <c r="F266" s="64"/>
      <c r="G266" s="65" t="n">
        <f aca="false">G265*G264</f>
        <v>194.8464</v>
      </c>
    </row>
    <row r="267" customFormat="false" ht="15" hidden="false" customHeight="false" outlineLevel="0" collapsed="false">
      <c r="A267" s="66"/>
      <c r="B267" s="66"/>
      <c r="C267" s="66"/>
      <c r="D267" s="66"/>
      <c r="E267" s="66"/>
      <c r="F267" s="66"/>
      <c r="G267" s="66"/>
    </row>
    <row r="268" customFormat="false" ht="15" hidden="false" customHeight="false" outlineLevel="0" collapsed="false">
      <c r="A268" s="30" t="s">
        <v>58</v>
      </c>
      <c r="B268" s="30" t="s">
        <v>59</v>
      </c>
      <c r="C268" s="61" t="s">
        <v>17</v>
      </c>
      <c r="D268" s="61" t="s">
        <v>49</v>
      </c>
      <c r="E268" s="62"/>
      <c r="F268" s="25"/>
      <c r="G268" s="25"/>
    </row>
    <row r="269" customFormat="false" ht="25.5" hidden="false" customHeight="false" outlineLevel="0" collapsed="false">
      <c r="A269" s="63" t="s">
        <v>1373</v>
      </c>
      <c r="B269" s="23" t="s">
        <v>1374</v>
      </c>
      <c r="C269" s="24" t="s">
        <v>17</v>
      </c>
      <c r="D269" s="24" t="s">
        <v>1314</v>
      </c>
      <c r="E269" s="62" t="n">
        <v>49.73</v>
      </c>
      <c r="F269" s="26" t="n">
        <v>12.83</v>
      </c>
      <c r="G269" s="26" t="n">
        <v>637.85</v>
      </c>
    </row>
    <row r="270" customFormat="false" ht="25.5" hidden="false" customHeight="false" outlineLevel="0" collapsed="false">
      <c r="A270" s="63" t="s">
        <v>1367</v>
      </c>
      <c r="B270" s="23" t="s">
        <v>1368</v>
      </c>
      <c r="C270" s="24" t="s">
        <v>17</v>
      </c>
      <c r="D270" s="24" t="s">
        <v>1314</v>
      </c>
      <c r="E270" s="62" t="n">
        <v>11.05</v>
      </c>
      <c r="F270" s="26" t="n">
        <v>15.68</v>
      </c>
      <c r="G270" s="26" t="n">
        <v>173.24</v>
      </c>
    </row>
    <row r="271" customFormat="false" ht="15" hidden="false" customHeight="false" outlineLevel="0" collapsed="false">
      <c r="A271" s="64" t="s">
        <v>1353</v>
      </c>
      <c r="B271" s="64"/>
      <c r="C271" s="64"/>
      <c r="D271" s="64"/>
      <c r="E271" s="64"/>
      <c r="F271" s="64"/>
      <c r="G271" s="65" t="n">
        <v>5.03</v>
      </c>
    </row>
    <row r="272" customFormat="false" ht="15" hidden="false" customHeight="false" outlineLevel="0" collapsed="false">
      <c r="A272" s="64" t="s">
        <v>1354</v>
      </c>
      <c r="B272" s="64"/>
      <c r="C272" s="64"/>
      <c r="D272" s="64"/>
      <c r="E272" s="64"/>
      <c r="F272" s="64"/>
      <c r="G272" s="65" t="n">
        <v>2.31</v>
      </c>
    </row>
    <row r="273" customFormat="false" ht="15" hidden="false" customHeight="false" outlineLevel="0" collapsed="false">
      <c r="A273" s="64" t="s">
        <v>1355</v>
      </c>
      <c r="B273" s="64"/>
      <c r="C273" s="64"/>
      <c r="D273" s="64"/>
      <c r="E273" s="64"/>
      <c r="F273" s="64"/>
      <c r="G273" s="65" t="n">
        <v>7.34</v>
      </c>
    </row>
    <row r="274" customFormat="false" ht="15" hidden="false" customHeight="false" outlineLevel="0" collapsed="false">
      <c r="A274" s="64" t="s">
        <v>1356</v>
      </c>
      <c r="B274" s="64"/>
      <c r="C274" s="64"/>
      <c r="D274" s="64"/>
      <c r="E274" s="64"/>
      <c r="F274" s="64"/>
      <c r="G274" s="65" t="n">
        <v>0</v>
      </c>
    </row>
    <row r="275" customFormat="false" ht="15" hidden="false" customHeight="false" outlineLevel="0" collapsed="false">
      <c r="A275" s="64" t="s">
        <v>1357</v>
      </c>
      <c r="B275" s="64"/>
      <c r="C275" s="64"/>
      <c r="D275" s="64"/>
      <c r="E275" s="64"/>
      <c r="F275" s="64"/>
      <c r="G275" s="65" t="n">
        <v>1.88</v>
      </c>
    </row>
    <row r="276" customFormat="false" ht="15" hidden="false" customHeight="false" outlineLevel="0" collapsed="false">
      <c r="A276" s="64" t="s">
        <v>1358</v>
      </c>
      <c r="B276" s="64"/>
      <c r="C276" s="64"/>
      <c r="D276" s="64"/>
      <c r="E276" s="64"/>
      <c r="F276" s="64"/>
      <c r="G276" s="65" t="n">
        <v>0</v>
      </c>
    </row>
    <row r="277" customFormat="false" ht="15" hidden="false" customHeight="false" outlineLevel="0" collapsed="false">
      <c r="A277" s="64" t="s">
        <v>1359</v>
      </c>
      <c r="B277" s="64"/>
      <c r="C277" s="64"/>
      <c r="D277" s="64"/>
      <c r="E277" s="64"/>
      <c r="F277" s="64"/>
      <c r="G277" s="65" t="n">
        <v>1.88</v>
      </c>
    </row>
    <row r="278" customFormat="false" ht="15" hidden="false" customHeight="false" outlineLevel="0" collapsed="false">
      <c r="A278" s="64" t="s">
        <v>1360</v>
      </c>
      <c r="B278" s="64"/>
      <c r="C278" s="64"/>
      <c r="D278" s="64"/>
      <c r="E278" s="64"/>
      <c r="F278" s="64"/>
      <c r="G278" s="65" t="n">
        <v>9.22</v>
      </c>
    </row>
    <row r="279" customFormat="false" ht="15" hidden="false" customHeight="false" outlineLevel="0" collapsed="false">
      <c r="A279" s="64" t="s">
        <v>1361</v>
      </c>
      <c r="B279" s="64"/>
      <c r="C279" s="64"/>
      <c r="D279" s="64"/>
      <c r="E279" s="64"/>
      <c r="F279" s="64"/>
      <c r="G279" s="65" t="n">
        <v>110.5</v>
      </c>
    </row>
    <row r="280" customFormat="false" ht="15" hidden="false" customHeight="false" outlineLevel="0" collapsed="false">
      <c r="A280" s="64" t="s">
        <v>1362</v>
      </c>
      <c r="B280" s="64"/>
      <c r="C280" s="64"/>
      <c r="D280" s="64"/>
      <c r="E280" s="64"/>
      <c r="F280" s="64"/>
      <c r="G280" s="65" t="n">
        <f aca="false">G279*G278</f>
        <v>1018.81</v>
      </c>
    </row>
    <row r="281" customFormat="false" ht="15" hidden="false" customHeight="false" outlineLevel="0" collapsed="false">
      <c r="A281" s="66"/>
      <c r="B281" s="66"/>
      <c r="C281" s="66"/>
      <c r="D281" s="66"/>
      <c r="E281" s="66"/>
      <c r="F281" s="66"/>
      <c r="G281" s="66"/>
    </row>
    <row r="282" customFormat="false" ht="15" hidden="false" customHeight="false" outlineLevel="0" collapsed="false">
      <c r="A282" s="30" t="s">
        <v>60</v>
      </c>
      <c r="B282" s="30" t="s">
        <v>61</v>
      </c>
      <c r="C282" s="61" t="s">
        <v>17</v>
      </c>
      <c r="D282" s="61" t="s">
        <v>49</v>
      </c>
      <c r="E282" s="62"/>
      <c r="F282" s="25"/>
      <c r="G282" s="25"/>
    </row>
    <row r="283" customFormat="false" ht="25.5" hidden="false" customHeight="false" outlineLevel="0" collapsed="false">
      <c r="A283" s="63" t="s">
        <v>1373</v>
      </c>
      <c r="B283" s="23" t="s">
        <v>1374</v>
      </c>
      <c r="C283" s="24" t="s">
        <v>17</v>
      </c>
      <c r="D283" s="24" t="s">
        <v>1314</v>
      </c>
      <c r="E283" s="62" t="n">
        <v>36.09</v>
      </c>
      <c r="F283" s="26" t="n">
        <v>12.83</v>
      </c>
      <c r="G283" s="26" t="n">
        <v>462.95</v>
      </c>
    </row>
    <row r="284" customFormat="false" ht="25.5" hidden="false" customHeight="false" outlineLevel="0" collapsed="false">
      <c r="A284" s="63" t="s">
        <v>1367</v>
      </c>
      <c r="B284" s="23" t="s">
        <v>1368</v>
      </c>
      <c r="C284" s="24" t="s">
        <v>17</v>
      </c>
      <c r="D284" s="24" t="s">
        <v>1314</v>
      </c>
      <c r="E284" s="62" t="n">
        <v>8.02</v>
      </c>
      <c r="F284" s="26" t="n">
        <v>15.68</v>
      </c>
      <c r="G284" s="26" t="n">
        <v>125.73</v>
      </c>
    </row>
    <row r="285" customFormat="false" ht="15" hidden="false" customHeight="false" outlineLevel="0" collapsed="false">
      <c r="A285" s="64" t="s">
        <v>1353</v>
      </c>
      <c r="B285" s="64"/>
      <c r="C285" s="64"/>
      <c r="D285" s="64"/>
      <c r="E285" s="64"/>
      <c r="F285" s="64"/>
      <c r="G285" s="65" t="n">
        <v>5.03</v>
      </c>
    </row>
    <row r="286" customFormat="false" ht="15" hidden="false" customHeight="false" outlineLevel="0" collapsed="false">
      <c r="A286" s="64" t="s">
        <v>1354</v>
      </c>
      <c r="B286" s="64"/>
      <c r="C286" s="64"/>
      <c r="D286" s="64"/>
      <c r="E286" s="64"/>
      <c r="F286" s="64"/>
      <c r="G286" s="65" t="n">
        <v>2.31</v>
      </c>
    </row>
    <row r="287" customFormat="false" ht="15" hidden="false" customHeight="false" outlineLevel="0" collapsed="false">
      <c r="A287" s="64" t="s">
        <v>1355</v>
      </c>
      <c r="B287" s="64"/>
      <c r="C287" s="64"/>
      <c r="D287" s="64"/>
      <c r="E287" s="64"/>
      <c r="F287" s="64"/>
      <c r="G287" s="65" t="n">
        <v>7.34</v>
      </c>
    </row>
    <row r="288" customFormat="false" ht="15" hidden="false" customHeight="false" outlineLevel="0" collapsed="false">
      <c r="A288" s="64" t="s">
        <v>1356</v>
      </c>
      <c r="B288" s="64"/>
      <c r="C288" s="64"/>
      <c r="D288" s="64"/>
      <c r="E288" s="64"/>
      <c r="F288" s="64"/>
      <c r="G288" s="65" t="n">
        <v>0</v>
      </c>
    </row>
    <row r="289" customFormat="false" ht="15" hidden="false" customHeight="false" outlineLevel="0" collapsed="false">
      <c r="A289" s="64" t="s">
        <v>1357</v>
      </c>
      <c r="B289" s="64"/>
      <c r="C289" s="64"/>
      <c r="D289" s="64"/>
      <c r="E289" s="64"/>
      <c r="F289" s="64"/>
      <c r="G289" s="65" t="n">
        <v>1.88</v>
      </c>
    </row>
    <row r="290" customFormat="false" ht="15" hidden="false" customHeight="false" outlineLevel="0" collapsed="false">
      <c r="A290" s="64" t="s">
        <v>1358</v>
      </c>
      <c r="B290" s="64"/>
      <c r="C290" s="64"/>
      <c r="D290" s="64"/>
      <c r="E290" s="64"/>
      <c r="F290" s="64"/>
      <c r="G290" s="65" t="n">
        <v>0</v>
      </c>
    </row>
    <row r="291" customFormat="false" ht="15" hidden="false" customHeight="false" outlineLevel="0" collapsed="false">
      <c r="A291" s="64" t="s">
        <v>1359</v>
      </c>
      <c r="B291" s="64"/>
      <c r="C291" s="64"/>
      <c r="D291" s="64"/>
      <c r="E291" s="64"/>
      <c r="F291" s="64"/>
      <c r="G291" s="65" t="n">
        <v>1.88</v>
      </c>
    </row>
    <row r="292" customFormat="false" ht="15" hidden="false" customHeight="false" outlineLevel="0" collapsed="false">
      <c r="A292" s="64" t="s">
        <v>1360</v>
      </c>
      <c r="B292" s="64"/>
      <c r="C292" s="64"/>
      <c r="D292" s="64"/>
      <c r="E292" s="64"/>
      <c r="F292" s="64"/>
      <c r="G292" s="65" t="n">
        <v>9.22</v>
      </c>
    </row>
    <row r="293" customFormat="false" ht="15" hidden="false" customHeight="false" outlineLevel="0" collapsed="false">
      <c r="A293" s="64" t="s">
        <v>1361</v>
      </c>
      <c r="B293" s="64"/>
      <c r="C293" s="64"/>
      <c r="D293" s="64"/>
      <c r="E293" s="64"/>
      <c r="F293" s="64"/>
      <c r="G293" s="65" t="n">
        <v>80.2</v>
      </c>
    </row>
    <row r="294" customFormat="false" ht="15" hidden="false" customHeight="false" outlineLevel="0" collapsed="false">
      <c r="A294" s="64" t="s">
        <v>1362</v>
      </c>
      <c r="B294" s="64"/>
      <c r="C294" s="64"/>
      <c r="D294" s="64"/>
      <c r="E294" s="64"/>
      <c r="F294" s="64"/>
      <c r="G294" s="65" t="n">
        <f aca="false">G293*G292</f>
        <v>739.444</v>
      </c>
    </row>
    <row r="295" customFormat="false" ht="15" hidden="false" customHeight="false" outlineLevel="0" collapsed="false">
      <c r="A295" s="66"/>
      <c r="B295" s="66"/>
      <c r="C295" s="66"/>
      <c r="D295" s="66"/>
      <c r="E295" s="66"/>
      <c r="F295" s="66"/>
      <c r="G295" s="66"/>
    </row>
    <row r="296" customFormat="false" ht="25.5" hidden="false" customHeight="false" outlineLevel="0" collapsed="false">
      <c r="A296" s="30" t="s">
        <v>62</v>
      </c>
      <c r="B296" s="30" t="s">
        <v>63</v>
      </c>
      <c r="C296" s="61" t="s">
        <v>17</v>
      </c>
      <c r="D296" s="61" t="s">
        <v>18</v>
      </c>
      <c r="E296" s="62"/>
      <c r="F296" s="25"/>
      <c r="G296" s="25"/>
    </row>
    <row r="297" customFormat="false" ht="25.5" hidden="false" customHeight="false" outlineLevel="0" collapsed="false">
      <c r="A297" s="63" t="s">
        <v>1363</v>
      </c>
      <c r="B297" s="23" t="s">
        <v>1364</v>
      </c>
      <c r="C297" s="24" t="s">
        <v>17</v>
      </c>
      <c r="D297" s="24" t="s">
        <v>1314</v>
      </c>
      <c r="E297" s="62" t="n">
        <v>0.74</v>
      </c>
      <c r="F297" s="26" t="n">
        <v>15.53</v>
      </c>
      <c r="G297" s="26" t="n">
        <v>11.46</v>
      </c>
    </row>
    <row r="298" customFormat="false" ht="25.5" hidden="false" customHeight="false" outlineLevel="0" collapsed="false">
      <c r="A298" s="63" t="s">
        <v>1349</v>
      </c>
      <c r="B298" s="23" t="s">
        <v>1350</v>
      </c>
      <c r="C298" s="24" t="s">
        <v>17</v>
      </c>
      <c r="D298" s="24" t="s">
        <v>1314</v>
      </c>
      <c r="E298" s="62" t="n">
        <v>7.38</v>
      </c>
      <c r="F298" s="26" t="n">
        <v>12.54</v>
      </c>
      <c r="G298" s="26" t="n">
        <v>92.53</v>
      </c>
    </row>
    <row r="299" customFormat="false" ht="15" hidden="false" customHeight="false" outlineLevel="0" collapsed="false">
      <c r="A299" s="64" t="s">
        <v>1353</v>
      </c>
      <c r="B299" s="64"/>
      <c r="C299" s="64"/>
      <c r="D299" s="64"/>
      <c r="E299" s="64"/>
      <c r="F299" s="64"/>
      <c r="G299" s="65" t="n">
        <v>17.05</v>
      </c>
    </row>
    <row r="300" customFormat="false" ht="15" hidden="false" customHeight="false" outlineLevel="0" collapsed="false">
      <c r="A300" s="64" t="s">
        <v>1354</v>
      </c>
      <c r="B300" s="64"/>
      <c r="C300" s="64"/>
      <c r="D300" s="64"/>
      <c r="E300" s="64"/>
      <c r="F300" s="64"/>
      <c r="G300" s="65" t="n">
        <v>8.31</v>
      </c>
    </row>
    <row r="301" customFormat="false" ht="15" hidden="false" customHeight="false" outlineLevel="0" collapsed="false">
      <c r="A301" s="64" t="s">
        <v>1355</v>
      </c>
      <c r="B301" s="64"/>
      <c r="C301" s="64"/>
      <c r="D301" s="64"/>
      <c r="E301" s="64"/>
      <c r="F301" s="64"/>
      <c r="G301" s="65" t="n">
        <v>25.36</v>
      </c>
    </row>
    <row r="302" customFormat="false" ht="15" hidden="false" customHeight="false" outlineLevel="0" collapsed="false">
      <c r="A302" s="64" t="s">
        <v>1356</v>
      </c>
      <c r="B302" s="64"/>
      <c r="C302" s="64"/>
      <c r="D302" s="64"/>
      <c r="E302" s="64"/>
      <c r="F302" s="64"/>
      <c r="G302" s="65" t="n">
        <v>0</v>
      </c>
    </row>
    <row r="303" customFormat="false" ht="15" hidden="false" customHeight="false" outlineLevel="0" collapsed="false">
      <c r="A303" s="64" t="s">
        <v>1357</v>
      </c>
      <c r="B303" s="64"/>
      <c r="C303" s="64"/>
      <c r="D303" s="64"/>
      <c r="E303" s="64"/>
      <c r="F303" s="64"/>
      <c r="G303" s="65" t="n">
        <v>6.51</v>
      </c>
    </row>
    <row r="304" customFormat="false" ht="15" hidden="false" customHeight="false" outlineLevel="0" collapsed="false">
      <c r="A304" s="64" t="s">
        <v>1358</v>
      </c>
      <c r="B304" s="64"/>
      <c r="C304" s="64"/>
      <c r="D304" s="64"/>
      <c r="E304" s="64"/>
      <c r="F304" s="64"/>
      <c r="G304" s="65" t="n">
        <v>0</v>
      </c>
    </row>
    <row r="305" customFormat="false" ht="15" hidden="false" customHeight="false" outlineLevel="0" collapsed="false">
      <c r="A305" s="64" t="s">
        <v>1359</v>
      </c>
      <c r="B305" s="64"/>
      <c r="C305" s="64"/>
      <c r="D305" s="64"/>
      <c r="E305" s="64"/>
      <c r="F305" s="64"/>
      <c r="G305" s="65" t="n">
        <v>6.51</v>
      </c>
    </row>
    <row r="306" customFormat="false" ht="15" hidden="false" customHeight="false" outlineLevel="0" collapsed="false">
      <c r="A306" s="64" t="s">
        <v>1360</v>
      </c>
      <c r="B306" s="64"/>
      <c r="C306" s="64"/>
      <c r="D306" s="64"/>
      <c r="E306" s="64"/>
      <c r="F306" s="64"/>
      <c r="G306" s="65" t="n">
        <v>31.87</v>
      </c>
    </row>
    <row r="307" customFormat="false" ht="15" hidden="false" customHeight="false" outlineLevel="0" collapsed="false">
      <c r="A307" s="64" t="s">
        <v>1361</v>
      </c>
      <c r="B307" s="64"/>
      <c r="C307" s="64"/>
      <c r="D307" s="64"/>
      <c r="E307" s="64"/>
      <c r="F307" s="64"/>
      <c r="G307" s="65" t="n">
        <v>4.1</v>
      </c>
    </row>
    <row r="308" customFormat="false" ht="15" hidden="false" customHeight="false" outlineLevel="0" collapsed="false">
      <c r="A308" s="64" t="s">
        <v>1362</v>
      </c>
      <c r="B308" s="64"/>
      <c r="C308" s="64"/>
      <c r="D308" s="64"/>
      <c r="E308" s="64"/>
      <c r="F308" s="64"/>
      <c r="G308" s="65" t="n">
        <f aca="false">G307*G306</f>
        <v>130.667</v>
      </c>
    </row>
    <row r="309" customFormat="false" ht="15" hidden="false" customHeight="false" outlineLevel="0" collapsed="false">
      <c r="A309" s="66"/>
      <c r="B309" s="66"/>
      <c r="C309" s="66"/>
      <c r="D309" s="66"/>
      <c r="E309" s="66"/>
      <c r="F309" s="66"/>
      <c r="G309" s="66"/>
    </row>
    <row r="310" customFormat="false" ht="25.5" hidden="false" customHeight="false" outlineLevel="0" collapsed="false">
      <c r="A310" s="30" t="s">
        <v>64</v>
      </c>
      <c r="B310" s="30" t="s">
        <v>65</v>
      </c>
      <c r="C310" s="61" t="s">
        <v>17</v>
      </c>
      <c r="D310" s="61" t="s">
        <v>23</v>
      </c>
      <c r="E310" s="62"/>
      <c r="F310" s="25"/>
      <c r="G310" s="25"/>
    </row>
    <row r="311" customFormat="false" ht="25.5" hidden="false" customHeight="false" outlineLevel="0" collapsed="false">
      <c r="A311" s="63" t="s">
        <v>1373</v>
      </c>
      <c r="B311" s="23" t="s">
        <v>1374</v>
      </c>
      <c r="C311" s="24" t="s">
        <v>17</v>
      </c>
      <c r="D311" s="24" t="s">
        <v>1314</v>
      </c>
      <c r="E311" s="62" t="n">
        <v>4.2</v>
      </c>
      <c r="F311" s="26" t="n">
        <v>12.83</v>
      </c>
      <c r="G311" s="26" t="n">
        <v>53.88</v>
      </c>
    </row>
    <row r="312" customFormat="false" ht="25.5" hidden="false" customHeight="false" outlineLevel="0" collapsed="false">
      <c r="A312" s="63" t="s">
        <v>1367</v>
      </c>
      <c r="B312" s="23" t="s">
        <v>1368</v>
      </c>
      <c r="C312" s="24" t="s">
        <v>17</v>
      </c>
      <c r="D312" s="24" t="s">
        <v>1314</v>
      </c>
      <c r="E312" s="62" t="n">
        <v>4.2</v>
      </c>
      <c r="F312" s="26" t="n">
        <v>15.68</v>
      </c>
      <c r="G312" s="26" t="n">
        <v>65.85</v>
      </c>
    </row>
    <row r="313" customFormat="false" ht="15" hidden="false" customHeight="false" outlineLevel="0" collapsed="false">
      <c r="A313" s="64" t="s">
        <v>1353</v>
      </c>
      <c r="B313" s="64"/>
      <c r="C313" s="64"/>
      <c r="D313" s="64"/>
      <c r="E313" s="64"/>
      <c r="F313" s="64"/>
      <c r="G313" s="65" t="n">
        <v>7.04</v>
      </c>
    </row>
    <row r="314" customFormat="false" ht="15" hidden="false" customHeight="false" outlineLevel="0" collapsed="false">
      <c r="A314" s="64" t="s">
        <v>1354</v>
      </c>
      <c r="B314" s="64"/>
      <c r="C314" s="64"/>
      <c r="D314" s="64"/>
      <c r="E314" s="64"/>
      <c r="F314" s="64"/>
      <c r="G314" s="65" t="n">
        <v>2.94</v>
      </c>
    </row>
    <row r="315" customFormat="false" ht="15" hidden="false" customHeight="false" outlineLevel="0" collapsed="false">
      <c r="A315" s="64" t="s">
        <v>1355</v>
      </c>
      <c r="B315" s="64"/>
      <c r="C315" s="64"/>
      <c r="D315" s="64"/>
      <c r="E315" s="64"/>
      <c r="F315" s="64"/>
      <c r="G315" s="65" t="n">
        <v>9.98</v>
      </c>
    </row>
    <row r="316" customFormat="false" ht="15" hidden="false" customHeight="false" outlineLevel="0" collapsed="false">
      <c r="A316" s="64" t="s">
        <v>1356</v>
      </c>
      <c r="B316" s="64"/>
      <c r="C316" s="64"/>
      <c r="D316" s="64"/>
      <c r="E316" s="64"/>
      <c r="F316" s="64"/>
      <c r="G316" s="65" t="n">
        <v>0</v>
      </c>
    </row>
    <row r="317" customFormat="false" ht="15" hidden="false" customHeight="false" outlineLevel="0" collapsed="false">
      <c r="A317" s="64" t="s">
        <v>1357</v>
      </c>
      <c r="B317" s="64"/>
      <c r="C317" s="64"/>
      <c r="D317" s="64"/>
      <c r="E317" s="64"/>
      <c r="F317" s="64"/>
      <c r="G317" s="65" t="n">
        <v>2.56</v>
      </c>
    </row>
    <row r="318" customFormat="false" ht="15" hidden="false" customHeight="false" outlineLevel="0" collapsed="false">
      <c r="A318" s="64" t="s">
        <v>1358</v>
      </c>
      <c r="B318" s="64"/>
      <c r="C318" s="64"/>
      <c r="D318" s="64"/>
      <c r="E318" s="64"/>
      <c r="F318" s="64"/>
      <c r="G318" s="65" t="n">
        <v>0</v>
      </c>
    </row>
    <row r="319" customFormat="false" ht="15" hidden="false" customHeight="false" outlineLevel="0" collapsed="false">
      <c r="A319" s="64" t="s">
        <v>1359</v>
      </c>
      <c r="B319" s="64"/>
      <c r="C319" s="64"/>
      <c r="D319" s="64"/>
      <c r="E319" s="64"/>
      <c r="F319" s="64"/>
      <c r="G319" s="65" t="n">
        <v>2.56</v>
      </c>
    </row>
    <row r="320" customFormat="false" ht="15" hidden="false" customHeight="false" outlineLevel="0" collapsed="false">
      <c r="A320" s="64" t="s">
        <v>1360</v>
      </c>
      <c r="B320" s="64"/>
      <c r="C320" s="64"/>
      <c r="D320" s="64"/>
      <c r="E320" s="64"/>
      <c r="F320" s="64"/>
      <c r="G320" s="65" t="n">
        <v>12.54</v>
      </c>
    </row>
    <row r="321" customFormat="false" ht="15" hidden="false" customHeight="false" outlineLevel="0" collapsed="false">
      <c r="A321" s="64" t="s">
        <v>1361</v>
      </c>
      <c r="B321" s="64"/>
      <c r="C321" s="64"/>
      <c r="D321" s="64"/>
      <c r="E321" s="64"/>
      <c r="F321" s="64"/>
      <c r="G321" s="65" t="n">
        <v>12</v>
      </c>
    </row>
    <row r="322" customFormat="false" ht="15" hidden="false" customHeight="false" outlineLevel="0" collapsed="false">
      <c r="A322" s="64" t="s">
        <v>1362</v>
      </c>
      <c r="B322" s="64"/>
      <c r="C322" s="64"/>
      <c r="D322" s="64"/>
      <c r="E322" s="64"/>
      <c r="F322" s="64"/>
      <c r="G322" s="65" t="n">
        <f aca="false">G321*G320</f>
        <v>150.48</v>
      </c>
    </row>
    <row r="323" customFormat="false" ht="15" hidden="false" customHeight="false" outlineLevel="0" collapsed="false">
      <c r="A323" s="66"/>
      <c r="B323" s="66"/>
      <c r="C323" s="66"/>
      <c r="D323" s="66"/>
      <c r="E323" s="66"/>
      <c r="F323" s="66"/>
      <c r="G323" s="66"/>
    </row>
    <row r="324" customFormat="false" ht="38.25" hidden="false" customHeight="false" outlineLevel="0" collapsed="false">
      <c r="A324" s="30" t="s">
        <v>66</v>
      </c>
      <c r="B324" s="30" t="s">
        <v>67</v>
      </c>
      <c r="C324" s="61" t="s">
        <v>17</v>
      </c>
      <c r="D324" s="61" t="s">
        <v>49</v>
      </c>
      <c r="E324" s="62"/>
      <c r="F324" s="25"/>
      <c r="G324" s="25"/>
    </row>
    <row r="325" customFormat="false" ht="38.25" hidden="false" customHeight="false" outlineLevel="0" collapsed="false">
      <c r="A325" s="63" t="s">
        <v>1375</v>
      </c>
      <c r="B325" s="23" t="s">
        <v>1376</v>
      </c>
      <c r="C325" s="24" t="s">
        <v>17</v>
      </c>
      <c r="D325" s="24" t="s">
        <v>1314</v>
      </c>
      <c r="E325" s="62" t="n">
        <v>16</v>
      </c>
      <c r="F325" s="26" t="n">
        <v>12.7</v>
      </c>
      <c r="G325" s="26" t="n">
        <v>203.16</v>
      </c>
    </row>
    <row r="326" customFormat="false" ht="38.25" hidden="false" customHeight="false" outlineLevel="0" collapsed="false">
      <c r="A326" s="63" t="s">
        <v>1369</v>
      </c>
      <c r="B326" s="23" t="s">
        <v>1370</v>
      </c>
      <c r="C326" s="24" t="s">
        <v>17</v>
      </c>
      <c r="D326" s="24" t="s">
        <v>1314</v>
      </c>
      <c r="E326" s="62" t="n">
        <v>16</v>
      </c>
      <c r="F326" s="26" t="n">
        <v>15.51</v>
      </c>
      <c r="G326" s="26" t="n">
        <v>248.12</v>
      </c>
    </row>
    <row r="327" customFormat="false" ht="15" hidden="false" customHeight="false" outlineLevel="0" collapsed="false">
      <c r="A327" s="64" t="s">
        <v>1353</v>
      </c>
      <c r="B327" s="64"/>
      <c r="C327" s="64"/>
      <c r="D327" s="64"/>
      <c r="E327" s="64"/>
      <c r="F327" s="64"/>
      <c r="G327" s="65" t="n">
        <v>3.96</v>
      </c>
    </row>
    <row r="328" customFormat="false" ht="15" hidden="false" customHeight="false" outlineLevel="0" collapsed="false">
      <c r="A328" s="64" t="s">
        <v>1354</v>
      </c>
      <c r="B328" s="64"/>
      <c r="C328" s="64"/>
      <c r="D328" s="64"/>
      <c r="E328" s="64"/>
      <c r="F328" s="64"/>
      <c r="G328" s="65" t="n">
        <v>1.68</v>
      </c>
    </row>
    <row r="329" customFormat="false" ht="15" hidden="false" customHeight="false" outlineLevel="0" collapsed="false">
      <c r="A329" s="64" t="s">
        <v>1355</v>
      </c>
      <c r="B329" s="64"/>
      <c r="C329" s="64"/>
      <c r="D329" s="64"/>
      <c r="E329" s="64"/>
      <c r="F329" s="64"/>
      <c r="G329" s="65" t="n">
        <v>5.64</v>
      </c>
    </row>
    <row r="330" customFormat="false" ht="15" hidden="false" customHeight="false" outlineLevel="0" collapsed="false">
      <c r="A330" s="64" t="s">
        <v>1356</v>
      </c>
      <c r="B330" s="64"/>
      <c r="C330" s="64"/>
      <c r="D330" s="64"/>
      <c r="E330" s="64"/>
      <c r="F330" s="64"/>
      <c r="G330" s="65" t="n">
        <v>0</v>
      </c>
    </row>
    <row r="331" customFormat="false" ht="15" hidden="false" customHeight="false" outlineLevel="0" collapsed="false">
      <c r="A331" s="64" t="s">
        <v>1357</v>
      </c>
      <c r="B331" s="64"/>
      <c r="C331" s="64"/>
      <c r="D331" s="64"/>
      <c r="E331" s="64"/>
      <c r="F331" s="64"/>
      <c r="G331" s="65" t="n">
        <v>1.45</v>
      </c>
    </row>
    <row r="332" customFormat="false" ht="15" hidden="false" customHeight="false" outlineLevel="0" collapsed="false">
      <c r="A332" s="64" t="s">
        <v>1358</v>
      </c>
      <c r="B332" s="64"/>
      <c r="C332" s="64"/>
      <c r="D332" s="64"/>
      <c r="E332" s="64"/>
      <c r="F332" s="64"/>
      <c r="G332" s="65" t="n">
        <v>0</v>
      </c>
    </row>
    <row r="333" customFormat="false" ht="15" hidden="false" customHeight="false" outlineLevel="0" collapsed="false">
      <c r="A333" s="64" t="s">
        <v>1359</v>
      </c>
      <c r="B333" s="64"/>
      <c r="C333" s="64"/>
      <c r="D333" s="64"/>
      <c r="E333" s="64"/>
      <c r="F333" s="64"/>
      <c r="G333" s="65" t="n">
        <v>1.45</v>
      </c>
    </row>
    <row r="334" customFormat="false" ht="15" hidden="false" customHeight="false" outlineLevel="0" collapsed="false">
      <c r="A334" s="64" t="s">
        <v>1360</v>
      </c>
      <c r="B334" s="64"/>
      <c r="C334" s="64"/>
      <c r="D334" s="64"/>
      <c r="E334" s="64"/>
      <c r="F334" s="64"/>
      <c r="G334" s="65" t="n">
        <v>7.09</v>
      </c>
    </row>
    <row r="335" customFormat="false" ht="15" hidden="false" customHeight="false" outlineLevel="0" collapsed="false">
      <c r="A335" s="64" t="s">
        <v>1361</v>
      </c>
      <c r="B335" s="64"/>
      <c r="C335" s="64"/>
      <c r="D335" s="64"/>
      <c r="E335" s="64"/>
      <c r="F335" s="64"/>
      <c r="G335" s="65" t="n">
        <v>80</v>
      </c>
    </row>
    <row r="336" customFormat="false" ht="15" hidden="false" customHeight="false" outlineLevel="0" collapsed="false">
      <c r="A336" s="64" t="s">
        <v>1362</v>
      </c>
      <c r="B336" s="64"/>
      <c r="C336" s="64"/>
      <c r="D336" s="64"/>
      <c r="E336" s="64"/>
      <c r="F336" s="64"/>
      <c r="G336" s="65" t="n">
        <f aca="false">G335*G334</f>
        <v>567.2</v>
      </c>
    </row>
    <row r="337" customFormat="false" ht="15" hidden="false" customHeight="false" outlineLevel="0" collapsed="false">
      <c r="A337" s="66"/>
      <c r="B337" s="66"/>
      <c r="C337" s="66"/>
      <c r="D337" s="66"/>
      <c r="E337" s="66"/>
      <c r="F337" s="66"/>
      <c r="G337" s="66"/>
    </row>
    <row r="338" customFormat="false" ht="38.25" hidden="false" customHeight="false" outlineLevel="0" collapsed="false">
      <c r="A338" s="30" t="s">
        <v>68</v>
      </c>
      <c r="B338" s="30" t="s">
        <v>69</v>
      </c>
      <c r="C338" s="61" t="s">
        <v>17</v>
      </c>
      <c r="D338" s="61" t="s">
        <v>49</v>
      </c>
      <c r="E338" s="62"/>
      <c r="F338" s="25"/>
      <c r="G338" s="25"/>
    </row>
    <row r="339" customFormat="false" ht="38.25" hidden="false" customHeight="false" outlineLevel="0" collapsed="false">
      <c r="A339" s="63" t="s">
        <v>1375</v>
      </c>
      <c r="B339" s="23" t="s">
        <v>1376</v>
      </c>
      <c r="C339" s="24" t="s">
        <v>17</v>
      </c>
      <c r="D339" s="24" t="s">
        <v>1314</v>
      </c>
      <c r="E339" s="62" t="n">
        <v>0.45</v>
      </c>
      <c r="F339" s="26" t="n">
        <v>12.7</v>
      </c>
      <c r="G339" s="26" t="n">
        <v>5.71</v>
      </c>
    </row>
    <row r="340" customFormat="false" ht="38.25" hidden="false" customHeight="false" outlineLevel="0" collapsed="false">
      <c r="A340" s="63" t="s">
        <v>1369</v>
      </c>
      <c r="B340" s="23" t="s">
        <v>1370</v>
      </c>
      <c r="C340" s="24" t="s">
        <v>17</v>
      </c>
      <c r="D340" s="24" t="s">
        <v>1314</v>
      </c>
      <c r="E340" s="62" t="n">
        <v>0.45</v>
      </c>
      <c r="F340" s="26" t="n">
        <v>15.51</v>
      </c>
      <c r="G340" s="26" t="n">
        <v>6.98</v>
      </c>
    </row>
    <row r="341" customFormat="false" ht="15" hidden="false" customHeight="false" outlineLevel="0" collapsed="false">
      <c r="A341" s="64" t="s">
        <v>1353</v>
      </c>
      <c r="B341" s="64"/>
      <c r="C341" s="64"/>
      <c r="D341" s="64"/>
      <c r="E341" s="64"/>
      <c r="F341" s="64"/>
      <c r="G341" s="65" t="n">
        <v>5.94</v>
      </c>
    </row>
    <row r="342" customFormat="false" ht="15" hidden="false" customHeight="false" outlineLevel="0" collapsed="false">
      <c r="A342" s="64" t="s">
        <v>1354</v>
      </c>
      <c r="B342" s="64"/>
      <c r="C342" s="64"/>
      <c r="D342" s="64"/>
      <c r="E342" s="64"/>
      <c r="F342" s="64"/>
      <c r="G342" s="65" t="n">
        <v>2.52</v>
      </c>
    </row>
    <row r="343" customFormat="false" ht="15" hidden="false" customHeight="false" outlineLevel="0" collapsed="false">
      <c r="A343" s="64" t="s">
        <v>1355</v>
      </c>
      <c r="B343" s="64"/>
      <c r="C343" s="64"/>
      <c r="D343" s="64"/>
      <c r="E343" s="64"/>
      <c r="F343" s="64"/>
      <c r="G343" s="65" t="n">
        <v>8.46</v>
      </c>
    </row>
    <row r="344" customFormat="false" ht="15" hidden="false" customHeight="false" outlineLevel="0" collapsed="false">
      <c r="A344" s="64" t="s">
        <v>1356</v>
      </c>
      <c r="B344" s="64"/>
      <c r="C344" s="64"/>
      <c r="D344" s="64"/>
      <c r="E344" s="64"/>
      <c r="F344" s="64"/>
      <c r="G344" s="65" t="n">
        <v>0</v>
      </c>
    </row>
    <row r="345" customFormat="false" ht="15" hidden="false" customHeight="false" outlineLevel="0" collapsed="false">
      <c r="A345" s="64" t="s">
        <v>1357</v>
      </c>
      <c r="B345" s="64"/>
      <c r="C345" s="64"/>
      <c r="D345" s="64"/>
      <c r="E345" s="64"/>
      <c r="F345" s="64"/>
      <c r="G345" s="65" t="n">
        <v>2.17</v>
      </c>
    </row>
    <row r="346" customFormat="false" ht="15" hidden="false" customHeight="false" outlineLevel="0" collapsed="false">
      <c r="A346" s="64" t="s">
        <v>1358</v>
      </c>
      <c r="B346" s="64"/>
      <c r="C346" s="64"/>
      <c r="D346" s="64"/>
      <c r="E346" s="64"/>
      <c r="F346" s="64"/>
      <c r="G346" s="65" t="n">
        <v>0</v>
      </c>
    </row>
    <row r="347" customFormat="false" ht="15" hidden="false" customHeight="false" outlineLevel="0" collapsed="false">
      <c r="A347" s="64" t="s">
        <v>1359</v>
      </c>
      <c r="B347" s="64"/>
      <c r="C347" s="64"/>
      <c r="D347" s="64"/>
      <c r="E347" s="64"/>
      <c r="F347" s="64"/>
      <c r="G347" s="65" t="n">
        <v>2.17</v>
      </c>
    </row>
    <row r="348" customFormat="false" ht="15" hidden="false" customHeight="false" outlineLevel="0" collapsed="false">
      <c r="A348" s="64" t="s">
        <v>1360</v>
      </c>
      <c r="B348" s="64"/>
      <c r="C348" s="64"/>
      <c r="D348" s="64"/>
      <c r="E348" s="64"/>
      <c r="F348" s="64"/>
      <c r="G348" s="65" t="n">
        <v>10.63</v>
      </c>
    </row>
    <row r="349" customFormat="false" ht="15" hidden="false" customHeight="false" outlineLevel="0" collapsed="false">
      <c r="A349" s="64" t="s">
        <v>1361</v>
      </c>
      <c r="B349" s="64"/>
      <c r="C349" s="64"/>
      <c r="D349" s="64"/>
      <c r="E349" s="64"/>
      <c r="F349" s="64"/>
      <c r="G349" s="65" t="n">
        <v>1.5</v>
      </c>
    </row>
    <row r="350" customFormat="false" ht="15" hidden="false" customHeight="false" outlineLevel="0" collapsed="false">
      <c r="A350" s="64" t="s">
        <v>1362</v>
      </c>
      <c r="B350" s="64"/>
      <c r="C350" s="64"/>
      <c r="D350" s="64"/>
      <c r="E350" s="64"/>
      <c r="F350" s="64"/>
      <c r="G350" s="65" t="n">
        <f aca="false">G349*G348</f>
        <v>15.945</v>
      </c>
    </row>
    <row r="351" customFormat="false" ht="15" hidden="false" customHeight="false" outlineLevel="0" collapsed="false">
      <c r="A351" s="66"/>
      <c r="B351" s="66"/>
      <c r="C351" s="66"/>
      <c r="D351" s="66"/>
      <c r="E351" s="66"/>
      <c r="F351" s="66"/>
      <c r="G351" s="66"/>
    </row>
    <row r="352" customFormat="false" ht="25.5" hidden="false" customHeight="false" outlineLevel="0" collapsed="false">
      <c r="A352" s="30" t="s">
        <v>70</v>
      </c>
      <c r="B352" s="30" t="s">
        <v>71</v>
      </c>
      <c r="C352" s="61" t="s">
        <v>17</v>
      </c>
      <c r="D352" s="61" t="s">
        <v>23</v>
      </c>
      <c r="E352" s="62"/>
      <c r="F352" s="25"/>
      <c r="G352" s="25"/>
    </row>
    <row r="353" customFormat="false" ht="25.5" hidden="false" customHeight="false" outlineLevel="0" collapsed="false">
      <c r="A353" s="63" t="s">
        <v>1373</v>
      </c>
      <c r="B353" s="23" t="s">
        <v>1374</v>
      </c>
      <c r="C353" s="24" t="s">
        <v>17</v>
      </c>
      <c r="D353" s="24" t="s">
        <v>1314</v>
      </c>
      <c r="E353" s="62" t="n">
        <v>1.7</v>
      </c>
      <c r="F353" s="26" t="n">
        <v>12.83</v>
      </c>
      <c r="G353" s="26" t="n">
        <v>21.81</v>
      </c>
    </row>
    <row r="354" customFormat="false" ht="25.5" hidden="false" customHeight="false" outlineLevel="0" collapsed="false">
      <c r="A354" s="63" t="s">
        <v>1367</v>
      </c>
      <c r="B354" s="23" t="s">
        <v>1368</v>
      </c>
      <c r="C354" s="24" t="s">
        <v>17</v>
      </c>
      <c r="D354" s="24" t="s">
        <v>1314</v>
      </c>
      <c r="E354" s="62" t="n">
        <v>1.7</v>
      </c>
      <c r="F354" s="26" t="n">
        <v>15.68</v>
      </c>
      <c r="G354" s="26" t="n">
        <v>26.65</v>
      </c>
    </row>
    <row r="355" customFormat="false" ht="15" hidden="false" customHeight="false" outlineLevel="0" collapsed="false">
      <c r="A355" s="64" t="s">
        <v>1353</v>
      </c>
      <c r="B355" s="64"/>
      <c r="C355" s="64"/>
      <c r="D355" s="64"/>
      <c r="E355" s="64"/>
      <c r="F355" s="64"/>
      <c r="G355" s="65" t="n">
        <v>17.09</v>
      </c>
    </row>
    <row r="356" customFormat="false" ht="15" hidden="false" customHeight="false" outlineLevel="0" collapsed="false">
      <c r="A356" s="64" t="s">
        <v>1354</v>
      </c>
      <c r="B356" s="64"/>
      <c r="C356" s="64"/>
      <c r="D356" s="64"/>
      <c r="E356" s="64"/>
      <c r="F356" s="64"/>
      <c r="G356" s="65" t="n">
        <v>7.14</v>
      </c>
    </row>
    <row r="357" customFormat="false" ht="15" hidden="false" customHeight="false" outlineLevel="0" collapsed="false">
      <c r="A357" s="64" t="s">
        <v>1355</v>
      </c>
      <c r="B357" s="64"/>
      <c r="C357" s="64"/>
      <c r="D357" s="64"/>
      <c r="E357" s="64"/>
      <c r="F357" s="64"/>
      <c r="G357" s="65" t="n">
        <v>24.23</v>
      </c>
    </row>
    <row r="358" customFormat="false" ht="15" hidden="false" customHeight="false" outlineLevel="0" collapsed="false">
      <c r="A358" s="64" t="s">
        <v>1356</v>
      </c>
      <c r="B358" s="64"/>
      <c r="C358" s="64"/>
      <c r="D358" s="64"/>
      <c r="E358" s="64"/>
      <c r="F358" s="64"/>
      <c r="G358" s="65" t="n">
        <v>0</v>
      </c>
    </row>
    <row r="359" customFormat="false" ht="15" hidden="false" customHeight="false" outlineLevel="0" collapsed="false">
      <c r="A359" s="64" t="s">
        <v>1357</v>
      </c>
      <c r="B359" s="64"/>
      <c r="C359" s="64"/>
      <c r="D359" s="64"/>
      <c r="E359" s="64"/>
      <c r="F359" s="64"/>
      <c r="G359" s="65" t="n">
        <v>6.21</v>
      </c>
    </row>
    <row r="360" customFormat="false" ht="15" hidden="false" customHeight="false" outlineLevel="0" collapsed="false">
      <c r="A360" s="64" t="s">
        <v>1358</v>
      </c>
      <c r="B360" s="64"/>
      <c r="C360" s="64"/>
      <c r="D360" s="64"/>
      <c r="E360" s="64"/>
      <c r="F360" s="64"/>
      <c r="G360" s="65" t="n">
        <v>0</v>
      </c>
    </row>
    <row r="361" customFormat="false" ht="15" hidden="false" customHeight="false" outlineLevel="0" collapsed="false">
      <c r="A361" s="64" t="s">
        <v>1359</v>
      </c>
      <c r="B361" s="64"/>
      <c r="C361" s="64"/>
      <c r="D361" s="64"/>
      <c r="E361" s="64"/>
      <c r="F361" s="64"/>
      <c r="G361" s="65" t="n">
        <v>6.21</v>
      </c>
    </row>
    <row r="362" customFormat="false" ht="15" hidden="false" customHeight="false" outlineLevel="0" collapsed="false">
      <c r="A362" s="64" t="s">
        <v>1360</v>
      </c>
      <c r="B362" s="64"/>
      <c r="C362" s="64"/>
      <c r="D362" s="64"/>
      <c r="E362" s="64"/>
      <c r="F362" s="64"/>
      <c r="G362" s="65" t="n">
        <v>30.44</v>
      </c>
    </row>
    <row r="363" customFormat="false" ht="15" hidden="false" customHeight="false" outlineLevel="0" collapsed="false">
      <c r="A363" s="64" t="s">
        <v>1361</v>
      </c>
      <c r="B363" s="64"/>
      <c r="C363" s="64"/>
      <c r="D363" s="64"/>
      <c r="E363" s="64"/>
      <c r="F363" s="64"/>
      <c r="G363" s="65" t="n">
        <v>2</v>
      </c>
    </row>
    <row r="364" customFormat="false" ht="15" hidden="false" customHeight="false" outlineLevel="0" collapsed="false">
      <c r="A364" s="64" t="s">
        <v>1362</v>
      </c>
      <c r="B364" s="64"/>
      <c r="C364" s="64"/>
      <c r="D364" s="64"/>
      <c r="E364" s="64"/>
      <c r="F364" s="64"/>
      <c r="G364" s="65" t="n">
        <f aca="false">G363*G362</f>
        <v>60.88</v>
      </c>
    </row>
    <row r="365" customFormat="false" ht="15" hidden="false" customHeight="false" outlineLevel="0" collapsed="false">
      <c r="A365" s="66"/>
      <c r="B365" s="66"/>
      <c r="C365" s="66"/>
      <c r="D365" s="66"/>
      <c r="E365" s="66"/>
      <c r="F365" s="66"/>
      <c r="G365" s="66"/>
    </row>
    <row r="366" customFormat="false" ht="25.5" hidden="false" customHeight="false" outlineLevel="0" collapsed="false">
      <c r="A366" s="30" t="s">
        <v>72</v>
      </c>
      <c r="B366" s="30" t="s">
        <v>73</v>
      </c>
      <c r="C366" s="61" t="s">
        <v>17</v>
      </c>
      <c r="D366" s="61" t="s">
        <v>28</v>
      </c>
      <c r="E366" s="62"/>
      <c r="F366" s="25"/>
      <c r="G366" s="25"/>
    </row>
    <row r="367" customFormat="false" ht="25.5" hidden="false" customHeight="false" outlineLevel="0" collapsed="false">
      <c r="A367" s="63" t="s">
        <v>1349</v>
      </c>
      <c r="B367" s="23" t="s">
        <v>1350</v>
      </c>
      <c r="C367" s="24" t="s">
        <v>17</v>
      </c>
      <c r="D367" s="24" t="s">
        <v>1314</v>
      </c>
      <c r="E367" s="62" t="n">
        <v>56.58</v>
      </c>
      <c r="F367" s="26" t="n">
        <v>12.54</v>
      </c>
      <c r="G367" s="26" t="n">
        <v>709.38</v>
      </c>
    </row>
    <row r="368" customFormat="false" ht="38.25" hidden="false" customHeight="false" outlineLevel="0" collapsed="false">
      <c r="A368" s="63" t="s">
        <v>1377</v>
      </c>
      <c r="B368" s="23" t="s">
        <v>1378</v>
      </c>
      <c r="C368" s="24" t="s">
        <v>1379</v>
      </c>
      <c r="D368" s="24" t="s">
        <v>28</v>
      </c>
      <c r="E368" s="62" t="n">
        <v>30.75</v>
      </c>
      <c r="F368" s="26" t="n">
        <v>27.5</v>
      </c>
      <c r="G368" s="26" t="n">
        <v>845.63</v>
      </c>
    </row>
    <row r="369" customFormat="false" ht="15" hidden="false" customHeight="false" outlineLevel="0" collapsed="false">
      <c r="A369" s="64" t="s">
        <v>1353</v>
      </c>
      <c r="B369" s="64"/>
      <c r="C369" s="64"/>
      <c r="D369" s="64"/>
      <c r="E369" s="64"/>
      <c r="F369" s="64"/>
      <c r="G369" s="65" t="n">
        <v>3.84</v>
      </c>
    </row>
    <row r="370" customFormat="false" ht="15" hidden="false" customHeight="false" outlineLevel="0" collapsed="false">
      <c r="A370" s="64" t="s">
        <v>1354</v>
      </c>
      <c r="B370" s="64"/>
      <c r="C370" s="64"/>
      <c r="D370" s="64"/>
      <c r="E370" s="64"/>
      <c r="F370" s="64"/>
      <c r="G370" s="65" t="n">
        <v>8.81</v>
      </c>
    </row>
    <row r="371" customFormat="false" ht="15" hidden="false" customHeight="false" outlineLevel="0" collapsed="false">
      <c r="A371" s="64" t="s">
        <v>1355</v>
      </c>
      <c r="B371" s="64"/>
      <c r="C371" s="64"/>
      <c r="D371" s="64"/>
      <c r="E371" s="64"/>
      <c r="F371" s="64"/>
      <c r="G371" s="65" t="n">
        <v>12.64</v>
      </c>
    </row>
    <row r="372" customFormat="false" ht="15" hidden="false" customHeight="false" outlineLevel="0" collapsed="false">
      <c r="A372" s="64" t="s">
        <v>1356</v>
      </c>
      <c r="B372" s="64"/>
      <c r="C372" s="64"/>
      <c r="D372" s="64"/>
      <c r="E372" s="64"/>
      <c r="F372" s="64"/>
      <c r="G372" s="65" t="n">
        <v>0</v>
      </c>
    </row>
    <row r="373" customFormat="false" ht="15" hidden="false" customHeight="false" outlineLevel="0" collapsed="false">
      <c r="A373" s="64" t="s">
        <v>1357</v>
      </c>
      <c r="B373" s="64"/>
      <c r="C373" s="64"/>
      <c r="D373" s="64"/>
      <c r="E373" s="64"/>
      <c r="F373" s="64"/>
      <c r="G373" s="65" t="n">
        <v>3.24</v>
      </c>
    </row>
    <row r="374" customFormat="false" ht="15" hidden="false" customHeight="false" outlineLevel="0" collapsed="false">
      <c r="A374" s="64" t="s">
        <v>1358</v>
      </c>
      <c r="B374" s="64"/>
      <c r="C374" s="64"/>
      <c r="D374" s="64"/>
      <c r="E374" s="64"/>
      <c r="F374" s="64"/>
      <c r="G374" s="65" t="n">
        <v>0</v>
      </c>
    </row>
    <row r="375" customFormat="false" ht="15" hidden="false" customHeight="false" outlineLevel="0" collapsed="false">
      <c r="A375" s="64" t="s">
        <v>1359</v>
      </c>
      <c r="B375" s="64"/>
      <c r="C375" s="64"/>
      <c r="D375" s="64"/>
      <c r="E375" s="64"/>
      <c r="F375" s="64"/>
      <c r="G375" s="65" t="n">
        <v>3.24</v>
      </c>
    </row>
    <row r="376" customFormat="false" ht="15" hidden="false" customHeight="false" outlineLevel="0" collapsed="false">
      <c r="A376" s="64" t="s">
        <v>1360</v>
      </c>
      <c r="B376" s="64"/>
      <c r="C376" s="64"/>
      <c r="D376" s="64"/>
      <c r="E376" s="64"/>
      <c r="F376" s="64"/>
      <c r="G376" s="65" t="n">
        <v>15.89</v>
      </c>
    </row>
    <row r="377" customFormat="false" ht="15" hidden="false" customHeight="false" outlineLevel="0" collapsed="false">
      <c r="A377" s="64" t="s">
        <v>1361</v>
      </c>
      <c r="B377" s="64"/>
      <c r="C377" s="64"/>
      <c r="D377" s="64"/>
      <c r="E377" s="64"/>
      <c r="F377" s="64"/>
      <c r="G377" s="65" t="n">
        <v>123</v>
      </c>
    </row>
    <row r="378" customFormat="false" ht="15" hidden="false" customHeight="false" outlineLevel="0" collapsed="false">
      <c r="A378" s="64" t="s">
        <v>1362</v>
      </c>
      <c r="B378" s="64"/>
      <c r="C378" s="64"/>
      <c r="D378" s="64"/>
      <c r="E378" s="64"/>
      <c r="F378" s="64"/>
      <c r="G378" s="65" t="n">
        <f aca="false">G377*G376</f>
        <v>1954.47</v>
      </c>
    </row>
    <row r="379" customFormat="false" ht="15" hidden="false" customHeight="false" outlineLevel="0" collapsed="false">
      <c r="A379" s="66"/>
      <c r="B379" s="66"/>
      <c r="C379" s="66"/>
      <c r="D379" s="66"/>
      <c r="E379" s="66"/>
      <c r="F379" s="66"/>
      <c r="G379" s="66"/>
    </row>
    <row r="380" customFormat="false" ht="25.5" hidden="false" customHeight="false" outlineLevel="0" collapsed="false">
      <c r="A380" s="30" t="s">
        <v>74</v>
      </c>
      <c r="B380" s="30" t="s">
        <v>75</v>
      </c>
      <c r="C380" s="61" t="s">
        <v>17</v>
      </c>
      <c r="D380" s="61" t="s">
        <v>23</v>
      </c>
      <c r="E380" s="62"/>
      <c r="F380" s="25"/>
      <c r="G380" s="25"/>
    </row>
    <row r="381" customFormat="false" ht="102" hidden="false" customHeight="false" outlineLevel="0" collapsed="false">
      <c r="A381" s="63" t="s">
        <v>1380</v>
      </c>
      <c r="B381" s="23" t="s">
        <v>1381</v>
      </c>
      <c r="C381" s="24" t="s">
        <v>17</v>
      </c>
      <c r="D381" s="24" t="s">
        <v>1382</v>
      </c>
      <c r="E381" s="62" t="n">
        <v>0.16</v>
      </c>
      <c r="F381" s="26" t="n">
        <v>112.36</v>
      </c>
      <c r="G381" s="26" t="n">
        <v>17.42</v>
      </c>
    </row>
    <row r="382" customFormat="false" ht="25.5" hidden="false" customHeight="false" outlineLevel="0" collapsed="false">
      <c r="A382" s="63" t="s">
        <v>1383</v>
      </c>
      <c r="B382" s="23" t="s">
        <v>1384</v>
      </c>
      <c r="C382" s="24" t="s">
        <v>17</v>
      </c>
      <c r="D382" s="24" t="s">
        <v>1314</v>
      </c>
      <c r="E382" s="62" t="n">
        <v>40</v>
      </c>
      <c r="F382" s="26" t="n">
        <v>8.67</v>
      </c>
      <c r="G382" s="26" t="n">
        <v>346.64</v>
      </c>
    </row>
    <row r="383" customFormat="false" ht="15" hidden="false" customHeight="false" outlineLevel="0" collapsed="false">
      <c r="A383" s="64" t="s">
        <v>1353</v>
      </c>
      <c r="B383" s="64"/>
      <c r="C383" s="64"/>
      <c r="D383" s="64"/>
      <c r="E383" s="64"/>
      <c r="F383" s="64"/>
      <c r="G383" s="65" t="n">
        <v>36.22</v>
      </c>
    </row>
    <row r="384" customFormat="false" ht="15" hidden="false" customHeight="false" outlineLevel="0" collapsed="false">
      <c r="A384" s="64" t="s">
        <v>1354</v>
      </c>
      <c r="B384" s="64"/>
      <c r="C384" s="64"/>
      <c r="D384" s="64"/>
      <c r="E384" s="64"/>
      <c r="F384" s="64"/>
      <c r="G384" s="65" t="n">
        <v>36.59</v>
      </c>
    </row>
    <row r="385" customFormat="false" ht="15" hidden="false" customHeight="false" outlineLevel="0" collapsed="false">
      <c r="A385" s="64" t="s">
        <v>1355</v>
      </c>
      <c r="B385" s="64"/>
      <c r="C385" s="64"/>
      <c r="D385" s="64"/>
      <c r="E385" s="64"/>
      <c r="F385" s="64"/>
      <c r="G385" s="65" t="n">
        <v>72.81</v>
      </c>
    </row>
    <row r="386" customFormat="false" ht="15" hidden="false" customHeight="false" outlineLevel="0" collapsed="false">
      <c r="A386" s="64" t="s">
        <v>1356</v>
      </c>
      <c r="B386" s="64"/>
      <c r="C386" s="64"/>
      <c r="D386" s="64"/>
      <c r="E386" s="64"/>
      <c r="F386" s="64"/>
      <c r="G386" s="65" t="n">
        <v>0</v>
      </c>
    </row>
    <row r="387" customFormat="false" ht="15" hidden="false" customHeight="false" outlineLevel="0" collapsed="false">
      <c r="A387" s="64" t="s">
        <v>1357</v>
      </c>
      <c r="B387" s="64"/>
      <c r="C387" s="64"/>
      <c r="D387" s="64"/>
      <c r="E387" s="64"/>
      <c r="F387" s="64"/>
      <c r="G387" s="65" t="n">
        <v>18.68</v>
      </c>
    </row>
    <row r="388" customFormat="false" ht="15" hidden="false" customHeight="false" outlineLevel="0" collapsed="false">
      <c r="A388" s="64" t="s">
        <v>1358</v>
      </c>
      <c r="B388" s="64"/>
      <c r="C388" s="64"/>
      <c r="D388" s="64"/>
      <c r="E388" s="64"/>
      <c r="F388" s="64"/>
      <c r="G388" s="65" t="n">
        <v>0</v>
      </c>
    </row>
    <row r="389" customFormat="false" ht="15" hidden="false" customHeight="false" outlineLevel="0" collapsed="false">
      <c r="A389" s="64" t="s">
        <v>1359</v>
      </c>
      <c r="B389" s="64"/>
      <c r="C389" s="64"/>
      <c r="D389" s="64"/>
      <c r="E389" s="64"/>
      <c r="F389" s="64"/>
      <c r="G389" s="65" t="n">
        <v>18.68</v>
      </c>
    </row>
    <row r="390" customFormat="false" ht="15" hidden="false" customHeight="false" outlineLevel="0" collapsed="false">
      <c r="A390" s="64" t="s">
        <v>1360</v>
      </c>
      <c r="B390" s="64"/>
      <c r="C390" s="64"/>
      <c r="D390" s="64"/>
      <c r="E390" s="64"/>
      <c r="F390" s="64"/>
      <c r="G390" s="65" t="n">
        <v>91.49</v>
      </c>
    </row>
    <row r="391" customFormat="false" ht="15" hidden="false" customHeight="false" outlineLevel="0" collapsed="false">
      <c r="A391" s="64" t="s">
        <v>1361</v>
      </c>
      <c r="B391" s="64"/>
      <c r="C391" s="64"/>
      <c r="D391" s="64"/>
      <c r="E391" s="64"/>
      <c r="F391" s="64"/>
      <c r="G391" s="65" t="n">
        <v>5</v>
      </c>
    </row>
    <row r="392" customFormat="false" ht="15" hidden="false" customHeight="false" outlineLevel="0" collapsed="false">
      <c r="A392" s="64" t="s">
        <v>1362</v>
      </c>
      <c r="B392" s="64"/>
      <c r="C392" s="64"/>
      <c r="D392" s="64"/>
      <c r="E392" s="64"/>
      <c r="F392" s="64"/>
      <c r="G392" s="65" t="n">
        <f aca="false">G391*G390</f>
        <v>457.45</v>
      </c>
    </row>
    <row r="393" customFormat="false" ht="15" hidden="false" customHeight="false" outlineLevel="0" collapsed="false">
      <c r="A393" s="66"/>
      <c r="B393" s="66"/>
      <c r="C393" s="66"/>
      <c r="D393" s="66"/>
      <c r="E393" s="66"/>
      <c r="F393" s="66"/>
      <c r="G393" s="66"/>
    </row>
    <row r="394" customFormat="false" ht="15" hidden="false" customHeight="true" outlineLevel="0" collapsed="false">
      <c r="A394" s="30" t="s">
        <v>76</v>
      </c>
      <c r="B394" s="30" t="s">
        <v>77</v>
      </c>
      <c r="C394" s="30"/>
      <c r="D394" s="30"/>
      <c r="E394" s="30"/>
      <c r="F394" s="30"/>
      <c r="G394" s="30"/>
    </row>
    <row r="395" customFormat="false" ht="38.25" hidden="false" customHeight="false" outlineLevel="0" collapsed="false">
      <c r="A395" s="30" t="s">
        <v>78</v>
      </c>
      <c r="B395" s="30" t="s">
        <v>79</v>
      </c>
      <c r="C395" s="61" t="s">
        <v>17</v>
      </c>
      <c r="D395" s="61" t="s">
        <v>23</v>
      </c>
      <c r="E395" s="62"/>
      <c r="F395" s="26"/>
      <c r="G395" s="26"/>
    </row>
    <row r="396" customFormat="false" ht="25.5" hidden="false" customHeight="false" outlineLevel="0" collapsed="false">
      <c r="A396" s="63" t="s">
        <v>1385</v>
      </c>
      <c r="B396" s="23" t="s">
        <v>1386</v>
      </c>
      <c r="C396" s="24" t="s">
        <v>1343</v>
      </c>
      <c r="D396" s="24" t="s">
        <v>23</v>
      </c>
      <c r="E396" s="62" t="n">
        <v>1</v>
      </c>
      <c r="F396" s="26" t="n">
        <v>6225</v>
      </c>
      <c r="G396" s="26" t="n">
        <v>6225</v>
      </c>
    </row>
    <row r="397" customFormat="false" ht="15" hidden="false" customHeight="false" outlineLevel="0" collapsed="false">
      <c r="A397" s="64" t="s">
        <v>1353</v>
      </c>
      <c r="B397" s="64"/>
      <c r="C397" s="64"/>
      <c r="D397" s="64"/>
      <c r="E397" s="64"/>
      <c r="F397" s="64"/>
      <c r="G397" s="65" t="n">
        <v>0</v>
      </c>
    </row>
    <row r="398" customFormat="false" ht="15" hidden="false" customHeight="false" outlineLevel="0" collapsed="false">
      <c r="A398" s="64" t="s">
        <v>1354</v>
      </c>
      <c r="B398" s="64"/>
      <c r="C398" s="64"/>
      <c r="D398" s="64"/>
      <c r="E398" s="64"/>
      <c r="F398" s="64"/>
      <c r="G398" s="65" t="n">
        <v>6225</v>
      </c>
    </row>
    <row r="399" customFormat="false" ht="15" hidden="false" customHeight="false" outlineLevel="0" collapsed="false">
      <c r="A399" s="64" t="s">
        <v>1355</v>
      </c>
      <c r="B399" s="64"/>
      <c r="C399" s="64"/>
      <c r="D399" s="64"/>
      <c r="E399" s="64"/>
      <c r="F399" s="64"/>
      <c r="G399" s="65" t="n">
        <v>6225</v>
      </c>
    </row>
    <row r="400" customFormat="false" ht="15" hidden="false" customHeight="false" outlineLevel="0" collapsed="false">
      <c r="A400" s="64" t="s">
        <v>1356</v>
      </c>
      <c r="B400" s="64"/>
      <c r="C400" s="64"/>
      <c r="D400" s="64"/>
      <c r="E400" s="64"/>
      <c r="F400" s="64"/>
      <c r="G400" s="65" t="n">
        <v>0</v>
      </c>
    </row>
    <row r="401" customFormat="false" ht="15" hidden="false" customHeight="false" outlineLevel="0" collapsed="false">
      <c r="A401" s="64" t="s">
        <v>1357</v>
      </c>
      <c r="B401" s="64"/>
      <c r="C401" s="64"/>
      <c r="D401" s="64"/>
      <c r="E401" s="64"/>
      <c r="F401" s="64"/>
      <c r="G401" s="65" t="n">
        <v>1596.71</v>
      </c>
    </row>
    <row r="402" customFormat="false" ht="15" hidden="false" customHeight="false" outlineLevel="0" collapsed="false">
      <c r="A402" s="64" t="s">
        <v>1358</v>
      </c>
      <c r="B402" s="64"/>
      <c r="C402" s="64"/>
      <c r="D402" s="64"/>
      <c r="E402" s="64"/>
      <c r="F402" s="64"/>
      <c r="G402" s="65" t="n">
        <v>0</v>
      </c>
    </row>
    <row r="403" customFormat="false" ht="15" hidden="false" customHeight="false" outlineLevel="0" collapsed="false">
      <c r="A403" s="64" t="s">
        <v>1359</v>
      </c>
      <c r="B403" s="64"/>
      <c r="C403" s="64"/>
      <c r="D403" s="64"/>
      <c r="E403" s="64"/>
      <c r="F403" s="64"/>
      <c r="G403" s="65" t="n">
        <v>1596.71</v>
      </c>
    </row>
    <row r="404" customFormat="false" ht="15" hidden="false" customHeight="false" outlineLevel="0" collapsed="false">
      <c r="A404" s="64" t="s">
        <v>1360</v>
      </c>
      <c r="B404" s="64"/>
      <c r="C404" s="64"/>
      <c r="D404" s="64"/>
      <c r="E404" s="64"/>
      <c r="F404" s="64"/>
      <c r="G404" s="65" t="n">
        <v>7821.71</v>
      </c>
    </row>
    <row r="405" customFormat="false" ht="15" hidden="false" customHeight="false" outlineLevel="0" collapsed="false">
      <c r="A405" s="64" t="s">
        <v>1361</v>
      </c>
      <c r="B405" s="64"/>
      <c r="C405" s="64"/>
      <c r="D405" s="64"/>
      <c r="E405" s="64"/>
      <c r="F405" s="64"/>
      <c r="G405" s="65" t="n">
        <v>1</v>
      </c>
    </row>
    <row r="406" customFormat="false" ht="15" hidden="false" customHeight="false" outlineLevel="0" collapsed="false">
      <c r="A406" s="64" t="s">
        <v>1362</v>
      </c>
      <c r="B406" s="64"/>
      <c r="C406" s="64"/>
      <c r="D406" s="64"/>
      <c r="E406" s="64"/>
      <c r="F406" s="64"/>
      <c r="G406" s="65" t="n">
        <f aca="false">G405*G404</f>
        <v>7821.71</v>
      </c>
    </row>
    <row r="407" customFormat="false" ht="15" hidden="false" customHeight="false" outlineLevel="0" collapsed="false">
      <c r="A407" s="66"/>
      <c r="B407" s="66"/>
      <c r="C407" s="66"/>
      <c r="D407" s="66"/>
      <c r="E407" s="66"/>
      <c r="F407" s="66"/>
      <c r="G407" s="66"/>
    </row>
    <row r="408" customFormat="false" ht="15" hidden="false" customHeight="true" outlineLevel="0" collapsed="false">
      <c r="A408" s="30" t="s">
        <v>80</v>
      </c>
      <c r="B408" s="30" t="s">
        <v>81</v>
      </c>
      <c r="C408" s="30"/>
      <c r="D408" s="30"/>
      <c r="E408" s="30"/>
      <c r="F408" s="30"/>
      <c r="G408" s="30"/>
    </row>
    <row r="409" customFormat="false" ht="102" hidden="false" customHeight="false" outlineLevel="0" collapsed="false">
      <c r="A409" s="30" t="s">
        <v>82</v>
      </c>
      <c r="B409" s="30" t="s">
        <v>83</v>
      </c>
      <c r="C409" s="61" t="s">
        <v>17</v>
      </c>
      <c r="D409" s="61" t="s">
        <v>84</v>
      </c>
      <c r="E409" s="62"/>
      <c r="F409" s="26"/>
      <c r="G409" s="26"/>
    </row>
    <row r="410" customFormat="false" ht="25.5" hidden="false" customHeight="false" outlineLevel="0" collapsed="false">
      <c r="A410" s="63" t="n">
        <v>10420</v>
      </c>
      <c r="B410" s="23" t="s">
        <v>1387</v>
      </c>
      <c r="C410" s="24" t="s">
        <v>1343</v>
      </c>
      <c r="D410" s="24" t="s">
        <v>23</v>
      </c>
      <c r="E410" s="62" t="n">
        <v>1</v>
      </c>
      <c r="F410" s="26" t="n">
        <v>126.95</v>
      </c>
      <c r="G410" s="26" t="n">
        <v>126.95</v>
      </c>
    </row>
    <row r="411" customFormat="false" ht="25.5" hidden="false" customHeight="false" outlineLevel="0" collapsed="false">
      <c r="A411" s="63" t="n">
        <v>10425</v>
      </c>
      <c r="B411" s="23" t="s">
        <v>1388</v>
      </c>
      <c r="C411" s="24" t="s">
        <v>1343</v>
      </c>
      <c r="D411" s="24" t="s">
        <v>23</v>
      </c>
      <c r="E411" s="62" t="n">
        <v>1</v>
      </c>
      <c r="F411" s="26" t="n">
        <v>82.85</v>
      </c>
      <c r="G411" s="26" t="n">
        <v>82.85</v>
      </c>
    </row>
    <row r="412" customFormat="false" ht="25.5" hidden="false" customHeight="false" outlineLevel="0" collapsed="false">
      <c r="A412" s="63" t="n">
        <v>10432</v>
      </c>
      <c r="B412" s="23" t="s">
        <v>1389</v>
      </c>
      <c r="C412" s="24" t="s">
        <v>1343</v>
      </c>
      <c r="D412" s="24" t="s">
        <v>23</v>
      </c>
      <c r="E412" s="62" t="n">
        <v>1</v>
      </c>
      <c r="F412" s="26" t="n">
        <v>288.6</v>
      </c>
      <c r="G412" s="26" t="n">
        <v>288.6</v>
      </c>
    </row>
    <row r="413" customFormat="false" ht="51" hidden="false" customHeight="false" outlineLevel="0" collapsed="false">
      <c r="A413" s="63" t="n">
        <v>10775</v>
      </c>
      <c r="B413" s="23" t="s">
        <v>1390</v>
      </c>
      <c r="C413" s="24" t="s">
        <v>1343</v>
      </c>
      <c r="D413" s="24" t="s">
        <v>84</v>
      </c>
      <c r="E413" s="62" t="n">
        <v>10</v>
      </c>
      <c r="F413" s="26" t="n">
        <v>515</v>
      </c>
      <c r="G413" s="26" t="n">
        <v>5150</v>
      </c>
    </row>
    <row r="414" customFormat="false" ht="38.25" hidden="false" customHeight="false" outlineLevel="0" collapsed="false">
      <c r="A414" s="63" t="n">
        <v>7608</v>
      </c>
      <c r="B414" s="23" t="s">
        <v>1391</v>
      </c>
      <c r="C414" s="24" t="s">
        <v>1343</v>
      </c>
      <c r="D414" s="24" t="s">
        <v>23</v>
      </c>
      <c r="E414" s="62" t="n">
        <v>4</v>
      </c>
      <c r="F414" s="26" t="n">
        <v>3.84</v>
      </c>
      <c r="G414" s="26" t="n">
        <v>15.36</v>
      </c>
    </row>
    <row r="415" customFormat="false" ht="15" hidden="false" customHeight="false" outlineLevel="0" collapsed="false">
      <c r="A415" s="64" t="s">
        <v>1353</v>
      </c>
      <c r="B415" s="64"/>
      <c r="C415" s="64"/>
      <c r="D415" s="64"/>
      <c r="E415" s="64"/>
      <c r="F415" s="64"/>
      <c r="G415" s="65" t="n">
        <v>0</v>
      </c>
    </row>
    <row r="416" customFormat="false" ht="15" hidden="false" customHeight="false" outlineLevel="0" collapsed="false">
      <c r="A416" s="64" t="s">
        <v>1354</v>
      </c>
      <c r="B416" s="64"/>
      <c r="C416" s="64"/>
      <c r="D416" s="64"/>
      <c r="E416" s="64"/>
      <c r="F416" s="64"/>
      <c r="G416" s="65" t="n">
        <v>566.38</v>
      </c>
    </row>
    <row r="417" customFormat="false" ht="15" hidden="false" customHeight="false" outlineLevel="0" collapsed="false">
      <c r="A417" s="64" t="s">
        <v>1355</v>
      </c>
      <c r="B417" s="64"/>
      <c r="C417" s="64"/>
      <c r="D417" s="64"/>
      <c r="E417" s="64"/>
      <c r="F417" s="64"/>
      <c r="G417" s="65" t="n">
        <v>566.38</v>
      </c>
    </row>
    <row r="418" customFormat="false" ht="15" hidden="false" customHeight="false" outlineLevel="0" collapsed="false">
      <c r="A418" s="64" t="s">
        <v>1356</v>
      </c>
      <c r="B418" s="64"/>
      <c r="C418" s="64"/>
      <c r="D418" s="64"/>
      <c r="E418" s="64"/>
      <c r="F418" s="64"/>
      <c r="G418" s="65" t="n">
        <v>0</v>
      </c>
    </row>
    <row r="419" customFormat="false" ht="15" hidden="false" customHeight="false" outlineLevel="0" collapsed="false">
      <c r="A419" s="64" t="s">
        <v>1357</v>
      </c>
      <c r="B419" s="64"/>
      <c r="C419" s="64"/>
      <c r="D419" s="64"/>
      <c r="E419" s="64"/>
      <c r="F419" s="64"/>
      <c r="G419" s="65" t="n">
        <v>145.28</v>
      </c>
    </row>
    <row r="420" customFormat="false" ht="15" hidden="false" customHeight="false" outlineLevel="0" collapsed="false">
      <c r="A420" s="64" t="s">
        <v>1358</v>
      </c>
      <c r="B420" s="64"/>
      <c r="C420" s="64"/>
      <c r="D420" s="64"/>
      <c r="E420" s="64"/>
      <c r="F420" s="64"/>
      <c r="G420" s="65" t="n">
        <v>0</v>
      </c>
    </row>
    <row r="421" customFormat="false" ht="15" hidden="false" customHeight="false" outlineLevel="0" collapsed="false">
      <c r="A421" s="64" t="s">
        <v>1359</v>
      </c>
      <c r="B421" s="64"/>
      <c r="C421" s="64"/>
      <c r="D421" s="64"/>
      <c r="E421" s="64"/>
      <c r="F421" s="64"/>
      <c r="G421" s="65" t="n">
        <v>145.28</v>
      </c>
    </row>
    <row r="422" customFormat="false" ht="15" hidden="false" customHeight="false" outlineLevel="0" collapsed="false">
      <c r="A422" s="64" t="s">
        <v>1360</v>
      </c>
      <c r="B422" s="64"/>
      <c r="C422" s="64"/>
      <c r="D422" s="64"/>
      <c r="E422" s="64"/>
      <c r="F422" s="64"/>
      <c r="G422" s="65" t="n">
        <v>711.65</v>
      </c>
    </row>
    <row r="423" customFormat="false" ht="15" hidden="false" customHeight="false" outlineLevel="0" collapsed="false">
      <c r="A423" s="64" t="s">
        <v>1361</v>
      </c>
      <c r="B423" s="64"/>
      <c r="C423" s="64"/>
      <c r="D423" s="64"/>
      <c r="E423" s="64"/>
      <c r="F423" s="64"/>
      <c r="G423" s="65" t="n">
        <v>10</v>
      </c>
    </row>
    <row r="424" customFormat="false" ht="15" hidden="false" customHeight="false" outlineLevel="0" collapsed="false">
      <c r="A424" s="64" t="s">
        <v>1362</v>
      </c>
      <c r="B424" s="64"/>
      <c r="C424" s="64"/>
      <c r="D424" s="64"/>
      <c r="E424" s="64"/>
      <c r="F424" s="64"/>
      <c r="G424" s="65" t="n">
        <f aca="false">G423*G422</f>
        <v>7116.5</v>
      </c>
    </row>
    <row r="425" customFormat="false" ht="15" hidden="false" customHeight="false" outlineLevel="0" collapsed="false">
      <c r="A425" s="66"/>
      <c r="B425" s="66"/>
      <c r="C425" s="66"/>
      <c r="D425" s="66"/>
      <c r="E425" s="66"/>
      <c r="F425" s="66"/>
      <c r="G425" s="66"/>
    </row>
    <row r="426" customFormat="false" ht="51" hidden="false" customHeight="false" outlineLevel="0" collapsed="false">
      <c r="A426" s="30" t="s">
        <v>85</v>
      </c>
      <c r="B426" s="30" t="s">
        <v>86</v>
      </c>
      <c r="C426" s="61" t="s">
        <v>17</v>
      </c>
      <c r="D426" s="61" t="s">
        <v>18</v>
      </c>
      <c r="E426" s="62"/>
      <c r="F426" s="25"/>
      <c r="G426" s="25"/>
    </row>
    <row r="427" customFormat="false" ht="25.5" hidden="false" customHeight="false" outlineLevel="0" collapsed="false">
      <c r="A427" s="63" t="n">
        <v>337</v>
      </c>
      <c r="B427" s="23" t="s">
        <v>1392</v>
      </c>
      <c r="C427" s="24" t="s">
        <v>1343</v>
      </c>
      <c r="D427" s="24" t="s">
        <v>114</v>
      </c>
      <c r="E427" s="62" t="n">
        <v>3.54</v>
      </c>
      <c r="F427" s="26" t="n">
        <v>8.9</v>
      </c>
      <c r="G427" s="26" t="n">
        <v>31.55</v>
      </c>
    </row>
    <row r="428" customFormat="false" ht="38.25" hidden="false" customHeight="false" outlineLevel="0" collapsed="false">
      <c r="A428" s="63" t="n">
        <v>4491</v>
      </c>
      <c r="B428" s="23" t="s">
        <v>1344</v>
      </c>
      <c r="C428" s="24" t="s">
        <v>1343</v>
      </c>
      <c r="D428" s="24" t="s">
        <v>49</v>
      </c>
      <c r="E428" s="62" t="n">
        <v>44.31</v>
      </c>
      <c r="F428" s="26" t="n">
        <v>4.52</v>
      </c>
      <c r="G428" s="26" t="n">
        <v>200.28</v>
      </c>
    </row>
    <row r="429" customFormat="false" ht="25.5" hidden="false" customHeight="false" outlineLevel="0" collapsed="false">
      <c r="A429" s="63" t="n">
        <v>5061</v>
      </c>
      <c r="B429" s="23" t="s">
        <v>1393</v>
      </c>
      <c r="C429" s="24" t="s">
        <v>1343</v>
      </c>
      <c r="D429" s="24" t="s">
        <v>114</v>
      </c>
      <c r="E429" s="62" t="n">
        <v>1.77</v>
      </c>
      <c r="F429" s="26" t="n">
        <v>8.6</v>
      </c>
      <c r="G429" s="26" t="n">
        <v>15.24</v>
      </c>
    </row>
    <row r="430" customFormat="false" ht="25.5" hidden="false" customHeight="false" outlineLevel="0" collapsed="false">
      <c r="A430" s="63" t="n">
        <v>6189</v>
      </c>
      <c r="B430" s="23" t="s">
        <v>1394</v>
      </c>
      <c r="C430" s="24" t="s">
        <v>1343</v>
      </c>
      <c r="D430" s="24" t="s">
        <v>49</v>
      </c>
      <c r="E430" s="62" t="n">
        <v>56.19</v>
      </c>
      <c r="F430" s="26" t="n">
        <v>8.99</v>
      </c>
      <c r="G430" s="26" t="n">
        <v>505.1</v>
      </c>
    </row>
    <row r="431" customFormat="false" ht="25.5" hidden="false" customHeight="false" outlineLevel="0" collapsed="false">
      <c r="A431" s="63" t="s">
        <v>1347</v>
      </c>
      <c r="B431" s="23" t="s">
        <v>1348</v>
      </c>
      <c r="C431" s="24" t="s">
        <v>17</v>
      </c>
      <c r="D431" s="24" t="s">
        <v>1314</v>
      </c>
      <c r="E431" s="62" t="n">
        <v>23.04</v>
      </c>
      <c r="F431" s="26" t="n">
        <v>15.45</v>
      </c>
      <c r="G431" s="26" t="n">
        <v>355.93</v>
      </c>
    </row>
    <row r="432" customFormat="false" ht="25.5" hidden="false" customHeight="false" outlineLevel="0" collapsed="false">
      <c r="A432" s="63" t="s">
        <v>1349</v>
      </c>
      <c r="B432" s="23" t="s">
        <v>1350</v>
      </c>
      <c r="C432" s="24" t="s">
        <v>17</v>
      </c>
      <c r="D432" s="24" t="s">
        <v>1314</v>
      </c>
      <c r="E432" s="62" t="n">
        <v>23.04</v>
      </c>
      <c r="F432" s="26" t="n">
        <v>12.54</v>
      </c>
      <c r="G432" s="26" t="n">
        <v>288.88</v>
      </c>
    </row>
    <row r="433" customFormat="false" ht="15" hidden="false" customHeight="false" outlineLevel="0" collapsed="false">
      <c r="A433" s="64" t="s">
        <v>1353</v>
      </c>
      <c r="B433" s="64"/>
      <c r="C433" s="64"/>
      <c r="D433" s="64"/>
      <c r="E433" s="64"/>
      <c r="F433" s="64"/>
      <c r="G433" s="65" t="n">
        <v>2.55</v>
      </c>
    </row>
    <row r="434" customFormat="false" ht="15" hidden="false" customHeight="false" outlineLevel="0" collapsed="false">
      <c r="A434" s="64" t="s">
        <v>1354</v>
      </c>
      <c r="B434" s="64"/>
      <c r="C434" s="64"/>
      <c r="D434" s="64"/>
      <c r="E434" s="64"/>
      <c r="F434" s="64"/>
      <c r="G434" s="65" t="n">
        <v>5.34</v>
      </c>
    </row>
    <row r="435" customFormat="false" ht="15" hidden="false" customHeight="false" outlineLevel="0" collapsed="false">
      <c r="A435" s="64" t="s">
        <v>1355</v>
      </c>
      <c r="B435" s="64"/>
      <c r="C435" s="64"/>
      <c r="D435" s="64"/>
      <c r="E435" s="64"/>
      <c r="F435" s="64"/>
      <c r="G435" s="65" t="n">
        <v>7.88</v>
      </c>
    </row>
    <row r="436" customFormat="false" ht="15" hidden="false" customHeight="false" outlineLevel="0" collapsed="false">
      <c r="A436" s="64" t="s">
        <v>1356</v>
      </c>
      <c r="B436" s="64"/>
      <c r="C436" s="64"/>
      <c r="D436" s="64"/>
      <c r="E436" s="64"/>
      <c r="F436" s="64"/>
      <c r="G436" s="65" t="n">
        <v>0</v>
      </c>
    </row>
    <row r="437" customFormat="false" ht="15" hidden="false" customHeight="false" outlineLevel="0" collapsed="false">
      <c r="A437" s="64" t="s">
        <v>1357</v>
      </c>
      <c r="B437" s="64"/>
      <c r="C437" s="64"/>
      <c r="D437" s="64"/>
      <c r="E437" s="64"/>
      <c r="F437" s="64"/>
      <c r="G437" s="65" t="n">
        <v>2.02</v>
      </c>
    </row>
    <row r="438" customFormat="false" ht="15" hidden="false" customHeight="false" outlineLevel="0" collapsed="false">
      <c r="A438" s="64" t="s">
        <v>1358</v>
      </c>
      <c r="B438" s="64"/>
      <c r="C438" s="64"/>
      <c r="D438" s="64"/>
      <c r="E438" s="64"/>
      <c r="F438" s="64"/>
      <c r="G438" s="65" t="n">
        <v>0</v>
      </c>
    </row>
    <row r="439" customFormat="false" ht="15" hidden="false" customHeight="false" outlineLevel="0" collapsed="false">
      <c r="A439" s="64" t="s">
        <v>1359</v>
      </c>
      <c r="B439" s="64"/>
      <c r="C439" s="64"/>
      <c r="D439" s="64"/>
      <c r="E439" s="64"/>
      <c r="F439" s="64"/>
      <c r="G439" s="65" t="n">
        <v>2.02</v>
      </c>
    </row>
    <row r="440" customFormat="false" ht="15" hidden="false" customHeight="false" outlineLevel="0" collapsed="false">
      <c r="A440" s="64" t="s">
        <v>1360</v>
      </c>
      <c r="B440" s="64"/>
      <c r="C440" s="64"/>
      <c r="D440" s="64"/>
      <c r="E440" s="64"/>
      <c r="F440" s="64"/>
      <c r="G440" s="65" t="n">
        <v>9.9</v>
      </c>
    </row>
    <row r="441" customFormat="false" ht="15" hidden="false" customHeight="false" outlineLevel="0" collapsed="false">
      <c r="A441" s="64" t="s">
        <v>1361</v>
      </c>
      <c r="B441" s="64"/>
      <c r="C441" s="64"/>
      <c r="D441" s="64"/>
      <c r="E441" s="64"/>
      <c r="F441" s="64"/>
      <c r="G441" s="65" t="n">
        <v>177.24</v>
      </c>
    </row>
    <row r="442" customFormat="false" ht="15" hidden="false" customHeight="false" outlineLevel="0" collapsed="false">
      <c r="A442" s="64" t="s">
        <v>1362</v>
      </c>
      <c r="B442" s="64"/>
      <c r="C442" s="64"/>
      <c r="D442" s="64"/>
      <c r="E442" s="64"/>
      <c r="F442" s="64"/>
      <c r="G442" s="65" t="n">
        <f aca="false">G441*G440</f>
        <v>1754.676</v>
      </c>
    </row>
    <row r="443" customFormat="false" ht="15" hidden="false" customHeight="false" outlineLevel="0" collapsed="false">
      <c r="A443" s="66"/>
      <c r="B443" s="66"/>
      <c r="C443" s="66"/>
      <c r="D443" s="66"/>
      <c r="E443" s="66"/>
      <c r="F443" s="66"/>
      <c r="G443" s="66"/>
    </row>
    <row r="444" customFormat="false" ht="51" hidden="false" customHeight="false" outlineLevel="0" collapsed="false">
      <c r="A444" s="30" t="s">
        <v>87</v>
      </c>
      <c r="B444" s="30" t="s">
        <v>88</v>
      </c>
      <c r="C444" s="61" t="s">
        <v>17</v>
      </c>
      <c r="D444" s="61" t="s">
        <v>18</v>
      </c>
      <c r="E444" s="62"/>
      <c r="F444" s="25"/>
      <c r="G444" s="25"/>
    </row>
    <row r="445" customFormat="false" ht="25.5" hidden="false" customHeight="false" outlineLevel="0" collapsed="false">
      <c r="A445" s="63" t="n">
        <v>1106</v>
      </c>
      <c r="B445" s="23" t="s">
        <v>1395</v>
      </c>
      <c r="C445" s="24" t="s">
        <v>1343</v>
      </c>
      <c r="D445" s="24" t="s">
        <v>114</v>
      </c>
      <c r="E445" s="62" t="n">
        <v>45.8</v>
      </c>
      <c r="F445" s="26" t="n">
        <v>0.7</v>
      </c>
      <c r="G445" s="26" t="n">
        <v>32.06</v>
      </c>
    </row>
    <row r="446" customFormat="false" ht="51" hidden="false" customHeight="false" outlineLevel="0" collapsed="false">
      <c r="A446" s="63" t="n">
        <v>1351</v>
      </c>
      <c r="B446" s="23" t="s">
        <v>1396</v>
      </c>
      <c r="C446" s="24" t="s">
        <v>1343</v>
      </c>
      <c r="D446" s="24" t="s">
        <v>23</v>
      </c>
      <c r="E446" s="62" t="n">
        <v>17.35</v>
      </c>
      <c r="F446" s="26" t="n">
        <v>21.76</v>
      </c>
      <c r="G446" s="26" t="n">
        <v>377.54</v>
      </c>
    </row>
    <row r="447" customFormat="false" ht="38.25" hidden="false" customHeight="false" outlineLevel="0" collapsed="false">
      <c r="A447" s="63" t="n">
        <v>4491</v>
      </c>
      <c r="B447" s="23" t="s">
        <v>1344</v>
      </c>
      <c r="C447" s="24" t="s">
        <v>1343</v>
      </c>
      <c r="D447" s="24" t="s">
        <v>49</v>
      </c>
      <c r="E447" s="62" t="n">
        <v>120.62</v>
      </c>
      <c r="F447" s="26" t="n">
        <v>4.52</v>
      </c>
      <c r="G447" s="26" t="n">
        <v>545.19</v>
      </c>
    </row>
    <row r="448" customFormat="false" ht="25.5" hidden="false" customHeight="false" outlineLevel="0" collapsed="false">
      <c r="A448" s="63" t="n">
        <v>5061</v>
      </c>
      <c r="B448" s="23" t="s">
        <v>1393</v>
      </c>
      <c r="C448" s="24" t="s">
        <v>1343</v>
      </c>
      <c r="D448" s="24" t="s">
        <v>114</v>
      </c>
      <c r="E448" s="62" t="n">
        <v>11.45</v>
      </c>
      <c r="F448" s="26" t="n">
        <v>8.6</v>
      </c>
      <c r="G448" s="26" t="n">
        <v>98.48</v>
      </c>
    </row>
    <row r="449" customFormat="false" ht="15" hidden="false" customHeight="false" outlineLevel="0" collapsed="false">
      <c r="A449" s="63" t="n">
        <v>5333</v>
      </c>
      <c r="B449" s="23" t="s">
        <v>1397</v>
      </c>
      <c r="C449" s="24" t="s">
        <v>1343</v>
      </c>
      <c r="D449" s="24" t="s">
        <v>1398</v>
      </c>
      <c r="E449" s="62" t="n">
        <v>1.68</v>
      </c>
      <c r="F449" s="26" t="n">
        <v>13.67</v>
      </c>
      <c r="G449" s="26" t="n">
        <v>22.96</v>
      </c>
    </row>
    <row r="450" customFormat="false" ht="25.5" hidden="false" customHeight="false" outlineLevel="0" collapsed="false">
      <c r="A450" s="63" t="s">
        <v>1347</v>
      </c>
      <c r="B450" s="23" t="s">
        <v>1348</v>
      </c>
      <c r="C450" s="24" t="s">
        <v>17</v>
      </c>
      <c r="D450" s="24" t="s">
        <v>1314</v>
      </c>
      <c r="E450" s="62" t="n">
        <v>61.07</v>
      </c>
      <c r="F450" s="26" t="n">
        <v>15.45</v>
      </c>
      <c r="G450" s="26" t="n">
        <v>943.41</v>
      </c>
    </row>
    <row r="451" customFormat="false" ht="25.5" hidden="false" customHeight="false" outlineLevel="0" collapsed="false">
      <c r="A451" s="63" t="s">
        <v>1399</v>
      </c>
      <c r="B451" s="23" t="s">
        <v>1400</v>
      </c>
      <c r="C451" s="24" t="s">
        <v>17</v>
      </c>
      <c r="D451" s="24" t="s">
        <v>1314</v>
      </c>
      <c r="E451" s="62" t="n">
        <v>22.9</v>
      </c>
      <c r="F451" s="26" t="n">
        <v>15.48</v>
      </c>
      <c r="G451" s="26" t="n">
        <v>354.47</v>
      </c>
    </row>
    <row r="452" customFormat="false" ht="25.5" hidden="false" customHeight="false" outlineLevel="0" collapsed="false">
      <c r="A452" s="63" t="s">
        <v>1349</v>
      </c>
      <c r="B452" s="23" t="s">
        <v>1350</v>
      </c>
      <c r="C452" s="24" t="s">
        <v>17</v>
      </c>
      <c r="D452" s="24" t="s">
        <v>1314</v>
      </c>
      <c r="E452" s="62" t="n">
        <v>72.52</v>
      </c>
      <c r="F452" s="26" t="n">
        <v>12.54</v>
      </c>
      <c r="G452" s="26" t="n">
        <v>909.26</v>
      </c>
    </row>
    <row r="453" customFormat="false" ht="15" hidden="false" customHeight="false" outlineLevel="0" collapsed="false">
      <c r="A453" s="64" t="s">
        <v>1353</v>
      </c>
      <c r="B453" s="64"/>
      <c r="C453" s="64"/>
      <c r="D453" s="64"/>
      <c r="E453" s="64"/>
      <c r="F453" s="64"/>
      <c r="G453" s="65" t="n">
        <v>20.31</v>
      </c>
    </row>
    <row r="454" customFormat="false" ht="15" hidden="false" customHeight="false" outlineLevel="0" collapsed="false">
      <c r="A454" s="64" t="s">
        <v>1354</v>
      </c>
      <c r="B454" s="64"/>
      <c r="C454" s="64"/>
      <c r="D454" s="64"/>
      <c r="E454" s="64"/>
      <c r="F454" s="64"/>
      <c r="G454" s="65" t="n">
        <v>22.7</v>
      </c>
    </row>
    <row r="455" customFormat="false" ht="15" hidden="false" customHeight="false" outlineLevel="0" collapsed="false">
      <c r="A455" s="64" t="s">
        <v>1355</v>
      </c>
      <c r="B455" s="64"/>
      <c r="C455" s="64"/>
      <c r="D455" s="64"/>
      <c r="E455" s="64"/>
      <c r="F455" s="64"/>
      <c r="G455" s="65" t="n">
        <v>43.01</v>
      </c>
    </row>
    <row r="456" customFormat="false" ht="15" hidden="false" customHeight="false" outlineLevel="0" collapsed="false">
      <c r="A456" s="64" t="s">
        <v>1356</v>
      </c>
      <c r="B456" s="64"/>
      <c r="C456" s="64"/>
      <c r="D456" s="64"/>
      <c r="E456" s="64"/>
      <c r="F456" s="64"/>
      <c r="G456" s="65" t="n">
        <v>0</v>
      </c>
    </row>
    <row r="457" customFormat="false" ht="15" hidden="false" customHeight="false" outlineLevel="0" collapsed="false">
      <c r="A457" s="64" t="s">
        <v>1357</v>
      </c>
      <c r="B457" s="64"/>
      <c r="C457" s="64"/>
      <c r="D457" s="64"/>
      <c r="E457" s="64"/>
      <c r="F457" s="64"/>
      <c r="G457" s="65" t="n">
        <v>11.03</v>
      </c>
    </row>
    <row r="458" customFormat="false" ht="15" hidden="false" customHeight="false" outlineLevel="0" collapsed="false">
      <c r="A458" s="64" t="s">
        <v>1358</v>
      </c>
      <c r="B458" s="64"/>
      <c r="C458" s="64"/>
      <c r="D458" s="64"/>
      <c r="E458" s="64"/>
      <c r="F458" s="64"/>
      <c r="G458" s="65" t="n">
        <v>0</v>
      </c>
    </row>
    <row r="459" customFormat="false" ht="15" hidden="false" customHeight="false" outlineLevel="0" collapsed="false">
      <c r="A459" s="64" t="s">
        <v>1359</v>
      </c>
      <c r="B459" s="64"/>
      <c r="C459" s="64"/>
      <c r="D459" s="64"/>
      <c r="E459" s="64"/>
      <c r="F459" s="64"/>
      <c r="G459" s="65" t="n">
        <v>11.03</v>
      </c>
    </row>
    <row r="460" customFormat="false" ht="15" hidden="false" customHeight="false" outlineLevel="0" collapsed="false">
      <c r="A460" s="64" t="s">
        <v>1360</v>
      </c>
      <c r="B460" s="64"/>
      <c r="C460" s="64"/>
      <c r="D460" s="64"/>
      <c r="E460" s="64"/>
      <c r="F460" s="64"/>
      <c r="G460" s="65" t="n">
        <v>54.04</v>
      </c>
    </row>
    <row r="461" customFormat="false" ht="15" hidden="false" customHeight="false" outlineLevel="0" collapsed="false">
      <c r="A461" s="64" t="s">
        <v>1361</v>
      </c>
      <c r="B461" s="64"/>
      <c r="C461" s="64"/>
      <c r="D461" s="64"/>
      <c r="E461" s="64"/>
      <c r="F461" s="64"/>
      <c r="G461" s="65" t="n">
        <v>76.34</v>
      </c>
    </row>
    <row r="462" customFormat="false" ht="15" hidden="false" customHeight="false" outlineLevel="0" collapsed="false">
      <c r="A462" s="64" t="s">
        <v>1362</v>
      </c>
      <c r="B462" s="64"/>
      <c r="C462" s="64"/>
      <c r="D462" s="64"/>
      <c r="E462" s="64"/>
      <c r="F462" s="64"/>
      <c r="G462" s="65" t="n">
        <f aca="false">G461*G460</f>
        <v>4125.4136</v>
      </c>
    </row>
    <row r="463" customFormat="false" ht="15" hidden="false" customHeight="false" outlineLevel="0" collapsed="false">
      <c r="A463" s="66"/>
      <c r="B463" s="66"/>
      <c r="C463" s="66"/>
      <c r="D463" s="66"/>
      <c r="E463" s="66"/>
      <c r="F463" s="66"/>
      <c r="G463" s="66"/>
    </row>
    <row r="464" customFormat="false" ht="63.75" hidden="false" customHeight="false" outlineLevel="0" collapsed="false">
      <c r="A464" s="30" t="s">
        <v>89</v>
      </c>
      <c r="B464" s="30" t="s">
        <v>90</v>
      </c>
      <c r="C464" s="61" t="s">
        <v>17</v>
      </c>
      <c r="D464" s="61" t="s">
        <v>18</v>
      </c>
      <c r="E464" s="62"/>
      <c r="F464" s="25"/>
      <c r="G464" s="25"/>
    </row>
    <row r="465" customFormat="false" ht="38.25" hidden="false" customHeight="false" outlineLevel="0" collapsed="false">
      <c r="A465" s="63" t="n">
        <v>10886</v>
      </c>
      <c r="B465" s="23" t="s">
        <v>1401</v>
      </c>
      <c r="C465" s="24" t="s">
        <v>1343</v>
      </c>
      <c r="D465" s="24" t="s">
        <v>23</v>
      </c>
      <c r="E465" s="62" t="n">
        <v>0.19</v>
      </c>
      <c r="F465" s="26" t="n">
        <v>104.39</v>
      </c>
      <c r="G465" s="26" t="n">
        <v>19.58</v>
      </c>
    </row>
    <row r="466" customFormat="false" ht="38.25" hidden="false" customHeight="false" outlineLevel="0" collapsed="false">
      <c r="A466" s="63" t="n">
        <v>10891</v>
      </c>
      <c r="B466" s="23" t="s">
        <v>1402</v>
      </c>
      <c r="C466" s="24" t="s">
        <v>1343</v>
      </c>
      <c r="D466" s="24" t="s">
        <v>23</v>
      </c>
      <c r="E466" s="62" t="n">
        <v>0.19</v>
      </c>
      <c r="F466" s="26" t="n">
        <v>100.95</v>
      </c>
      <c r="G466" s="26" t="n">
        <v>18.94</v>
      </c>
    </row>
    <row r="467" customFormat="false" ht="38.25" hidden="false" customHeight="false" outlineLevel="0" collapsed="false">
      <c r="A467" s="63" t="n">
        <v>11587</v>
      </c>
      <c r="B467" s="23" t="s">
        <v>1403</v>
      </c>
      <c r="C467" s="24" t="s">
        <v>1343</v>
      </c>
      <c r="D467" s="24" t="s">
        <v>18</v>
      </c>
      <c r="E467" s="62" t="n">
        <v>7</v>
      </c>
      <c r="F467" s="26" t="n">
        <v>35</v>
      </c>
      <c r="G467" s="26" t="n">
        <v>245</v>
      </c>
    </row>
    <row r="468" customFormat="false" ht="76.5" hidden="false" customHeight="false" outlineLevel="0" collapsed="false">
      <c r="A468" s="63" t="n">
        <v>3080</v>
      </c>
      <c r="B468" s="23" t="s">
        <v>1404</v>
      </c>
      <c r="C468" s="24" t="s">
        <v>1343</v>
      </c>
      <c r="D468" s="24" t="s">
        <v>1405</v>
      </c>
      <c r="E468" s="62" t="n">
        <v>0.19</v>
      </c>
      <c r="F468" s="26" t="n">
        <v>54.9</v>
      </c>
      <c r="G468" s="26" t="n">
        <v>10.3</v>
      </c>
    </row>
    <row r="469" customFormat="false" ht="63.75" hidden="false" customHeight="false" outlineLevel="0" collapsed="false">
      <c r="A469" s="63" t="n">
        <v>37525</v>
      </c>
      <c r="B469" s="23" t="s">
        <v>1406</v>
      </c>
      <c r="C469" s="24" t="s">
        <v>1343</v>
      </c>
      <c r="D469" s="24" t="s">
        <v>49</v>
      </c>
      <c r="E469" s="62" t="n">
        <v>8.95</v>
      </c>
      <c r="F469" s="26" t="n">
        <v>1.96</v>
      </c>
      <c r="G469" s="26" t="n">
        <v>17.54</v>
      </c>
    </row>
    <row r="470" customFormat="false" ht="38.25" hidden="false" customHeight="false" outlineLevel="0" collapsed="false">
      <c r="A470" s="63" t="n">
        <v>4491</v>
      </c>
      <c r="B470" s="23" t="s">
        <v>1344</v>
      </c>
      <c r="C470" s="24" t="s">
        <v>1343</v>
      </c>
      <c r="D470" s="24" t="s">
        <v>49</v>
      </c>
      <c r="E470" s="62" t="n">
        <v>12.92</v>
      </c>
      <c r="F470" s="26" t="n">
        <v>4.52</v>
      </c>
      <c r="G470" s="26" t="n">
        <v>58.42</v>
      </c>
    </row>
    <row r="471" customFormat="false" ht="38.25" hidden="false" customHeight="false" outlineLevel="0" collapsed="false">
      <c r="A471" s="63" t="s">
        <v>1407</v>
      </c>
      <c r="B471" s="23" t="s">
        <v>1408</v>
      </c>
      <c r="C471" s="24" t="s">
        <v>17</v>
      </c>
      <c r="D471" s="24" t="s">
        <v>18</v>
      </c>
      <c r="E471" s="62" t="n">
        <v>10.16</v>
      </c>
      <c r="F471" s="26" t="n">
        <v>25.3</v>
      </c>
      <c r="G471" s="26" t="n">
        <v>257.02</v>
      </c>
    </row>
    <row r="472" customFormat="false" ht="38.25" hidden="false" customHeight="false" outlineLevel="0" collapsed="false">
      <c r="A472" s="63" t="s">
        <v>1409</v>
      </c>
      <c r="B472" s="23" t="s">
        <v>109</v>
      </c>
      <c r="C472" s="24" t="s">
        <v>17</v>
      </c>
      <c r="D472" s="24" t="s">
        <v>18</v>
      </c>
      <c r="E472" s="62" t="n">
        <v>0.06</v>
      </c>
      <c r="F472" s="26" t="n">
        <v>16.81</v>
      </c>
      <c r="G472" s="26" t="n">
        <v>1.06</v>
      </c>
    </row>
    <row r="473" customFormat="false" ht="63.75" hidden="false" customHeight="false" outlineLevel="0" collapsed="false">
      <c r="A473" s="63" t="s">
        <v>1410</v>
      </c>
      <c r="B473" s="23" t="s">
        <v>1411</v>
      </c>
      <c r="C473" s="24" t="s">
        <v>17</v>
      </c>
      <c r="D473" s="24" t="s">
        <v>23</v>
      </c>
      <c r="E473" s="62" t="n">
        <v>1.13</v>
      </c>
      <c r="F473" s="26" t="n">
        <v>94.93</v>
      </c>
      <c r="G473" s="26" t="n">
        <v>107.05</v>
      </c>
    </row>
    <row r="474" customFormat="false" ht="25.5" hidden="false" customHeight="false" outlineLevel="0" collapsed="false">
      <c r="A474" s="63" t="s">
        <v>1412</v>
      </c>
      <c r="B474" s="23" t="s">
        <v>111</v>
      </c>
      <c r="C474" s="24" t="s">
        <v>17</v>
      </c>
      <c r="D474" s="24" t="s">
        <v>28</v>
      </c>
      <c r="E474" s="62" t="n">
        <v>0.07</v>
      </c>
      <c r="F474" s="26" t="n">
        <v>37.61</v>
      </c>
      <c r="G474" s="26" t="n">
        <v>2.63</v>
      </c>
    </row>
    <row r="475" customFormat="false" ht="38.25" hidden="false" customHeight="false" outlineLevel="0" collapsed="false">
      <c r="A475" s="63" t="s">
        <v>1413</v>
      </c>
      <c r="B475" s="23" t="s">
        <v>1414</v>
      </c>
      <c r="C475" s="24" t="s">
        <v>17</v>
      </c>
      <c r="D475" s="24" t="s">
        <v>23</v>
      </c>
      <c r="E475" s="62" t="n">
        <v>1.32</v>
      </c>
      <c r="F475" s="26" t="n">
        <v>17.18</v>
      </c>
      <c r="G475" s="26" t="n">
        <v>22.6</v>
      </c>
    </row>
    <row r="476" customFormat="false" ht="51" hidden="false" customHeight="false" outlineLevel="0" collapsed="false">
      <c r="A476" s="63" t="s">
        <v>1415</v>
      </c>
      <c r="B476" s="23" t="s">
        <v>1416</v>
      </c>
      <c r="C476" s="24" t="s">
        <v>17</v>
      </c>
      <c r="D476" s="24" t="s">
        <v>23</v>
      </c>
      <c r="E476" s="62" t="n">
        <v>0.19</v>
      </c>
      <c r="F476" s="26" t="n">
        <v>118.22</v>
      </c>
      <c r="G476" s="26" t="n">
        <v>22.18</v>
      </c>
    </row>
    <row r="477" customFormat="false" ht="51" hidden="false" customHeight="false" outlineLevel="0" collapsed="false">
      <c r="A477" s="63" t="s">
        <v>1417</v>
      </c>
      <c r="B477" s="23" t="s">
        <v>1418</v>
      </c>
      <c r="C477" s="24" t="s">
        <v>17</v>
      </c>
      <c r="D477" s="24" t="s">
        <v>23</v>
      </c>
      <c r="E477" s="62" t="n">
        <v>0.75</v>
      </c>
      <c r="F477" s="26" t="n">
        <v>11.17</v>
      </c>
      <c r="G477" s="26" t="n">
        <v>8.4</v>
      </c>
    </row>
    <row r="478" customFormat="false" ht="51" hidden="false" customHeight="false" outlineLevel="0" collapsed="false">
      <c r="A478" s="63" t="s">
        <v>1419</v>
      </c>
      <c r="B478" s="23" t="s">
        <v>1420</v>
      </c>
      <c r="C478" s="24" t="s">
        <v>17</v>
      </c>
      <c r="D478" s="24" t="s">
        <v>23</v>
      </c>
      <c r="E478" s="62" t="n">
        <v>0.19</v>
      </c>
      <c r="F478" s="26" t="n">
        <v>190.71</v>
      </c>
      <c r="G478" s="26" t="n">
        <v>35.78</v>
      </c>
    </row>
    <row r="479" customFormat="false" ht="51" hidden="false" customHeight="false" outlineLevel="0" collapsed="false">
      <c r="A479" s="63" t="s">
        <v>1421</v>
      </c>
      <c r="B479" s="23" t="s">
        <v>1422</v>
      </c>
      <c r="C479" s="24" t="s">
        <v>17</v>
      </c>
      <c r="D479" s="24" t="s">
        <v>28</v>
      </c>
      <c r="E479" s="62" t="n">
        <v>0.27</v>
      </c>
      <c r="F479" s="26" t="n">
        <v>30.09</v>
      </c>
      <c r="G479" s="26" t="n">
        <v>8.21</v>
      </c>
    </row>
    <row r="480" customFormat="false" ht="38.25" hidden="false" customHeight="false" outlineLevel="0" collapsed="false">
      <c r="A480" s="63" t="s">
        <v>1423</v>
      </c>
      <c r="B480" s="23" t="s">
        <v>1424</v>
      </c>
      <c r="C480" s="24" t="s">
        <v>17</v>
      </c>
      <c r="D480" s="24" t="s">
        <v>23</v>
      </c>
      <c r="E480" s="62" t="n">
        <v>0.19</v>
      </c>
      <c r="F480" s="26" t="n">
        <v>14.39</v>
      </c>
      <c r="G480" s="26" t="n">
        <v>2.7</v>
      </c>
    </row>
    <row r="481" customFormat="false" ht="25.5" hidden="false" customHeight="false" outlineLevel="0" collapsed="false">
      <c r="A481" s="63" t="s">
        <v>1425</v>
      </c>
      <c r="B481" s="23" t="s">
        <v>1426</v>
      </c>
      <c r="C481" s="24" t="s">
        <v>17</v>
      </c>
      <c r="D481" s="24" t="s">
        <v>28</v>
      </c>
      <c r="E481" s="62" t="n">
        <v>0.28</v>
      </c>
      <c r="F481" s="26" t="n">
        <v>296.22</v>
      </c>
      <c r="G481" s="26" t="n">
        <v>82.94</v>
      </c>
    </row>
    <row r="482" customFormat="false" ht="76.5" hidden="false" customHeight="false" outlineLevel="0" collapsed="false">
      <c r="A482" s="63" t="s">
        <v>1427</v>
      </c>
      <c r="B482" s="23" t="s">
        <v>1428</v>
      </c>
      <c r="C482" s="24" t="s">
        <v>17</v>
      </c>
      <c r="D482" s="24" t="s">
        <v>23</v>
      </c>
      <c r="E482" s="62" t="n">
        <v>0.19</v>
      </c>
      <c r="F482" s="26" t="n">
        <v>50.47</v>
      </c>
      <c r="G482" s="26" t="n">
        <v>9.47</v>
      </c>
    </row>
    <row r="483" customFormat="false" ht="114.75" hidden="false" customHeight="false" outlineLevel="0" collapsed="false">
      <c r="A483" s="63" t="s">
        <v>1429</v>
      </c>
      <c r="B483" s="23" t="s">
        <v>1430</v>
      </c>
      <c r="C483" s="24" t="s">
        <v>17</v>
      </c>
      <c r="D483" s="24" t="s">
        <v>23</v>
      </c>
      <c r="E483" s="62" t="n">
        <v>0.19</v>
      </c>
      <c r="F483" s="26" t="n">
        <v>260.57</v>
      </c>
      <c r="G483" s="26" t="n">
        <v>48.88</v>
      </c>
    </row>
    <row r="484" customFormat="false" ht="114.75" hidden="false" customHeight="false" outlineLevel="0" collapsed="false">
      <c r="A484" s="63" t="s">
        <v>1431</v>
      </c>
      <c r="B484" s="23" t="s">
        <v>1432</v>
      </c>
      <c r="C484" s="24" t="s">
        <v>17</v>
      </c>
      <c r="D484" s="24" t="s">
        <v>23</v>
      </c>
      <c r="E484" s="62" t="n">
        <v>0.19</v>
      </c>
      <c r="F484" s="26" t="n">
        <v>165.3</v>
      </c>
      <c r="G484" s="26" t="n">
        <v>31.01</v>
      </c>
    </row>
    <row r="485" customFormat="false" ht="25.5" hidden="false" customHeight="false" outlineLevel="0" collapsed="false">
      <c r="A485" s="63" t="s">
        <v>1347</v>
      </c>
      <c r="B485" s="23" t="s">
        <v>1348</v>
      </c>
      <c r="C485" s="24" t="s">
        <v>17</v>
      </c>
      <c r="D485" s="24" t="s">
        <v>1314</v>
      </c>
      <c r="E485" s="62" t="n">
        <v>7.81</v>
      </c>
      <c r="F485" s="26" t="n">
        <v>15.45</v>
      </c>
      <c r="G485" s="26" t="n">
        <v>120.62</v>
      </c>
    </row>
    <row r="486" customFormat="false" ht="38.25" hidden="false" customHeight="false" outlineLevel="0" collapsed="false">
      <c r="A486" s="63" t="s">
        <v>1433</v>
      </c>
      <c r="B486" s="23" t="s">
        <v>754</v>
      </c>
      <c r="C486" s="24" t="s">
        <v>17</v>
      </c>
      <c r="D486" s="24" t="s">
        <v>18</v>
      </c>
      <c r="E486" s="62" t="n">
        <v>10.01</v>
      </c>
      <c r="F486" s="26" t="n">
        <v>7.64</v>
      </c>
      <c r="G486" s="26" t="n">
        <v>76.47</v>
      </c>
    </row>
    <row r="487" customFormat="false" ht="63.75" hidden="false" customHeight="false" outlineLevel="0" collapsed="false">
      <c r="A487" s="63" t="s">
        <v>1434</v>
      </c>
      <c r="B487" s="23" t="s">
        <v>686</v>
      </c>
      <c r="C487" s="24" t="s">
        <v>17</v>
      </c>
      <c r="D487" s="24" t="s">
        <v>49</v>
      </c>
      <c r="E487" s="62" t="n">
        <v>0.62</v>
      </c>
      <c r="F487" s="26" t="n">
        <v>11.44</v>
      </c>
      <c r="G487" s="26" t="n">
        <v>7.09</v>
      </c>
    </row>
    <row r="488" customFormat="false" ht="63.75" hidden="false" customHeight="false" outlineLevel="0" collapsed="false">
      <c r="A488" s="63" t="s">
        <v>1435</v>
      </c>
      <c r="B488" s="23" t="s">
        <v>690</v>
      </c>
      <c r="C488" s="24" t="s">
        <v>17</v>
      </c>
      <c r="D488" s="24" t="s">
        <v>49</v>
      </c>
      <c r="E488" s="62" t="n">
        <v>1</v>
      </c>
      <c r="F488" s="26" t="n">
        <v>32.69</v>
      </c>
      <c r="G488" s="26" t="n">
        <v>32.56</v>
      </c>
    </row>
    <row r="489" customFormat="false" ht="76.5" hidden="false" customHeight="false" outlineLevel="0" collapsed="false">
      <c r="A489" s="63" t="s">
        <v>1436</v>
      </c>
      <c r="B489" s="23" t="s">
        <v>692</v>
      </c>
      <c r="C489" s="24" t="s">
        <v>17</v>
      </c>
      <c r="D489" s="24" t="s">
        <v>23</v>
      </c>
      <c r="E489" s="62" t="n">
        <v>0.38</v>
      </c>
      <c r="F489" s="26" t="n">
        <v>4.93</v>
      </c>
      <c r="G489" s="26" t="n">
        <v>1.85</v>
      </c>
    </row>
    <row r="490" customFormat="false" ht="76.5" hidden="false" customHeight="false" outlineLevel="0" collapsed="false">
      <c r="A490" s="63" t="s">
        <v>1437</v>
      </c>
      <c r="B490" s="23" t="s">
        <v>648</v>
      </c>
      <c r="C490" s="24" t="s">
        <v>17</v>
      </c>
      <c r="D490" s="24" t="s">
        <v>23</v>
      </c>
      <c r="E490" s="62" t="n">
        <v>0.38</v>
      </c>
      <c r="F490" s="26" t="n">
        <v>86.1</v>
      </c>
      <c r="G490" s="26" t="n">
        <v>32.37</v>
      </c>
    </row>
    <row r="491" customFormat="false" ht="76.5" hidden="false" customHeight="false" outlineLevel="0" collapsed="false">
      <c r="A491" s="63" t="s">
        <v>1438</v>
      </c>
      <c r="B491" s="23" t="s">
        <v>1439</v>
      </c>
      <c r="C491" s="24" t="s">
        <v>17</v>
      </c>
      <c r="D491" s="24" t="s">
        <v>23</v>
      </c>
      <c r="E491" s="62" t="n">
        <v>0.19</v>
      </c>
      <c r="F491" s="26" t="n">
        <v>150.25</v>
      </c>
      <c r="G491" s="26" t="n">
        <v>28.19</v>
      </c>
    </row>
    <row r="492" customFormat="false" ht="89.25" hidden="false" customHeight="false" outlineLevel="0" collapsed="false">
      <c r="A492" s="63" t="s">
        <v>1440</v>
      </c>
      <c r="B492" s="23" t="s">
        <v>1441</v>
      </c>
      <c r="C492" s="24" t="s">
        <v>17</v>
      </c>
      <c r="D492" s="24" t="s">
        <v>49</v>
      </c>
      <c r="E492" s="62" t="n">
        <v>2.25</v>
      </c>
      <c r="F492" s="26" t="n">
        <v>2</v>
      </c>
      <c r="G492" s="26" t="n">
        <v>4.5</v>
      </c>
    </row>
    <row r="493" customFormat="false" ht="76.5" hidden="false" customHeight="false" outlineLevel="0" collapsed="false">
      <c r="A493" s="63" t="s">
        <v>1442</v>
      </c>
      <c r="B493" s="23" t="s">
        <v>1443</v>
      </c>
      <c r="C493" s="24" t="s">
        <v>17</v>
      </c>
      <c r="D493" s="24" t="s">
        <v>49</v>
      </c>
      <c r="E493" s="62" t="n">
        <v>3.76</v>
      </c>
      <c r="F493" s="26" t="n">
        <v>1.02</v>
      </c>
      <c r="G493" s="26" t="n">
        <v>3.82</v>
      </c>
    </row>
    <row r="494" customFormat="false" ht="63.75" hidden="false" customHeight="false" outlineLevel="0" collapsed="false">
      <c r="A494" s="63" t="s">
        <v>1444</v>
      </c>
      <c r="B494" s="23" t="s">
        <v>1445</v>
      </c>
      <c r="C494" s="24" t="s">
        <v>17</v>
      </c>
      <c r="D494" s="24" t="s">
        <v>49</v>
      </c>
      <c r="E494" s="62" t="n">
        <v>2.25</v>
      </c>
      <c r="F494" s="26" t="n">
        <v>3.86</v>
      </c>
      <c r="G494" s="26" t="n">
        <v>8.69</v>
      </c>
    </row>
    <row r="495" customFormat="false" ht="63.75" hidden="false" customHeight="false" outlineLevel="0" collapsed="false">
      <c r="A495" s="63" t="s">
        <v>1446</v>
      </c>
      <c r="B495" s="23" t="s">
        <v>325</v>
      </c>
      <c r="C495" s="24" t="s">
        <v>17</v>
      </c>
      <c r="D495" s="24" t="s">
        <v>49</v>
      </c>
      <c r="E495" s="62" t="n">
        <v>3.76</v>
      </c>
      <c r="F495" s="26" t="n">
        <v>6.34</v>
      </c>
      <c r="G495" s="26" t="n">
        <v>23.81</v>
      </c>
    </row>
    <row r="496" customFormat="false" ht="76.5" hidden="false" customHeight="false" outlineLevel="0" collapsed="false">
      <c r="A496" s="63" t="s">
        <v>1447</v>
      </c>
      <c r="B496" s="23" t="s">
        <v>1448</v>
      </c>
      <c r="C496" s="24" t="s">
        <v>17</v>
      </c>
      <c r="D496" s="24" t="s">
        <v>23</v>
      </c>
      <c r="E496" s="62" t="n">
        <v>0.75</v>
      </c>
      <c r="F496" s="26" t="n">
        <v>8.05</v>
      </c>
      <c r="G496" s="26" t="n">
        <v>6.05</v>
      </c>
    </row>
    <row r="497" customFormat="false" ht="63.75" hidden="false" customHeight="false" outlineLevel="0" collapsed="false">
      <c r="A497" s="63" t="s">
        <v>1449</v>
      </c>
      <c r="B497" s="23" t="s">
        <v>1450</v>
      </c>
      <c r="C497" s="24" t="s">
        <v>17</v>
      </c>
      <c r="D497" s="24" t="s">
        <v>49</v>
      </c>
      <c r="E497" s="62" t="n">
        <v>6.01</v>
      </c>
      <c r="F497" s="26" t="n">
        <v>1.36</v>
      </c>
      <c r="G497" s="26" t="n">
        <v>8.15</v>
      </c>
    </row>
    <row r="498" customFormat="false" ht="63.75" hidden="false" customHeight="false" outlineLevel="0" collapsed="false">
      <c r="A498" s="63" t="s">
        <v>1451</v>
      </c>
      <c r="B498" s="23" t="s">
        <v>425</v>
      </c>
      <c r="C498" s="24" t="s">
        <v>17</v>
      </c>
      <c r="D498" s="24" t="s">
        <v>49</v>
      </c>
      <c r="E498" s="62" t="n">
        <v>17.85</v>
      </c>
      <c r="F498" s="26" t="n">
        <v>2.56</v>
      </c>
      <c r="G498" s="26" t="n">
        <v>45.73</v>
      </c>
    </row>
    <row r="499" customFormat="false" ht="51" hidden="false" customHeight="false" outlineLevel="0" collapsed="false">
      <c r="A499" s="63" t="s">
        <v>1452</v>
      </c>
      <c r="B499" s="23" t="s">
        <v>1453</v>
      </c>
      <c r="C499" s="24" t="s">
        <v>17</v>
      </c>
      <c r="D499" s="24" t="s">
        <v>23</v>
      </c>
      <c r="E499" s="62" t="n">
        <v>1.13</v>
      </c>
      <c r="F499" s="26" t="n">
        <v>7.08</v>
      </c>
      <c r="G499" s="26" t="n">
        <v>7.98</v>
      </c>
    </row>
    <row r="500" customFormat="false" ht="51" hidden="false" customHeight="false" outlineLevel="0" collapsed="false">
      <c r="A500" s="63" t="s">
        <v>1454</v>
      </c>
      <c r="B500" s="23" t="s">
        <v>1455</v>
      </c>
      <c r="C500" s="24" t="s">
        <v>17</v>
      </c>
      <c r="D500" s="24" t="s">
        <v>23</v>
      </c>
      <c r="E500" s="62" t="n">
        <v>0.19</v>
      </c>
      <c r="F500" s="26" t="n">
        <v>20.34</v>
      </c>
      <c r="G500" s="26" t="n">
        <v>3.82</v>
      </c>
    </row>
    <row r="501" customFormat="false" ht="51" hidden="false" customHeight="false" outlineLevel="0" collapsed="false">
      <c r="A501" s="63" t="s">
        <v>1456</v>
      </c>
      <c r="B501" s="23" t="s">
        <v>1457</v>
      </c>
      <c r="C501" s="24" t="s">
        <v>17</v>
      </c>
      <c r="D501" s="24" t="s">
        <v>23</v>
      </c>
      <c r="E501" s="62" t="n">
        <v>0.94</v>
      </c>
      <c r="F501" s="26" t="n">
        <v>31.92</v>
      </c>
      <c r="G501" s="26" t="n">
        <v>29.99</v>
      </c>
    </row>
    <row r="502" customFormat="false" ht="63.75" hidden="false" customHeight="false" outlineLevel="0" collapsed="false">
      <c r="A502" s="63" t="s">
        <v>1458</v>
      </c>
      <c r="B502" s="23" t="s">
        <v>1459</v>
      </c>
      <c r="C502" s="24" t="s">
        <v>17</v>
      </c>
      <c r="D502" s="24" t="s">
        <v>23</v>
      </c>
      <c r="E502" s="62" t="n">
        <v>0.19</v>
      </c>
      <c r="F502" s="26" t="n">
        <v>35.4</v>
      </c>
      <c r="G502" s="26" t="n">
        <v>6.64</v>
      </c>
    </row>
    <row r="503" customFormat="false" ht="76.5" hidden="false" customHeight="false" outlineLevel="0" collapsed="false">
      <c r="A503" s="63" t="s">
        <v>1460</v>
      </c>
      <c r="B503" s="23" t="s">
        <v>1461</v>
      </c>
      <c r="C503" s="24" t="s">
        <v>17</v>
      </c>
      <c r="D503" s="24" t="s">
        <v>18</v>
      </c>
      <c r="E503" s="62" t="n">
        <v>10.16</v>
      </c>
      <c r="F503" s="26" t="n">
        <v>10.47</v>
      </c>
      <c r="G503" s="26" t="n">
        <v>106.38</v>
      </c>
    </row>
    <row r="504" customFormat="false" ht="51" hidden="false" customHeight="false" outlineLevel="0" collapsed="false">
      <c r="A504" s="63" t="s">
        <v>1462</v>
      </c>
      <c r="B504" s="23" t="s">
        <v>1463</v>
      </c>
      <c r="C504" s="24" t="s">
        <v>17</v>
      </c>
      <c r="D504" s="24" t="s">
        <v>18</v>
      </c>
      <c r="E504" s="62" t="n">
        <v>5</v>
      </c>
      <c r="F504" s="26" t="n">
        <v>45.95</v>
      </c>
      <c r="G504" s="26" t="n">
        <v>229.85</v>
      </c>
    </row>
    <row r="505" customFormat="false" ht="76.5" hidden="false" customHeight="false" outlineLevel="0" collapsed="false">
      <c r="A505" s="63" t="s">
        <v>1464</v>
      </c>
      <c r="B505" s="23" t="s">
        <v>1465</v>
      </c>
      <c r="C505" s="24" t="s">
        <v>17</v>
      </c>
      <c r="D505" s="24" t="s">
        <v>18</v>
      </c>
      <c r="E505" s="62" t="n">
        <v>10.16</v>
      </c>
      <c r="F505" s="26" t="n">
        <v>32.94</v>
      </c>
      <c r="G505" s="26" t="n">
        <v>334.61</v>
      </c>
    </row>
    <row r="506" customFormat="false" ht="15" hidden="false" customHeight="false" outlineLevel="0" collapsed="false">
      <c r="A506" s="64" t="s">
        <v>1353</v>
      </c>
      <c r="B506" s="64"/>
      <c r="C506" s="64"/>
      <c r="D506" s="64"/>
      <c r="E506" s="64"/>
      <c r="F506" s="64"/>
      <c r="G506" s="65" t="n">
        <v>76.41</v>
      </c>
    </row>
    <row r="507" customFormat="false" ht="15" hidden="false" customHeight="false" outlineLevel="0" collapsed="false">
      <c r="A507" s="64" t="s">
        <v>1354</v>
      </c>
      <c r="B507" s="64"/>
      <c r="C507" s="64"/>
      <c r="D507" s="64"/>
      <c r="E507" s="64"/>
      <c r="F507" s="64"/>
      <c r="G507" s="65" t="n">
        <v>227.71</v>
      </c>
    </row>
    <row r="508" customFormat="false" ht="15" hidden="false" customHeight="false" outlineLevel="0" collapsed="false">
      <c r="A508" s="64" t="s">
        <v>1355</v>
      </c>
      <c r="B508" s="64"/>
      <c r="C508" s="64"/>
      <c r="D508" s="64"/>
      <c r="E508" s="64"/>
      <c r="F508" s="64"/>
      <c r="G508" s="65" t="n">
        <v>304.13</v>
      </c>
    </row>
    <row r="509" customFormat="false" ht="15" hidden="false" customHeight="false" outlineLevel="0" collapsed="false">
      <c r="A509" s="64" t="s">
        <v>1356</v>
      </c>
      <c r="B509" s="64"/>
      <c r="C509" s="64"/>
      <c r="D509" s="64"/>
      <c r="E509" s="64"/>
      <c r="F509" s="64"/>
      <c r="G509" s="65" t="n">
        <v>0</v>
      </c>
    </row>
    <row r="510" customFormat="false" ht="15" hidden="false" customHeight="false" outlineLevel="0" collapsed="false">
      <c r="A510" s="64" t="s">
        <v>1357</v>
      </c>
      <c r="B510" s="64"/>
      <c r="C510" s="64"/>
      <c r="D510" s="64"/>
      <c r="E510" s="64"/>
      <c r="F510" s="64"/>
      <c r="G510" s="65" t="n">
        <v>78.01</v>
      </c>
    </row>
    <row r="511" customFormat="false" ht="15" hidden="false" customHeight="false" outlineLevel="0" collapsed="false">
      <c r="A511" s="64" t="s">
        <v>1358</v>
      </c>
      <c r="B511" s="64"/>
      <c r="C511" s="64"/>
      <c r="D511" s="64"/>
      <c r="E511" s="64"/>
      <c r="F511" s="64"/>
      <c r="G511" s="65" t="n">
        <v>0</v>
      </c>
    </row>
    <row r="512" customFormat="false" ht="15" hidden="false" customHeight="false" outlineLevel="0" collapsed="false">
      <c r="A512" s="64" t="s">
        <v>1359</v>
      </c>
      <c r="B512" s="64"/>
      <c r="C512" s="64"/>
      <c r="D512" s="64"/>
      <c r="E512" s="64"/>
      <c r="F512" s="64"/>
      <c r="G512" s="65" t="n">
        <v>78.01</v>
      </c>
    </row>
    <row r="513" customFormat="false" ht="15" hidden="false" customHeight="false" outlineLevel="0" collapsed="false">
      <c r="A513" s="64" t="s">
        <v>1360</v>
      </c>
      <c r="B513" s="64"/>
      <c r="C513" s="64"/>
      <c r="D513" s="64"/>
      <c r="E513" s="64"/>
      <c r="F513" s="64"/>
      <c r="G513" s="65" t="n">
        <v>382.13</v>
      </c>
    </row>
    <row r="514" customFormat="false" ht="15" hidden="false" customHeight="false" outlineLevel="0" collapsed="false">
      <c r="A514" s="64" t="s">
        <v>1361</v>
      </c>
      <c r="B514" s="64"/>
      <c r="C514" s="64"/>
      <c r="D514" s="64"/>
      <c r="E514" s="64"/>
      <c r="F514" s="64"/>
      <c r="G514" s="65" t="n">
        <v>7</v>
      </c>
    </row>
    <row r="515" customFormat="false" ht="15" hidden="false" customHeight="false" outlineLevel="0" collapsed="false">
      <c r="A515" s="64" t="s">
        <v>1362</v>
      </c>
      <c r="B515" s="64"/>
      <c r="C515" s="64"/>
      <c r="D515" s="64"/>
      <c r="E515" s="64"/>
      <c r="F515" s="64"/>
      <c r="G515" s="65" t="n">
        <f aca="false">G514*G513</f>
        <v>2674.91</v>
      </c>
    </row>
    <row r="516" customFormat="false" ht="15" hidden="false" customHeight="false" outlineLevel="0" collapsed="false">
      <c r="A516" s="66"/>
      <c r="B516" s="66"/>
      <c r="C516" s="66"/>
      <c r="D516" s="66"/>
      <c r="E516" s="66"/>
      <c r="F516" s="66"/>
      <c r="G516" s="66"/>
    </row>
    <row r="517" customFormat="false" ht="63.75" hidden="false" customHeight="false" outlineLevel="0" collapsed="false">
      <c r="A517" s="30" t="s">
        <v>91</v>
      </c>
      <c r="B517" s="30" t="s">
        <v>92</v>
      </c>
      <c r="C517" s="61" t="s">
        <v>17</v>
      </c>
      <c r="D517" s="61" t="s">
        <v>18</v>
      </c>
      <c r="E517" s="62"/>
      <c r="F517" s="25"/>
      <c r="G517" s="25"/>
    </row>
    <row r="518" customFormat="false" ht="25.5" hidden="false" customHeight="false" outlineLevel="0" collapsed="false">
      <c r="A518" s="63" t="n">
        <v>11367</v>
      </c>
      <c r="B518" s="23" t="s">
        <v>1466</v>
      </c>
      <c r="C518" s="24" t="s">
        <v>1343</v>
      </c>
      <c r="D518" s="24" t="s">
        <v>18</v>
      </c>
      <c r="E518" s="62" t="n">
        <v>0.56</v>
      </c>
      <c r="F518" s="26" t="n">
        <v>191.93</v>
      </c>
      <c r="G518" s="26" t="n">
        <v>108.25</v>
      </c>
    </row>
    <row r="519" customFormat="false" ht="38.25" hidden="false" customHeight="false" outlineLevel="0" collapsed="false">
      <c r="A519" s="63" t="n">
        <v>11587</v>
      </c>
      <c r="B519" s="23" t="s">
        <v>1403</v>
      </c>
      <c r="C519" s="24" t="s">
        <v>1343</v>
      </c>
      <c r="D519" s="24" t="s">
        <v>18</v>
      </c>
      <c r="E519" s="62" t="n">
        <v>9.76</v>
      </c>
      <c r="F519" s="26" t="n">
        <v>35</v>
      </c>
      <c r="G519" s="26" t="n">
        <v>341.67</v>
      </c>
    </row>
    <row r="520" customFormat="false" ht="38.25" hidden="false" customHeight="false" outlineLevel="0" collapsed="false">
      <c r="A520" s="63" t="n">
        <v>11697</v>
      </c>
      <c r="B520" s="23" t="s">
        <v>1467</v>
      </c>
      <c r="C520" s="24" t="s">
        <v>1343</v>
      </c>
      <c r="D520" s="24" t="s">
        <v>23</v>
      </c>
      <c r="E520" s="62" t="n">
        <v>0.17</v>
      </c>
      <c r="F520" s="26" t="n">
        <v>414.35</v>
      </c>
      <c r="G520" s="26" t="n">
        <v>72.1</v>
      </c>
    </row>
    <row r="521" customFormat="false" ht="38.25" hidden="false" customHeight="false" outlineLevel="0" collapsed="false">
      <c r="A521" s="63" t="n">
        <v>11712</v>
      </c>
      <c r="B521" s="23" t="s">
        <v>1468</v>
      </c>
      <c r="C521" s="24" t="s">
        <v>1343</v>
      </c>
      <c r="D521" s="24" t="s">
        <v>23</v>
      </c>
      <c r="E521" s="62" t="n">
        <v>0.35</v>
      </c>
      <c r="F521" s="26" t="n">
        <v>25.26</v>
      </c>
      <c r="G521" s="26" t="n">
        <v>8.79</v>
      </c>
    </row>
    <row r="522" customFormat="false" ht="51" hidden="false" customHeight="false" outlineLevel="0" collapsed="false">
      <c r="A522" s="63" t="n">
        <v>21112</v>
      </c>
      <c r="B522" s="23" t="s">
        <v>1469</v>
      </c>
      <c r="C522" s="24" t="s">
        <v>1343</v>
      </c>
      <c r="D522" s="24" t="s">
        <v>23</v>
      </c>
      <c r="E522" s="62" t="n">
        <v>0.17</v>
      </c>
      <c r="F522" s="26" t="n">
        <v>156.12</v>
      </c>
      <c r="G522" s="26" t="n">
        <v>27.16</v>
      </c>
    </row>
    <row r="523" customFormat="false" ht="76.5" hidden="false" customHeight="false" outlineLevel="0" collapsed="false">
      <c r="A523" s="63" t="n">
        <v>3080</v>
      </c>
      <c r="B523" s="23" t="s">
        <v>1404</v>
      </c>
      <c r="C523" s="24" t="s">
        <v>1343</v>
      </c>
      <c r="D523" s="24" t="s">
        <v>1405</v>
      </c>
      <c r="E523" s="62" t="n">
        <v>0.35</v>
      </c>
      <c r="F523" s="26" t="n">
        <v>54.9</v>
      </c>
      <c r="G523" s="26" t="n">
        <v>19.11</v>
      </c>
    </row>
    <row r="524" customFormat="false" ht="38.25" hidden="false" customHeight="false" outlineLevel="0" collapsed="false">
      <c r="A524" s="63" t="n">
        <v>3659</v>
      </c>
      <c r="B524" s="23" t="s">
        <v>1470</v>
      </c>
      <c r="C524" s="24" t="s">
        <v>1343</v>
      </c>
      <c r="D524" s="24" t="s">
        <v>23</v>
      </c>
      <c r="E524" s="62" t="n">
        <v>0.17</v>
      </c>
      <c r="F524" s="26" t="n">
        <v>12.08</v>
      </c>
      <c r="G524" s="26" t="n">
        <v>2.1</v>
      </c>
    </row>
    <row r="525" customFormat="false" ht="38.25" hidden="false" customHeight="false" outlineLevel="0" collapsed="false">
      <c r="A525" s="63" t="n">
        <v>3670</v>
      </c>
      <c r="B525" s="23" t="s">
        <v>1471</v>
      </c>
      <c r="C525" s="24" t="s">
        <v>1343</v>
      </c>
      <c r="D525" s="24" t="s">
        <v>23</v>
      </c>
      <c r="E525" s="62" t="n">
        <v>0.35</v>
      </c>
      <c r="F525" s="26" t="n">
        <v>14.33</v>
      </c>
      <c r="G525" s="26" t="n">
        <v>4.99</v>
      </c>
    </row>
    <row r="526" customFormat="false" ht="38.25" hidden="false" customHeight="false" outlineLevel="0" collapsed="false">
      <c r="A526" s="63" t="n">
        <v>4491</v>
      </c>
      <c r="B526" s="23" t="s">
        <v>1344</v>
      </c>
      <c r="C526" s="24" t="s">
        <v>1343</v>
      </c>
      <c r="D526" s="24" t="s">
        <v>49</v>
      </c>
      <c r="E526" s="62" t="n">
        <v>8.56</v>
      </c>
      <c r="F526" s="26" t="n">
        <v>4.52</v>
      </c>
      <c r="G526" s="26" t="n">
        <v>38.71</v>
      </c>
    </row>
    <row r="527" customFormat="false" ht="25.5" hidden="false" customHeight="false" outlineLevel="0" collapsed="false">
      <c r="A527" s="63" t="s">
        <v>1472</v>
      </c>
      <c r="B527" s="23" t="s">
        <v>522</v>
      </c>
      <c r="C527" s="24" t="s">
        <v>17</v>
      </c>
      <c r="D527" s="24" t="s">
        <v>23</v>
      </c>
      <c r="E527" s="62" t="n">
        <v>0.52</v>
      </c>
      <c r="F527" s="26" t="n">
        <v>40.9</v>
      </c>
      <c r="G527" s="26" t="n">
        <v>21.35</v>
      </c>
    </row>
    <row r="528" customFormat="false" ht="25.5" hidden="false" customHeight="false" outlineLevel="0" collapsed="false">
      <c r="A528" s="63" t="s">
        <v>1473</v>
      </c>
      <c r="B528" s="23" t="s">
        <v>1474</v>
      </c>
      <c r="C528" s="24" t="s">
        <v>17</v>
      </c>
      <c r="D528" s="24" t="s">
        <v>49</v>
      </c>
      <c r="E528" s="62" t="n">
        <v>2.61</v>
      </c>
      <c r="F528" s="26" t="n">
        <v>10.12</v>
      </c>
      <c r="G528" s="26" t="n">
        <v>26.43</v>
      </c>
    </row>
    <row r="529" customFormat="false" ht="38.25" hidden="false" customHeight="false" outlineLevel="0" collapsed="false">
      <c r="A529" s="63" t="s">
        <v>1407</v>
      </c>
      <c r="B529" s="23" t="s">
        <v>1408</v>
      </c>
      <c r="C529" s="24" t="s">
        <v>17</v>
      </c>
      <c r="D529" s="24" t="s">
        <v>18</v>
      </c>
      <c r="E529" s="62" t="n">
        <v>13.33</v>
      </c>
      <c r="F529" s="26" t="n">
        <v>25.3</v>
      </c>
      <c r="G529" s="26" t="n">
        <v>337.26</v>
      </c>
    </row>
    <row r="530" customFormat="false" ht="38.25" hidden="false" customHeight="false" outlineLevel="0" collapsed="false">
      <c r="A530" s="63" t="s">
        <v>1409</v>
      </c>
      <c r="B530" s="23" t="s">
        <v>109</v>
      </c>
      <c r="C530" s="24" t="s">
        <v>17</v>
      </c>
      <c r="D530" s="24" t="s">
        <v>18</v>
      </c>
      <c r="E530" s="62" t="n">
        <v>0.06</v>
      </c>
      <c r="F530" s="26" t="n">
        <v>16.81</v>
      </c>
      <c r="G530" s="26" t="n">
        <v>1.08</v>
      </c>
    </row>
    <row r="531" customFormat="false" ht="51" hidden="false" customHeight="false" outlineLevel="0" collapsed="false">
      <c r="A531" s="63" t="s">
        <v>1475</v>
      </c>
      <c r="B531" s="23" t="s">
        <v>1476</v>
      </c>
      <c r="C531" s="24" t="s">
        <v>17</v>
      </c>
      <c r="D531" s="24" t="s">
        <v>18</v>
      </c>
      <c r="E531" s="62" t="n">
        <v>5.13</v>
      </c>
      <c r="F531" s="26" t="n">
        <v>34.64</v>
      </c>
      <c r="G531" s="26" t="n">
        <v>177.84</v>
      </c>
    </row>
    <row r="532" customFormat="false" ht="63.75" hidden="false" customHeight="false" outlineLevel="0" collapsed="false">
      <c r="A532" s="63" t="s">
        <v>1410</v>
      </c>
      <c r="B532" s="23" t="s">
        <v>1411</v>
      </c>
      <c r="C532" s="24" t="s">
        <v>17</v>
      </c>
      <c r="D532" s="24" t="s">
        <v>23</v>
      </c>
      <c r="E532" s="62" t="n">
        <v>1.39</v>
      </c>
      <c r="F532" s="26" t="n">
        <v>94.93</v>
      </c>
      <c r="G532" s="26" t="n">
        <v>132.14</v>
      </c>
    </row>
    <row r="533" customFormat="false" ht="25.5" hidden="false" customHeight="false" outlineLevel="0" collapsed="false">
      <c r="A533" s="63" t="s">
        <v>1412</v>
      </c>
      <c r="B533" s="23" t="s">
        <v>111</v>
      </c>
      <c r="C533" s="24" t="s">
        <v>17</v>
      </c>
      <c r="D533" s="24" t="s">
        <v>28</v>
      </c>
      <c r="E533" s="62" t="n">
        <v>0.07</v>
      </c>
      <c r="F533" s="26" t="n">
        <v>37.61</v>
      </c>
      <c r="G533" s="26" t="n">
        <v>2.71</v>
      </c>
    </row>
    <row r="534" customFormat="false" ht="38.25" hidden="false" customHeight="false" outlineLevel="0" collapsed="false">
      <c r="A534" s="63" t="s">
        <v>1413</v>
      </c>
      <c r="B534" s="23" t="s">
        <v>1414</v>
      </c>
      <c r="C534" s="24" t="s">
        <v>17</v>
      </c>
      <c r="D534" s="24" t="s">
        <v>23</v>
      </c>
      <c r="E534" s="62" t="n">
        <v>0.17</v>
      </c>
      <c r="F534" s="26" t="n">
        <v>17.18</v>
      </c>
      <c r="G534" s="26" t="n">
        <v>2.99</v>
      </c>
    </row>
    <row r="535" customFormat="false" ht="51" hidden="false" customHeight="false" outlineLevel="0" collapsed="false">
      <c r="A535" s="63" t="s">
        <v>1417</v>
      </c>
      <c r="B535" s="23" t="s">
        <v>1418</v>
      </c>
      <c r="C535" s="24" t="s">
        <v>17</v>
      </c>
      <c r="D535" s="24" t="s">
        <v>23</v>
      </c>
      <c r="E535" s="62" t="n">
        <v>1.04</v>
      </c>
      <c r="F535" s="26" t="n">
        <v>11.17</v>
      </c>
      <c r="G535" s="26" t="n">
        <v>11.66</v>
      </c>
    </row>
    <row r="536" customFormat="false" ht="51" hidden="false" customHeight="false" outlineLevel="0" collapsed="false">
      <c r="A536" s="63" t="s">
        <v>1419</v>
      </c>
      <c r="B536" s="23" t="s">
        <v>1420</v>
      </c>
      <c r="C536" s="24" t="s">
        <v>17</v>
      </c>
      <c r="D536" s="24" t="s">
        <v>23</v>
      </c>
      <c r="E536" s="62" t="n">
        <v>0.35</v>
      </c>
      <c r="F536" s="26" t="n">
        <v>190.71</v>
      </c>
      <c r="G536" s="26" t="n">
        <v>66.37</v>
      </c>
    </row>
    <row r="537" customFormat="false" ht="51" hidden="false" customHeight="false" outlineLevel="0" collapsed="false">
      <c r="A537" s="63" t="s">
        <v>1421</v>
      </c>
      <c r="B537" s="23" t="s">
        <v>1422</v>
      </c>
      <c r="C537" s="24" t="s">
        <v>17</v>
      </c>
      <c r="D537" s="24" t="s">
        <v>28</v>
      </c>
      <c r="E537" s="62" t="n">
        <v>0.28</v>
      </c>
      <c r="F537" s="26" t="n">
        <v>30.09</v>
      </c>
      <c r="G537" s="26" t="n">
        <v>8.4</v>
      </c>
    </row>
    <row r="538" customFormat="false" ht="25.5" hidden="false" customHeight="false" outlineLevel="0" collapsed="false">
      <c r="A538" s="63" t="s">
        <v>1477</v>
      </c>
      <c r="B538" s="23" t="s">
        <v>1478</v>
      </c>
      <c r="C538" s="24" t="s">
        <v>17</v>
      </c>
      <c r="D538" s="24" t="s">
        <v>23</v>
      </c>
      <c r="E538" s="62" t="n">
        <v>0.52</v>
      </c>
      <c r="F538" s="26" t="n">
        <v>40.03</v>
      </c>
      <c r="G538" s="26" t="n">
        <v>20.9</v>
      </c>
    </row>
    <row r="539" customFormat="false" ht="38.25" hidden="false" customHeight="false" outlineLevel="0" collapsed="false">
      <c r="A539" s="63" t="s">
        <v>1423</v>
      </c>
      <c r="B539" s="23" t="s">
        <v>1424</v>
      </c>
      <c r="C539" s="24" t="s">
        <v>17</v>
      </c>
      <c r="D539" s="24" t="s">
        <v>23</v>
      </c>
      <c r="E539" s="62" t="n">
        <v>0.52</v>
      </c>
      <c r="F539" s="26" t="n">
        <v>14.39</v>
      </c>
      <c r="G539" s="26" t="n">
        <v>7.51</v>
      </c>
    </row>
    <row r="540" customFormat="false" ht="25.5" hidden="false" customHeight="false" outlineLevel="0" collapsed="false">
      <c r="A540" s="63" t="s">
        <v>1425</v>
      </c>
      <c r="B540" s="23" t="s">
        <v>1426</v>
      </c>
      <c r="C540" s="24" t="s">
        <v>17</v>
      </c>
      <c r="D540" s="24" t="s">
        <v>28</v>
      </c>
      <c r="E540" s="62" t="n">
        <v>0.29</v>
      </c>
      <c r="F540" s="26" t="n">
        <v>296.22</v>
      </c>
      <c r="G540" s="26" t="n">
        <v>84.72</v>
      </c>
    </row>
    <row r="541" customFormat="false" ht="38.25" hidden="false" customHeight="false" outlineLevel="0" collapsed="false">
      <c r="A541" s="63" t="s">
        <v>1479</v>
      </c>
      <c r="B541" s="23" t="s">
        <v>1480</v>
      </c>
      <c r="C541" s="24" t="s">
        <v>17</v>
      </c>
      <c r="D541" s="24" t="s">
        <v>18</v>
      </c>
      <c r="E541" s="62" t="n">
        <v>1.89</v>
      </c>
      <c r="F541" s="26" t="n">
        <v>29.37</v>
      </c>
      <c r="G541" s="26" t="n">
        <v>55.63</v>
      </c>
    </row>
    <row r="542" customFormat="false" ht="76.5" hidden="false" customHeight="false" outlineLevel="0" collapsed="false">
      <c r="A542" s="63" t="s">
        <v>1427</v>
      </c>
      <c r="B542" s="23" t="s">
        <v>1428</v>
      </c>
      <c r="C542" s="24" t="s">
        <v>17</v>
      </c>
      <c r="D542" s="24" t="s">
        <v>23</v>
      </c>
      <c r="E542" s="62" t="n">
        <v>0.17</v>
      </c>
      <c r="F542" s="26" t="n">
        <v>50.47</v>
      </c>
      <c r="G542" s="26" t="n">
        <v>8.78</v>
      </c>
    </row>
    <row r="543" customFormat="false" ht="51" hidden="false" customHeight="false" outlineLevel="0" collapsed="false">
      <c r="A543" s="63" t="s">
        <v>1481</v>
      </c>
      <c r="B543" s="23" t="s">
        <v>1482</v>
      </c>
      <c r="C543" s="24" t="s">
        <v>17</v>
      </c>
      <c r="D543" s="24" t="s">
        <v>23</v>
      </c>
      <c r="E543" s="62" t="n">
        <v>0.52</v>
      </c>
      <c r="F543" s="26" t="n">
        <v>380.65</v>
      </c>
      <c r="G543" s="26" t="n">
        <v>198.7</v>
      </c>
    </row>
    <row r="544" customFormat="false" ht="114.75" hidden="false" customHeight="false" outlineLevel="0" collapsed="false">
      <c r="A544" s="63" t="s">
        <v>1431</v>
      </c>
      <c r="B544" s="23" t="s">
        <v>1432</v>
      </c>
      <c r="C544" s="24" t="s">
        <v>17</v>
      </c>
      <c r="D544" s="24" t="s">
        <v>23</v>
      </c>
      <c r="E544" s="62" t="n">
        <v>0.52</v>
      </c>
      <c r="F544" s="26" t="n">
        <v>165.3</v>
      </c>
      <c r="G544" s="26" t="n">
        <v>86.29</v>
      </c>
    </row>
    <row r="545" customFormat="false" ht="76.5" hidden="false" customHeight="false" outlineLevel="0" collapsed="false">
      <c r="A545" s="63" t="s">
        <v>1483</v>
      </c>
      <c r="B545" s="23" t="s">
        <v>1484</v>
      </c>
      <c r="C545" s="24" t="s">
        <v>17</v>
      </c>
      <c r="D545" s="24" t="s">
        <v>18</v>
      </c>
      <c r="E545" s="62" t="n">
        <v>1.68</v>
      </c>
      <c r="F545" s="26" t="n">
        <v>36.57</v>
      </c>
      <c r="G545" s="26" t="n">
        <v>61.47</v>
      </c>
    </row>
    <row r="546" customFormat="false" ht="89.25" hidden="false" customHeight="false" outlineLevel="0" collapsed="false">
      <c r="A546" s="63" t="s">
        <v>1485</v>
      </c>
      <c r="B546" s="23" t="s">
        <v>1486</v>
      </c>
      <c r="C546" s="24" t="s">
        <v>17</v>
      </c>
      <c r="D546" s="24" t="s">
        <v>18</v>
      </c>
      <c r="E546" s="62" t="n">
        <v>7.68</v>
      </c>
      <c r="F546" s="26" t="n">
        <v>6.54</v>
      </c>
      <c r="G546" s="26" t="n">
        <v>50.2</v>
      </c>
    </row>
    <row r="547" customFormat="false" ht="89.25" hidden="false" customHeight="false" outlineLevel="0" collapsed="false">
      <c r="A547" s="63" t="s">
        <v>1487</v>
      </c>
      <c r="B547" s="23" t="s">
        <v>1488</v>
      </c>
      <c r="C547" s="24" t="s">
        <v>17</v>
      </c>
      <c r="D547" s="24" t="s">
        <v>18</v>
      </c>
      <c r="E547" s="62" t="n">
        <v>1.68</v>
      </c>
      <c r="F547" s="26" t="n">
        <v>8.19</v>
      </c>
      <c r="G547" s="26" t="n">
        <v>13.76</v>
      </c>
    </row>
    <row r="548" customFormat="false" ht="38.25" hidden="false" customHeight="false" outlineLevel="0" collapsed="false">
      <c r="A548" s="63" t="s">
        <v>1433</v>
      </c>
      <c r="B548" s="23" t="s">
        <v>754</v>
      </c>
      <c r="C548" s="24" t="s">
        <v>17</v>
      </c>
      <c r="D548" s="24" t="s">
        <v>18</v>
      </c>
      <c r="E548" s="62" t="n">
        <v>24.44</v>
      </c>
      <c r="F548" s="26" t="n">
        <v>7.64</v>
      </c>
      <c r="G548" s="26" t="n">
        <v>186.81</v>
      </c>
    </row>
    <row r="549" customFormat="false" ht="102" hidden="false" customHeight="false" outlineLevel="0" collapsed="false">
      <c r="A549" s="63" t="s">
        <v>1489</v>
      </c>
      <c r="B549" s="23" t="s">
        <v>1490</v>
      </c>
      <c r="C549" s="24" t="s">
        <v>17</v>
      </c>
      <c r="D549" s="24" t="s">
        <v>18</v>
      </c>
      <c r="E549" s="62" t="n">
        <v>4.68</v>
      </c>
      <c r="F549" s="26" t="n">
        <v>56.07</v>
      </c>
      <c r="G549" s="26" t="n">
        <v>262.13</v>
      </c>
    </row>
    <row r="550" customFormat="false" ht="102" hidden="false" customHeight="false" outlineLevel="0" collapsed="false">
      <c r="A550" s="63" t="s">
        <v>1491</v>
      </c>
      <c r="B550" s="23" t="s">
        <v>1492</v>
      </c>
      <c r="C550" s="24" t="s">
        <v>17</v>
      </c>
      <c r="D550" s="24" t="s">
        <v>18</v>
      </c>
      <c r="E550" s="62" t="n">
        <v>4.63</v>
      </c>
      <c r="F550" s="26" t="n">
        <v>31.89</v>
      </c>
      <c r="G550" s="26" t="n">
        <v>147.58</v>
      </c>
    </row>
    <row r="551" customFormat="false" ht="114.75" hidden="false" customHeight="false" outlineLevel="0" collapsed="false">
      <c r="A551" s="63" t="s">
        <v>1493</v>
      </c>
      <c r="B551" s="23" t="s">
        <v>1494</v>
      </c>
      <c r="C551" s="24" t="s">
        <v>17</v>
      </c>
      <c r="D551" s="24" t="s">
        <v>18</v>
      </c>
      <c r="E551" s="62" t="n">
        <v>7.68</v>
      </c>
      <c r="F551" s="26" t="n">
        <v>22.61</v>
      </c>
      <c r="G551" s="26" t="n">
        <v>173.59</v>
      </c>
    </row>
    <row r="552" customFormat="false" ht="63.75" hidden="false" customHeight="false" outlineLevel="0" collapsed="false">
      <c r="A552" s="63" t="s">
        <v>1495</v>
      </c>
      <c r="B552" s="23" t="s">
        <v>1496</v>
      </c>
      <c r="C552" s="24" t="s">
        <v>17</v>
      </c>
      <c r="D552" s="24" t="s">
        <v>23</v>
      </c>
      <c r="E552" s="62" t="n">
        <v>0.7</v>
      </c>
      <c r="F552" s="26" t="n">
        <v>8.09</v>
      </c>
      <c r="G552" s="26" t="n">
        <v>5.63</v>
      </c>
    </row>
    <row r="553" customFormat="false" ht="63.75" hidden="false" customHeight="false" outlineLevel="0" collapsed="false">
      <c r="A553" s="63" t="s">
        <v>1434</v>
      </c>
      <c r="B553" s="23" t="s">
        <v>686</v>
      </c>
      <c r="C553" s="24" t="s">
        <v>17</v>
      </c>
      <c r="D553" s="24" t="s">
        <v>49</v>
      </c>
      <c r="E553" s="62" t="n">
        <v>1.63</v>
      </c>
      <c r="F553" s="26" t="n">
        <v>11.44</v>
      </c>
      <c r="G553" s="26" t="n">
        <v>18.65</v>
      </c>
    </row>
    <row r="554" customFormat="false" ht="63.75" hidden="false" customHeight="false" outlineLevel="0" collapsed="false">
      <c r="A554" s="63" t="s">
        <v>1497</v>
      </c>
      <c r="B554" s="23" t="s">
        <v>688</v>
      </c>
      <c r="C554" s="24" t="s">
        <v>17</v>
      </c>
      <c r="D554" s="24" t="s">
        <v>49</v>
      </c>
      <c r="E554" s="62" t="n">
        <v>2.24</v>
      </c>
      <c r="F554" s="26" t="n">
        <v>16.93</v>
      </c>
      <c r="G554" s="26" t="n">
        <v>37.83</v>
      </c>
    </row>
    <row r="555" customFormat="false" ht="63.75" hidden="false" customHeight="false" outlineLevel="0" collapsed="false">
      <c r="A555" s="63" t="s">
        <v>1435</v>
      </c>
      <c r="B555" s="23" t="s">
        <v>690</v>
      </c>
      <c r="C555" s="24" t="s">
        <v>17</v>
      </c>
      <c r="D555" s="24" t="s">
        <v>49</v>
      </c>
      <c r="E555" s="62" t="n">
        <v>0.47</v>
      </c>
      <c r="F555" s="26" t="n">
        <v>32.69</v>
      </c>
      <c r="G555" s="26" t="n">
        <v>15.36</v>
      </c>
    </row>
    <row r="556" customFormat="false" ht="76.5" hidden="false" customHeight="false" outlineLevel="0" collapsed="false">
      <c r="A556" s="63" t="s">
        <v>1436</v>
      </c>
      <c r="B556" s="23" t="s">
        <v>692</v>
      </c>
      <c r="C556" s="24" t="s">
        <v>17</v>
      </c>
      <c r="D556" s="24" t="s">
        <v>23</v>
      </c>
      <c r="E556" s="62" t="n">
        <v>1.74</v>
      </c>
      <c r="F556" s="26" t="n">
        <v>4.93</v>
      </c>
      <c r="G556" s="26" t="n">
        <v>8.58</v>
      </c>
    </row>
    <row r="557" customFormat="false" ht="76.5" hidden="false" customHeight="false" outlineLevel="0" collapsed="false">
      <c r="A557" s="63" t="s">
        <v>1498</v>
      </c>
      <c r="B557" s="23" t="s">
        <v>694</v>
      </c>
      <c r="C557" s="24" t="s">
        <v>17</v>
      </c>
      <c r="D557" s="24" t="s">
        <v>23</v>
      </c>
      <c r="E557" s="62" t="n">
        <v>0.17</v>
      </c>
      <c r="F557" s="26" t="n">
        <v>6.6</v>
      </c>
      <c r="G557" s="26" t="n">
        <v>1.15</v>
      </c>
    </row>
    <row r="558" customFormat="false" ht="76.5" hidden="false" customHeight="false" outlineLevel="0" collapsed="false">
      <c r="A558" s="63" t="s">
        <v>1499</v>
      </c>
      <c r="B558" s="23" t="s">
        <v>723</v>
      </c>
      <c r="C558" s="24" t="s">
        <v>17</v>
      </c>
      <c r="D558" s="24" t="s">
        <v>23</v>
      </c>
      <c r="E558" s="62" t="n">
        <v>0.52</v>
      </c>
      <c r="F558" s="26" t="n">
        <v>21.99</v>
      </c>
      <c r="G558" s="26" t="n">
        <v>11.48</v>
      </c>
    </row>
    <row r="559" customFormat="false" ht="63.75" hidden="false" customHeight="false" outlineLevel="0" collapsed="false">
      <c r="A559" s="63" t="s">
        <v>1500</v>
      </c>
      <c r="B559" s="23" t="s">
        <v>1501</v>
      </c>
      <c r="C559" s="24" t="s">
        <v>17</v>
      </c>
      <c r="D559" s="24" t="s">
        <v>23</v>
      </c>
      <c r="E559" s="62" t="n">
        <v>0.17</v>
      </c>
      <c r="F559" s="26" t="n">
        <v>12.76</v>
      </c>
      <c r="G559" s="26" t="n">
        <v>2.22</v>
      </c>
    </row>
    <row r="560" customFormat="false" ht="76.5" hidden="false" customHeight="false" outlineLevel="0" collapsed="false">
      <c r="A560" s="63" t="s">
        <v>1437</v>
      </c>
      <c r="B560" s="23" t="s">
        <v>648</v>
      </c>
      <c r="C560" s="24" t="s">
        <v>17</v>
      </c>
      <c r="D560" s="24" t="s">
        <v>23</v>
      </c>
      <c r="E560" s="62" t="n">
        <v>1.74</v>
      </c>
      <c r="F560" s="26" t="n">
        <v>86.1</v>
      </c>
      <c r="G560" s="26" t="n">
        <v>149.82</v>
      </c>
    </row>
    <row r="561" customFormat="false" ht="76.5" hidden="false" customHeight="false" outlineLevel="0" collapsed="false">
      <c r="A561" s="63" t="s">
        <v>1502</v>
      </c>
      <c r="B561" s="23" t="s">
        <v>1503</v>
      </c>
      <c r="C561" s="24" t="s">
        <v>17</v>
      </c>
      <c r="D561" s="24" t="s">
        <v>23</v>
      </c>
      <c r="E561" s="62" t="n">
        <v>0.7</v>
      </c>
      <c r="F561" s="26" t="n">
        <v>30.04</v>
      </c>
      <c r="G561" s="26" t="n">
        <v>20.91</v>
      </c>
    </row>
    <row r="562" customFormat="false" ht="51" hidden="false" customHeight="false" outlineLevel="0" collapsed="false">
      <c r="A562" s="63" t="s">
        <v>1504</v>
      </c>
      <c r="B562" s="23" t="s">
        <v>1505</v>
      </c>
      <c r="C562" s="24" t="s">
        <v>17</v>
      </c>
      <c r="D562" s="24" t="s">
        <v>49</v>
      </c>
      <c r="E562" s="62" t="n">
        <v>0.72</v>
      </c>
      <c r="F562" s="26" t="n">
        <v>7.85</v>
      </c>
      <c r="G562" s="26" t="n">
        <v>5.67</v>
      </c>
    </row>
    <row r="563" customFormat="false" ht="63.75" hidden="false" customHeight="false" outlineLevel="0" collapsed="false">
      <c r="A563" s="63" t="s">
        <v>1506</v>
      </c>
      <c r="B563" s="23" t="s">
        <v>532</v>
      </c>
      <c r="C563" s="24" t="s">
        <v>17</v>
      </c>
      <c r="D563" s="24" t="s">
        <v>49</v>
      </c>
      <c r="E563" s="62" t="n">
        <v>0.72</v>
      </c>
      <c r="F563" s="26" t="n">
        <v>7.86</v>
      </c>
      <c r="G563" s="26" t="n">
        <v>5.67</v>
      </c>
    </row>
    <row r="564" customFormat="false" ht="76.5" hidden="false" customHeight="false" outlineLevel="0" collapsed="false">
      <c r="A564" s="63" t="s">
        <v>1438</v>
      </c>
      <c r="B564" s="23" t="s">
        <v>1439</v>
      </c>
      <c r="C564" s="24" t="s">
        <v>17</v>
      </c>
      <c r="D564" s="24" t="s">
        <v>23</v>
      </c>
      <c r="E564" s="62" t="n">
        <v>0.35</v>
      </c>
      <c r="F564" s="26" t="n">
        <v>150.25</v>
      </c>
      <c r="G564" s="26" t="n">
        <v>52.29</v>
      </c>
    </row>
    <row r="565" customFormat="false" ht="89.25" hidden="false" customHeight="false" outlineLevel="0" collapsed="false">
      <c r="A565" s="63" t="s">
        <v>1440</v>
      </c>
      <c r="B565" s="23" t="s">
        <v>1441</v>
      </c>
      <c r="C565" s="24" t="s">
        <v>17</v>
      </c>
      <c r="D565" s="24" t="s">
        <v>49</v>
      </c>
      <c r="E565" s="62" t="n">
        <v>4.61</v>
      </c>
      <c r="F565" s="26" t="n">
        <v>2</v>
      </c>
      <c r="G565" s="26" t="n">
        <v>9.21</v>
      </c>
    </row>
    <row r="566" customFormat="false" ht="76.5" hidden="false" customHeight="false" outlineLevel="0" collapsed="false">
      <c r="A566" s="63" t="s">
        <v>1442</v>
      </c>
      <c r="B566" s="23" t="s">
        <v>1443</v>
      </c>
      <c r="C566" s="24" t="s">
        <v>17</v>
      </c>
      <c r="D566" s="24" t="s">
        <v>49</v>
      </c>
      <c r="E566" s="62" t="n">
        <v>1.83</v>
      </c>
      <c r="F566" s="26" t="n">
        <v>1.02</v>
      </c>
      <c r="G566" s="26" t="n">
        <v>1.86</v>
      </c>
    </row>
    <row r="567" customFormat="false" ht="76.5" hidden="false" customHeight="false" outlineLevel="0" collapsed="false">
      <c r="A567" s="63" t="s">
        <v>1507</v>
      </c>
      <c r="B567" s="23" t="s">
        <v>1508</v>
      </c>
      <c r="C567" s="24" t="s">
        <v>17</v>
      </c>
      <c r="D567" s="24" t="s">
        <v>23</v>
      </c>
      <c r="E567" s="62" t="n">
        <v>0.52</v>
      </c>
      <c r="F567" s="26" t="n">
        <v>57.64</v>
      </c>
      <c r="G567" s="26" t="n">
        <v>30.09</v>
      </c>
    </row>
    <row r="568" customFormat="false" ht="63.75" hidden="false" customHeight="false" outlineLevel="0" collapsed="false">
      <c r="A568" s="63" t="s">
        <v>1444</v>
      </c>
      <c r="B568" s="23" t="s">
        <v>1445</v>
      </c>
      <c r="C568" s="24" t="s">
        <v>17</v>
      </c>
      <c r="D568" s="24" t="s">
        <v>49</v>
      </c>
      <c r="E568" s="62" t="n">
        <v>3.31</v>
      </c>
      <c r="F568" s="26" t="n">
        <v>3.86</v>
      </c>
      <c r="G568" s="26" t="n">
        <v>12.75</v>
      </c>
    </row>
    <row r="569" customFormat="false" ht="63.75" hidden="false" customHeight="false" outlineLevel="0" collapsed="false">
      <c r="A569" s="63" t="s">
        <v>1509</v>
      </c>
      <c r="B569" s="23" t="s">
        <v>1510</v>
      </c>
      <c r="C569" s="24" t="s">
        <v>17</v>
      </c>
      <c r="D569" s="24" t="s">
        <v>49</v>
      </c>
      <c r="E569" s="62" t="n">
        <v>1.31</v>
      </c>
      <c r="F569" s="26" t="n">
        <v>4.83</v>
      </c>
      <c r="G569" s="26" t="n">
        <v>6.3</v>
      </c>
    </row>
    <row r="570" customFormat="false" ht="63.75" hidden="false" customHeight="false" outlineLevel="0" collapsed="false">
      <c r="A570" s="63" t="s">
        <v>1446</v>
      </c>
      <c r="B570" s="23" t="s">
        <v>325</v>
      </c>
      <c r="C570" s="24" t="s">
        <v>17</v>
      </c>
      <c r="D570" s="24" t="s">
        <v>49</v>
      </c>
      <c r="E570" s="62" t="n">
        <v>1.57</v>
      </c>
      <c r="F570" s="26" t="n">
        <v>6.34</v>
      </c>
      <c r="G570" s="26" t="n">
        <v>9.92</v>
      </c>
    </row>
    <row r="571" customFormat="false" ht="63.75" hidden="false" customHeight="false" outlineLevel="0" collapsed="false">
      <c r="A571" s="63" t="s">
        <v>1511</v>
      </c>
      <c r="B571" s="23" t="s">
        <v>564</v>
      </c>
      <c r="C571" s="24" t="s">
        <v>17</v>
      </c>
      <c r="D571" s="24" t="s">
        <v>49</v>
      </c>
      <c r="E571" s="62" t="n">
        <v>0.26</v>
      </c>
      <c r="F571" s="26" t="n">
        <v>7.34</v>
      </c>
      <c r="G571" s="26" t="n">
        <v>1.92</v>
      </c>
    </row>
    <row r="572" customFormat="false" ht="63.75" hidden="false" customHeight="false" outlineLevel="0" collapsed="false">
      <c r="A572" s="63" t="s">
        <v>1512</v>
      </c>
      <c r="B572" s="23" t="s">
        <v>1513</v>
      </c>
      <c r="C572" s="24" t="s">
        <v>17</v>
      </c>
      <c r="D572" s="24" t="s">
        <v>23</v>
      </c>
      <c r="E572" s="62" t="n">
        <v>0.35</v>
      </c>
      <c r="F572" s="26" t="n">
        <v>3.71</v>
      </c>
      <c r="G572" s="26" t="n">
        <v>1.29</v>
      </c>
    </row>
    <row r="573" customFormat="false" ht="63.75" hidden="false" customHeight="false" outlineLevel="0" collapsed="false">
      <c r="A573" s="63" t="s">
        <v>1514</v>
      </c>
      <c r="B573" s="23" t="s">
        <v>1515</v>
      </c>
      <c r="C573" s="24" t="s">
        <v>17</v>
      </c>
      <c r="D573" s="24" t="s">
        <v>23</v>
      </c>
      <c r="E573" s="62" t="n">
        <v>0.35</v>
      </c>
      <c r="F573" s="26" t="n">
        <v>4.53</v>
      </c>
      <c r="G573" s="26" t="n">
        <v>1.58</v>
      </c>
    </row>
    <row r="574" customFormat="false" ht="76.5" hidden="false" customHeight="false" outlineLevel="0" collapsed="false">
      <c r="A574" s="63" t="s">
        <v>1516</v>
      </c>
      <c r="B574" s="23" t="s">
        <v>1517</v>
      </c>
      <c r="C574" s="24" t="s">
        <v>17</v>
      </c>
      <c r="D574" s="24" t="s">
        <v>23</v>
      </c>
      <c r="E574" s="62" t="n">
        <v>0.17</v>
      </c>
      <c r="F574" s="26" t="n">
        <v>6.5</v>
      </c>
      <c r="G574" s="26" t="n">
        <v>1.13</v>
      </c>
    </row>
    <row r="575" customFormat="false" ht="76.5" hidden="false" customHeight="false" outlineLevel="0" collapsed="false">
      <c r="A575" s="63" t="s">
        <v>1447</v>
      </c>
      <c r="B575" s="23" t="s">
        <v>1448</v>
      </c>
      <c r="C575" s="24" t="s">
        <v>17</v>
      </c>
      <c r="D575" s="24" t="s">
        <v>23</v>
      </c>
      <c r="E575" s="62" t="n">
        <v>0.52</v>
      </c>
      <c r="F575" s="26" t="n">
        <v>8.05</v>
      </c>
      <c r="G575" s="26" t="n">
        <v>4.2</v>
      </c>
    </row>
    <row r="576" customFormat="false" ht="76.5" hidden="false" customHeight="false" outlineLevel="0" collapsed="false">
      <c r="A576" s="63" t="s">
        <v>1518</v>
      </c>
      <c r="B576" s="23" t="s">
        <v>1519</v>
      </c>
      <c r="C576" s="24" t="s">
        <v>17</v>
      </c>
      <c r="D576" s="24" t="s">
        <v>23</v>
      </c>
      <c r="E576" s="62" t="n">
        <v>0.17</v>
      </c>
      <c r="F576" s="26" t="n">
        <v>10.03</v>
      </c>
      <c r="G576" s="26" t="n">
        <v>1.74</v>
      </c>
    </row>
    <row r="577" customFormat="false" ht="63.75" hidden="false" customHeight="false" outlineLevel="0" collapsed="false">
      <c r="A577" s="63" t="s">
        <v>1449</v>
      </c>
      <c r="B577" s="23" t="s">
        <v>1450</v>
      </c>
      <c r="C577" s="24" t="s">
        <v>17</v>
      </c>
      <c r="D577" s="24" t="s">
        <v>49</v>
      </c>
      <c r="E577" s="62" t="n">
        <v>12.53</v>
      </c>
      <c r="F577" s="26" t="n">
        <v>1.36</v>
      </c>
      <c r="G577" s="26" t="n">
        <v>16.98</v>
      </c>
    </row>
    <row r="578" customFormat="false" ht="63.75" hidden="false" customHeight="false" outlineLevel="0" collapsed="false">
      <c r="A578" s="63" t="s">
        <v>1451</v>
      </c>
      <c r="B578" s="23" t="s">
        <v>425</v>
      </c>
      <c r="C578" s="24" t="s">
        <v>17</v>
      </c>
      <c r="D578" s="24" t="s">
        <v>49</v>
      </c>
      <c r="E578" s="62" t="n">
        <v>4.7</v>
      </c>
      <c r="F578" s="26" t="n">
        <v>2.56</v>
      </c>
      <c r="G578" s="26" t="n">
        <v>12.04</v>
      </c>
    </row>
    <row r="579" customFormat="false" ht="63.75" hidden="false" customHeight="false" outlineLevel="0" collapsed="false">
      <c r="A579" s="63" t="s">
        <v>1520</v>
      </c>
      <c r="B579" s="23" t="s">
        <v>427</v>
      </c>
      <c r="C579" s="24" t="s">
        <v>17</v>
      </c>
      <c r="D579" s="24" t="s">
        <v>49</v>
      </c>
      <c r="E579" s="62" t="n">
        <v>10.44</v>
      </c>
      <c r="F579" s="26" t="n">
        <v>3.63</v>
      </c>
      <c r="G579" s="26" t="n">
        <v>37.93</v>
      </c>
    </row>
    <row r="580" customFormat="false" ht="51" hidden="false" customHeight="false" outlineLevel="0" collapsed="false">
      <c r="A580" s="63" t="s">
        <v>1452</v>
      </c>
      <c r="B580" s="23" t="s">
        <v>1453</v>
      </c>
      <c r="C580" s="24" t="s">
        <v>17</v>
      </c>
      <c r="D580" s="24" t="s">
        <v>23</v>
      </c>
      <c r="E580" s="62" t="n">
        <v>1.39</v>
      </c>
      <c r="F580" s="26" t="n">
        <v>7.08</v>
      </c>
      <c r="G580" s="26" t="n">
        <v>9.85</v>
      </c>
    </row>
    <row r="581" customFormat="false" ht="51" hidden="false" customHeight="false" outlineLevel="0" collapsed="false">
      <c r="A581" s="63" t="s">
        <v>1521</v>
      </c>
      <c r="B581" s="23" t="s">
        <v>1522</v>
      </c>
      <c r="C581" s="24" t="s">
        <v>17</v>
      </c>
      <c r="D581" s="24" t="s">
        <v>23</v>
      </c>
      <c r="E581" s="62" t="n">
        <v>0.17</v>
      </c>
      <c r="F581" s="26" t="n">
        <v>34.74</v>
      </c>
      <c r="G581" s="26" t="n">
        <v>6.04</v>
      </c>
    </row>
    <row r="582" customFormat="false" ht="51" hidden="false" customHeight="false" outlineLevel="0" collapsed="false">
      <c r="A582" s="63" t="s">
        <v>1523</v>
      </c>
      <c r="B582" s="23" t="s">
        <v>1524</v>
      </c>
      <c r="C582" s="24" t="s">
        <v>17</v>
      </c>
      <c r="D582" s="24" t="s">
        <v>23</v>
      </c>
      <c r="E582" s="62" t="n">
        <v>0.17</v>
      </c>
      <c r="F582" s="26" t="n">
        <v>47.74</v>
      </c>
      <c r="G582" s="26" t="n">
        <v>8.31</v>
      </c>
    </row>
    <row r="583" customFormat="false" ht="51" hidden="false" customHeight="false" outlineLevel="0" collapsed="false">
      <c r="A583" s="63" t="s">
        <v>1454</v>
      </c>
      <c r="B583" s="23" t="s">
        <v>1455</v>
      </c>
      <c r="C583" s="24" t="s">
        <v>17</v>
      </c>
      <c r="D583" s="24" t="s">
        <v>23</v>
      </c>
      <c r="E583" s="62" t="n">
        <v>0.35</v>
      </c>
      <c r="F583" s="26" t="n">
        <v>20.34</v>
      </c>
      <c r="G583" s="26" t="n">
        <v>7.08</v>
      </c>
    </row>
    <row r="584" customFormat="false" ht="76.5" hidden="false" customHeight="false" outlineLevel="0" collapsed="false">
      <c r="A584" s="63" t="s">
        <v>1460</v>
      </c>
      <c r="B584" s="23" t="s">
        <v>1461</v>
      </c>
      <c r="C584" s="24" t="s">
        <v>17</v>
      </c>
      <c r="D584" s="24" t="s">
        <v>18</v>
      </c>
      <c r="E584" s="62" t="n">
        <v>13.57</v>
      </c>
      <c r="F584" s="26" t="n">
        <v>10.47</v>
      </c>
      <c r="G584" s="26" t="n">
        <v>142.09</v>
      </c>
    </row>
    <row r="585" customFormat="false" ht="51" hidden="false" customHeight="false" outlineLevel="0" collapsed="false">
      <c r="A585" s="63" t="s">
        <v>1462</v>
      </c>
      <c r="B585" s="23" t="s">
        <v>1463</v>
      </c>
      <c r="C585" s="24" t="s">
        <v>17</v>
      </c>
      <c r="D585" s="24" t="s">
        <v>18</v>
      </c>
      <c r="E585" s="62" t="n">
        <v>16.98</v>
      </c>
      <c r="F585" s="26" t="n">
        <v>45.95</v>
      </c>
      <c r="G585" s="26" t="n">
        <v>780.03</v>
      </c>
    </row>
    <row r="586" customFormat="false" ht="76.5" hidden="false" customHeight="false" outlineLevel="0" collapsed="false">
      <c r="A586" s="63" t="s">
        <v>1464</v>
      </c>
      <c r="B586" s="23" t="s">
        <v>1465</v>
      </c>
      <c r="C586" s="24" t="s">
        <v>17</v>
      </c>
      <c r="D586" s="24" t="s">
        <v>18</v>
      </c>
      <c r="E586" s="62" t="n">
        <v>13.57</v>
      </c>
      <c r="F586" s="26" t="n">
        <v>32.94</v>
      </c>
      <c r="G586" s="26" t="n">
        <v>446.92</v>
      </c>
    </row>
    <row r="587" customFormat="false" ht="38.25" hidden="false" customHeight="false" outlineLevel="0" collapsed="false">
      <c r="A587" s="63" t="s">
        <v>1525</v>
      </c>
      <c r="B587" s="23" t="s">
        <v>1526</v>
      </c>
      <c r="C587" s="24" t="s">
        <v>17</v>
      </c>
      <c r="D587" s="24" t="s">
        <v>18</v>
      </c>
      <c r="E587" s="62" t="n">
        <v>0.91</v>
      </c>
      <c r="F587" s="26" t="n">
        <v>571.16</v>
      </c>
      <c r="G587" s="26" t="n">
        <v>516.9</v>
      </c>
    </row>
    <row r="588" customFormat="false" ht="38.25" hidden="false" customHeight="false" outlineLevel="0" collapsed="false">
      <c r="A588" s="63" t="s">
        <v>1527</v>
      </c>
      <c r="B588" s="23" t="s">
        <v>265</v>
      </c>
      <c r="C588" s="24" t="s">
        <v>17</v>
      </c>
      <c r="D588" s="24" t="s">
        <v>23</v>
      </c>
      <c r="E588" s="62" t="n">
        <v>0.7</v>
      </c>
      <c r="F588" s="26" t="n">
        <v>53.43</v>
      </c>
      <c r="G588" s="26" t="n">
        <v>37.19</v>
      </c>
    </row>
    <row r="589" customFormat="false" ht="15" hidden="false" customHeight="false" outlineLevel="0" collapsed="false">
      <c r="A589" s="64" t="s">
        <v>1353</v>
      </c>
      <c r="B589" s="64"/>
      <c r="C589" s="64"/>
      <c r="D589" s="64"/>
      <c r="E589" s="64"/>
      <c r="F589" s="64"/>
      <c r="G589" s="65" t="n">
        <v>133.09</v>
      </c>
    </row>
    <row r="590" customFormat="false" ht="15" hidden="false" customHeight="false" outlineLevel="0" collapsed="false">
      <c r="A590" s="64" t="s">
        <v>1354</v>
      </c>
      <c r="B590" s="64"/>
      <c r="C590" s="64"/>
      <c r="D590" s="64"/>
      <c r="E590" s="64"/>
      <c r="F590" s="64"/>
      <c r="G590" s="65" t="n">
        <v>387.69</v>
      </c>
    </row>
    <row r="591" customFormat="false" ht="15" hidden="false" customHeight="false" outlineLevel="0" collapsed="false">
      <c r="A591" s="64" t="s">
        <v>1355</v>
      </c>
      <c r="B591" s="64"/>
      <c r="C591" s="64"/>
      <c r="D591" s="64"/>
      <c r="E591" s="64"/>
      <c r="F591" s="64"/>
      <c r="G591" s="65" t="n">
        <v>520.77</v>
      </c>
    </row>
    <row r="592" customFormat="false" ht="15" hidden="false" customHeight="false" outlineLevel="0" collapsed="false">
      <c r="A592" s="64" t="s">
        <v>1356</v>
      </c>
      <c r="B592" s="64"/>
      <c r="C592" s="64"/>
      <c r="D592" s="64"/>
      <c r="E592" s="64"/>
      <c r="F592" s="64"/>
      <c r="G592" s="65" t="n">
        <v>0</v>
      </c>
    </row>
    <row r="593" customFormat="false" ht="15" hidden="false" customHeight="false" outlineLevel="0" collapsed="false">
      <c r="A593" s="64" t="s">
        <v>1357</v>
      </c>
      <c r="B593" s="64"/>
      <c r="C593" s="64"/>
      <c r="D593" s="64"/>
      <c r="E593" s="64"/>
      <c r="F593" s="64"/>
      <c r="G593" s="65" t="n">
        <v>133.58</v>
      </c>
    </row>
    <row r="594" customFormat="false" ht="15" hidden="false" customHeight="false" outlineLevel="0" collapsed="false">
      <c r="A594" s="64" t="s">
        <v>1358</v>
      </c>
      <c r="B594" s="64"/>
      <c r="C594" s="64"/>
      <c r="D594" s="64"/>
      <c r="E594" s="64"/>
      <c r="F594" s="64"/>
      <c r="G594" s="65" t="n">
        <v>0</v>
      </c>
    </row>
    <row r="595" customFormat="false" ht="15" hidden="false" customHeight="false" outlineLevel="0" collapsed="false">
      <c r="A595" s="64" t="s">
        <v>1359</v>
      </c>
      <c r="B595" s="64"/>
      <c r="C595" s="64"/>
      <c r="D595" s="64"/>
      <c r="E595" s="64"/>
      <c r="F595" s="64"/>
      <c r="G595" s="65" t="n">
        <v>133.58</v>
      </c>
    </row>
    <row r="596" customFormat="false" ht="15" hidden="false" customHeight="false" outlineLevel="0" collapsed="false">
      <c r="A596" s="64" t="s">
        <v>1360</v>
      </c>
      <c r="B596" s="64"/>
      <c r="C596" s="64"/>
      <c r="D596" s="64"/>
      <c r="E596" s="64"/>
      <c r="F596" s="64"/>
      <c r="G596" s="65" t="n">
        <v>654.35</v>
      </c>
    </row>
    <row r="597" customFormat="false" ht="15" hidden="false" customHeight="false" outlineLevel="0" collapsed="false">
      <c r="A597" s="64" t="s">
        <v>1361</v>
      </c>
      <c r="B597" s="64"/>
      <c r="C597" s="64"/>
      <c r="D597" s="64"/>
      <c r="E597" s="64"/>
      <c r="F597" s="64"/>
      <c r="G597" s="65" t="n">
        <v>10</v>
      </c>
    </row>
    <row r="598" customFormat="false" ht="15" hidden="false" customHeight="false" outlineLevel="0" collapsed="false">
      <c r="A598" s="64" t="s">
        <v>1362</v>
      </c>
      <c r="B598" s="64"/>
      <c r="C598" s="64"/>
      <c r="D598" s="64"/>
      <c r="E598" s="64"/>
      <c r="F598" s="64"/>
      <c r="G598" s="65" t="n">
        <f aca="false">G597*G596</f>
        <v>6543.5</v>
      </c>
    </row>
    <row r="599" customFormat="false" ht="15" hidden="false" customHeight="false" outlineLevel="0" collapsed="false">
      <c r="A599" s="66"/>
      <c r="B599" s="66"/>
      <c r="C599" s="66"/>
      <c r="D599" s="66"/>
      <c r="E599" s="66"/>
      <c r="F599" s="66"/>
      <c r="G599" s="66"/>
    </row>
    <row r="600" customFormat="false" ht="51" hidden="false" customHeight="false" outlineLevel="0" collapsed="false">
      <c r="A600" s="30" t="s">
        <v>93</v>
      </c>
      <c r="B600" s="30" t="s">
        <v>94</v>
      </c>
      <c r="C600" s="61" t="s">
        <v>17</v>
      </c>
      <c r="D600" s="61" t="s">
        <v>18</v>
      </c>
      <c r="E600" s="62"/>
      <c r="F600" s="25"/>
      <c r="G600" s="25"/>
    </row>
    <row r="601" customFormat="false" ht="51" hidden="false" customHeight="false" outlineLevel="0" collapsed="false">
      <c r="A601" s="63" t="n">
        <v>11455</v>
      </c>
      <c r="B601" s="23" t="s">
        <v>1528</v>
      </c>
      <c r="C601" s="24" t="s">
        <v>1343</v>
      </c>
      <c r="D601" s="24" t="s">
        <v>23</v>
      </c>
      <c r="E601" s="62" t="n">
        <v>0.66</v>
      </c>
      <c r="F601" s="26" t="n">
        <v>7.76</v>
      </c>
      <c r="G601" s="26" t="n">
        <v>5.14</v>
      </c>
    </row>
    <row r="602" customFormat="false" ht="38.25" hidden="false" customHeight="false" outlineLevel="0" collapsed="false">
      <c r="A602" s="63" t="n">
        <v>4491</v>
      </c>
      <c r="B602" s="23" t="s">
        <v>1344</v>
      </c>
      <c r="C602" s="24" t="s">
        <v>1343</v>
      </c>
      <c r="D602" s="24" t="s">
        <v>49</v>
      </c>
      <c r="E602" s="62" t="n">
        <v>13.27</v>
      </c>
      <c r="F602" s="26" t="n">
        <v>4.52</v>
      </c>
      <c r="G602" s="26" t="n">
        <v>59.99</v>
      </c>
    </row>
    <row r="603" customFormat="false" ht="38.25" hidden="false" customHeight="false" outlineLevel="0" collapsed="false">
      <c r="A603" s="63" t="s">
        <v>1407</v>
      </c>
      <c r="B603" s="23" t="s">
        <v>1408</v>
      </c>
      <c r="C603" s="24" t="s">
        <v>17</v>
      </c>
      <c r="D603" s="24" t="s">
        <v>18</v>
      </c>
      <c r="E603" s="62" t="n">
        <v>15.11</v>
      </c>
      <c r="F603" s="26" t="n">
        <v>25.3</v>
      </c>
      <c r="G603" s="26" t="n">
        <v>382.36</v>
      </c>
    </row>
    <row r="604" customFormat="false" ht="38.25" hidden="false" customHeight="false" outlineLevel="0" collapsed="false">
      <c r="A604" s="63" t="s">
        <v>1409</v>
      </c>
      <c r="B604" s="23" t="s">
        <v>109</v>
      </c>
      <c r="C604" s="24" t="s">
        <v>17</v>
      </c>
      <c r="D604" s="24" t="s">
        <v>18</v>
      </c>
      <c r="E604" s="62" t="n">
        <v>0.09</v>
      </c>
      <c r="F604" s="26" t="n">
        <v>16.81</v>
      </c>
      <c r="G604" s="26" t="n">
        <v>1.56</v>
      </c>
    </row>
    <row r="605" customFormat="false" ht="38.25" hidden="false" customHeight="false" outlineLevel="0" collapsed="false">
      <c r="A605" s="63" t="s">
        <v>1529</v>
      </c>
      <c r="B605" s="23" t="s">
        <v>1530</v>
      </c>
      <c r="C605" s="24" t="s">
        <v>17</v>
      </c>
      <c r="D605" s="24" t="s">
        <v>18</v>
      </c>
      <c r="E605" s="62" t="n">
        <v>1.53</v>
      </c>
      <c r="F605" s="26" t="n">
        <v>566.85</v>
      </c>
      <c r="G605" s="26" t="n">
        <v>867.28</v>
      </c>
    </row>
    <row r="606" customFormat="false" ht="63.75" hidden="false" customHeight="false" outlineLevel="0" collapsed="false">
      <c r="A606" s="63" t="s">
        <v>1410</v>
      </c>
      <c r="B606" s="23" t="s">
        <v>1411</v>
      </c>
      <c r="C606" s="24" t="s">
        <v>17</v>
      </c>
      <c r="D606" s="24" t="s">
        <v>23</v>
      </c>
      <c r="E606" s="62" t="n">
        <v>0.66</v>
      </c>
      <c r="F606" s="26" t="n">
        <v>94.93</v>
      </c>
      <c r="G606" s="26" t="n">
        <v>62.84</v>
      </c>
    </row>
    <row r="607" customFormat="false" ht="25.5" hidden="false" customHeight="false" outlineLevel="0" collapsed="false">
      <c r="A607" s="63" t="s">
        <v>1412</v>
      </c>
      <c r="B607" s="23" t="s">
        <v>111</v>
      </c>
      <c r="C607" s="24" t="s">
        <v>17</v>
      </c>
      <c r="D607" s="24" t="s">
        <v>28</v>
      </c>
      <c r="E607" s="62" t="n">
        <v>0.11</v>
      </c>
      <c r="F607" s="26" t="n">
        <v>37.61</v>
      </c>
      <c r="G607" s="26" t="n">
        <v>3.99</v>
      </c>
    </row>
    <row r="608" customFormat="false" ht="38.25" hidden="false" customHeight="false" outlineLevel="0" collapsed="false">
      <c r="A608" s="63" t="s">
        <v>1413</v>
      </c>
      <c r="B608" s="23" t="s">
        <v>1414</v>
      </c>
      <c r="C608" s="24" t="s">
        <v>17</v>
      </c>
      <c r="D608" s="24" t="s">
        <v>23</v>
      </c>
      <c r="E608" s="62" t="n">
        <v>1.33</v>
      </c>
      <c r="F608" s="26" t="n">
        <v>17.18</v>
      </c>
      <c r="G608" s="26" t="n">
        <v>22.77</v>
      </c>
    </row>
    <row r="609" customFormat="false" ht="51" hidden="false" customHeight="false" outlineLevel="0" collapsed="false">
      <c r="A609" s="63" t="s">
        <v>1421</v>
      </c>
      <c r="B609" s="23" t="s">
        <v>1422</v>
      </c>
      <c r="C609" s="24" t="s">
        <v>17</v>
      </c>
      <c r="D609" s="24" t="s">
        <v>28</v>
      </c>
      <c r="E609" s="62" t="n">
        <v>0.4</v>
      </c>
      <c r="F609" s="26" t="n">
        <v>30.09</v>
      </c>
      <c r="G609" s="26" t="n">
        <v>12.16</v>
      </c>
    </row>
    <row r="610" customFormat="false" ht="25.5" hidden="false" customHeight="false" outlineLevel="0" collapsed="false">
      <c r="A610" s="63" t="s">
        <v>1425</v>
      </c>
      <c r="B610" s="23" t="s">
        <v>1426</v>
      </c>
      <c r="C610" s="24" t="s">
        <v>17</v>
      </c>
      <c r="D610" s="24" t="s">
        <v>28</v>
      </c>
      <c r="E610" s="62" t="n">
        <v>0.42</v>
      </c>
      <c r="F610" s="26" t="n">
        <v>296.22</v>
      </c>
      <c r="G610" s="26" t="n">
        <v>123.53</v>
      </c>
    </row>
    <row r="611" customFormat="false" ht="38.25" hidden="false" customHeight="false" outlineLevel="0" collapsed="false">
      <c r="A611" s="63" t="s">
        <v>1433</v>
      </c>
      <c r="B611" s="23" t="s">
        <v>754</v>
      </c>
      <c r="C611" s="24" t="s">
        <v>17</v>
      </c>
      <c r="D611" s="24" t="s">
        <v>18</v>
      </c>
      <c r="E611" s="62" t="n">
        <v>50.65</v>
      </c>
      <c r="F611" s="26" t="n">
        <v>7.64</v>
      </c>
      <c r="G611" s="26" t="n">
        <v>387.11</v>
      </c>
    </row>
    <row r="612" customFormat="false" ht="89.25" hidden="false" customHeight="false" outlineLevel="0" collapsed="false">
      <c r="A612" s="63" t="s">
        <v>1440</v>
      </c>
      <c r="B612" s="23" t="s">
        <v>1441</v>
      </c>
      <c r="C612" s="24" t="s">
        <v>17</v>
      </c>
      <c r="D612" s="24" t="s">
        <v>49</v>
      </c>
      <c r="E612" s="62" t="n">
        <v>1.33</v>
      </c>
      <c r="F612" s="26" t="n">
        <v>2</v>
      </c>
      <c r="G612" s="26" t="n">
        <v>2.65</v>
      </c>
    </row>
    <row r="613" customFormat="false" ht="76.5" hidden="false" customHeight="false" outlineLevel="0" collapsed="false">
      <c r="A613" s="63" t="s">
        <v>1442</v>
      </c>
      <c r="B613" s="23" t="s">
        <v>1443</v>
      </c>
      <c r="C613" s="24" t="s">
        <v>17</v>
      </c>
      <c r="D613" s="24" t="s">
        <v>49</v>
      </c>
      <c r="E613" s="62" t="n">
        <v>1.72</v>
      </c>
      <c r="F613" s="26" t="n">
        <v>1.02</v>
      </c>
      <c r="G613" s="26" t="n">
        <v>1.75</v>
      </c>
    </row>
    <row r="614" customFormat="false" ht="76.5" hidden="false" customHeight="false" outlineLevel="0" collapsed="false">
      <c r="A614" s="63" t="s">
        <v>1531</v>
      </c>
      <c r="B614" s="23" t="s">
        <v>1532</v>
      </c>
      <c r="C614" s="24" t="s">
        <v>17</v>
      </c>
      <c r="D614" s="24" t="s">
        <v>49</v>
      </c>
      <c r="E614" s="62" t="n">
        <v>0.66</v>
      </c>
      <c r="F614" s="26" t="n">
        <v>4.89</v>
      </c>
      <c r="G614" s="26" t="n">
        <v>3.24</v>
      </c>
    </row>
    <row r="615" customFormat="false" ht="63.75" hidden="false" customHeight="false" outlineLevel="0" collapsed="false">
      <c r="A615" s="63" t="s">
        <v>1444</v>
      </c>
      <c r="B615" s="23" t="s">
        <v>1445</v>
      </c>
      <c r="C615" s="24" t="s">
        <v>17</v>
      </c>
      <c r="D615" s="24" t="s">
        <v>49</v>
      </c>
      <c r="E615" s="62" t="n">
        <v>1.33</v>
      </c>
      <c r="F615" s="26" t="n">
        <v>3.86</v>
      </c>
      <c r="G615" s="26" t="n">
        <v>5.11</v>
      </c>
    </row>
    <row r="616" customFormat="false" ht="63.75" hidden="false" customHeight="false" outlineLevel="0" collapsed="false">
      <c r="A616" s="63" t="s">
        <v>1446</v>
      </c>
      <c r="B616" s="23" t="s">
        <v>325</v>
      </c>
      <c r="C616" s="24" t="s">
        <v>17</v>
      </c>
      <c r="D616" s="24" t="s">
        <v>49</v>
      </c>
      <c r="E616" s="62" t="n">
        <v>1.72</v>
      </c>
      <c r="F616" s="26" t="n">
        <v>6.34</v>
      </c>
      <c r="G616" s="26" t="n">
        <v>10.91</v>
      </c>
    </row>
    <row r="617" customFormat="false" ht="63.75" hidden="false" customHeight="false" outlineLevel="0" collapsed="false">
      <c r="A617" s="63" t="s">
        <v>1449</v>
      </c>
      <c r="B617" s="23" t="s">
        <v>1450</v>
      </c>
      <c r="C617" s="24" t="s">
        <v>17</v>
      </c>
      <c r="D617" s="24" t="s">
        <v>49</v>
      </c>
      <c r="E617" s="62" t="n">
        <v>6.76</v>
      </c>
      <c r="F617" s="26" t="n">
        <v>1.36</v>
      </c>
      <c r="G617" s="26" t="n">
        <v>9.16</v>
      </c>
    </row>
    <row r="618" customFormat="false" ht="63.75" hidden="false" customHeight="false" outlineLevel="0" collapsed="false">
      <c r="A618" s="63" t="s">
        <v>1458</v>
      </c>
      <c r="B618" s="23" t="s">
        <v>1459</v>
      </c>
      <c r="C618" s="24" t="s">
        <v>17</v>
      </c>
      <c r="D618" s="24" t="s">
        <v>23</v>
      </c>
      <c r="E618" s="62" t="n">
        <v>0.66</v>
      </c>
      <c r="F618" s="26" t="n">
        <v>35.4</v>
      </c>
      <c r="G618" s="26" t="n">
        <v>23.43</v>
      </c>
    </row>
    <row r="619" customFormat="false" ht="76.5" hidden="false" customHeight="false" outlineLevel="0" collapsed="false">
      <c r="A619" s="63" t="s">
        <v>1460</v>
      </c>
      <c r="B619" s="23" t="s">
        <v>1461</v>
      </c>
      <c r="C619" s="24" t="s">
        <v>17</v>
      </c>
      <c r="D619" s="24" t="s">
        <v>18</v>
      </c>
      <c r="E619" s="62" t="n">
        <v>17.19</v>
      </c>
      <c r="F619" s="26" t="n">
        <v>10.47</v>
      </c>
      <c r="G619" s="26" t="n">
        <v>180.06</v>
      </c>
    </row>
    <row r="620" customFormat="false" ht="51" hidden="false" customHeight="false" outlineLevel="0" collapsed="false">
      <c r="A620" s="63" t="s">
        <v>1462</v>
      </c>
      <c r="B620" s="23" t="s">
        <v>1463</v>
      </c>
      <c r="C620" s="24" t="s">
        <v>17</v>
      </c>
      <c r="D620" s="24" t="s">
        <v>18</v>
      </c>
      <c r="E620" s="62" t="n">
        <v>25.33</v>
      </c>
      <c r="F620" s="26" t="n">
        <v>45.95</v>
      </c>
      <c r="G620" s="26" t="n">
        <v>1163.65</v>
      </c>
    </row>
    <row r="621" customFormat="false" ht="76.5" hidden="false" customHeight="false" outlineLevel="0" collapsed="false">
      <c r="A621" s="63" t="s">
        <v>1464</v>
      </c>
      <c r="B621" s="23" t="s">
        <v>1465</v>
      </c>
      <c r="C621" s="24" t="s">
        <v>17</v>
      </c>
      <c r="D621" s="24" t="s">
        <v>18</v>
      </c>
      <c r="E621" s="62" t="n">
        <v>17.19</v>
      </c>
      <c r="F621" s="26" t="n">
        <v>32.94</v>
      </c>
      <c r="G621" s="26" t="n">
        <v>566.37</v>
      </c>
    </row>
    <row r="622" customFormat="false" ht="38.25" hidden="false" customHeight="false" outlineLevel="0" collapsed="false">
      <c r="A622" s="63" t="s">
        <v>1525</v>
      </c>
      <c r="B622" s="23" t="s">
        <v>1526</v>
      </c>
      <c r="C622" s="24" t="s">
        <v>17</v>
      </c>
      <c r="D622" s="24" t="s">
        <v>18</v>
      </c>
      <c r="E622" s="62" t="n">
        <v>0.66</v>
      </c>
      <c r="F622" s="26" t="n">
        <v>571.16</v>
      </c>
      <c r="G622" s="26" t="n">
        <v>378.11</v>
      </c>
    </row>
    <row r="623" customFormat="false" ht="15" hidden="false" customHeight="false" outlineLevel="0" collapsed="false">
      <c r="A623" s="64" t="s">
        <v>1353</v>
      </c>
      <c r="B623" s="64"/>
      <c r="C623" s="64"/>
      <c r="D623" s="64"/>
      <c r="E623" s="64"/>
      <c r="F623" s="64"/>
      <c r="G623" s="65" t="n">
        <v>96.35</v>
      </c>
    </row>
    <row r="624" customFormat="false" ht="15" hidden="false" customHeight="false" outlineLevel="0" collapsed="false">
      <c r="A624" s="64" t="s">
        <v>1354</v>
      </c>
      <c r="B624" s="64"/>
      <c r="C624" s="64"/>
      <c r="D624" s="64"/>
      <c r="E624" s="64"/>
      <c r="F624" s="64"/>
      <c r="G624" s="65" t="n">
        <v>330.97</v>
      </c>
    </row>
    <row r="625" customFormat="false" ht="15" hidden="false" customHeight="false" outlineLevel="0" collapsed="false">
      <c r="A625" s="64" t="s">
        <v>1355</v>
      </c>
      <c r="B625" s="64"/>
      <c r="C625" s="64"/>
      <c r="D625" s="64"/>
      <c r="E625" s="64"/>
      <c r="F625" s="64"/>
      <c r="G625" s="65" t="n">
        <v>427.32</v>
      </c>
    </row>
    <row r="626" customFormat="false" ht="15" hidden="false" customHeight="false" outlineLevel="0" collapsed="false">
      <c r="A626" s="64" t="s">
        <v>1356</v>
      </c>
      <c r="B626" s="64"/>
      <c r="C626" s="64"/>
      <c r="D626" s="64"/>
      <c r="E626" s="64"/>
      <c r="F626" s="64"/>
      <c r="G626" s="65" t="n">
        <v>0</v>
      </c>
    </row>
    <row r="627" customFormat="false" ht="15" hidden="false" customHeight="false" outlineLevel="0" collapsed="false">
      <c r="A627" s="64" t="s">
        <v>1357</v>
      </c>
      <c r="B627" s="64"/>
      <c r="C627" s="64"/>
      <c r="D627" s="64"/>
      <c r="E627" s="64"/>
      <c r="F627" s="64"/>
      <c r="G627" s="65" t="n">
        <v>109.61</v>
      </c>
    </row>
    <row r="628" customFormat="false" ht="15" hidden="false" customHeight="false" outlineLevel="0" collapsed="false">
      <c r="A628" s="64" t="s">
        <v>1358</v>
      </c>
      <c r="B628" s="64"/>
      <c r="C628" s="64"/>
      <c r="D628" s="64"/>
      <c r="E628" s="64"/>
      <c r="F628" s="64"/>
      <c r="G628" s="65" t="n">
        <v>0</v>
      </c>
    </row>
    <row r="629" customFormat="false" ht="15" hidden="false" customHeight="false" outlineLevel="0" collapsed="false">
      <c r="A629" s="64" t="s">
        <v>1359</v>
      </c>
      <c r="B629" s="64"/>
      <c r="C629" s="64"/>
      <c r="D629" s="64"/>
      <c r="E629" s="64"/>
      <c r="F629" s="64"/>
      <c r="G629" s="65" t="n">
        <v>109.61</v>
      </c>
    </row>
    <row r="630" customFormat="false" ht="15" hidden="false" customHeight="false" outlineLevel="0" collapsed="false">
      <c r="A630" s="64" t="s">
        <v>1360</v>
      </c>
      <c r="B630" s="64"/>
      <c r="C630" s="64"/>
      <c r="D630" s="64"/>
      <c r="E630" s="64"/>
      <c r="F630" s="64"/>
      <c r="G630" s="65" t="n">
        <v>536.92</v>
      </c>
    </row>
    <row r="631" customFormat="false" ht="15" hidden="false" customHeight="false" outlineLevel="0" collapsed="false">
      <c r="A631" s="64" t="s">
        <v>1361</v>
      </c>
      <c r="B631" s="64"/>
      <c r="C631" s="64"/>
      <c r="D631" s="64"/>
      <c r="E631" s="64"/>
      <c r="F631" s="64"/>
      <c r="G631" s="65" t="n">
        <v>10</v>
      </c>
    </row>
    <row r="632" customFormat="false" ht="15" hidden="false" customHeight="false" outlineLevel="0" collapsed="false">
      <c r="A632" s="64" t="s">
        <v>1362</v>
      </c>
      <c r="B632" s="64"/>
      <c r="C632" s="64"/>
      <c r="D632" s="64"/>
      <c r="E632" s="64"/>
      <c r="F632" s="64"/>
      <c r="G632" s="65" t="n">
        <f aca="false">G631*G630</f>
        <v>5369.2</v>
      </c>
    </row>
    <row r="633" customFormat="false" ht="15" hidden="false" customHeight="false" outlineLevel="0" collapsed="false">
      <c r="A633" s="66"/>
      <c r="B633" s="66"/>
      <c r="C633" s="66"/>
      <c r="D633" s="66"/>
      <c r="E633" s="66"/>
      <c r="F633" s="66"/>
      <c r="G633" s="66"/>
    </row>
    <row r="634" customFormat="false" ht="15" hidden="false" customHeight="true" outlineLevel="0" collapsed="false">
      <c r="A634" s="30" t="n">
        <v>2</v>
      </c>
      <c r="B634" s="30" t="s">
        <v>96</v>
      </c>
      <c r="C634" s="30"/>
      <c r="D634" s="30"/>
      <c r="E634" s="30"/>
      <c r="F634" s="30"/>
      <c r="G634" s="30"/>
    </row>
    <row r="635" customFormat="false" ht="15" hidden="false" customHeight="true" outlineLevel="0" collapsed="false">
      <c r="A635" s="30" t="s">
        <v>97</v>
      </c>
      <c r="B635" s="30" t="s">
        <v>98</v>
      </c>
      <c r="C635" s="30"/>
      <c r="D635" s="30"/>
      <c r="E635" s="30"/>
      <c r="F635" s="30"/>
      <c r="G635" s="30"/>
    </row>
    <row r="636" customFormat="false" ht="25.5" hidden="false" customHeight="false" outlineLevel="0" collapsed="false">
      <c r="A636" s="30" t="s">
        <v>99</v>
      </c>
      <c r="B636" s="30" t="s">
        <v>100</v>
      </c>
      <c r="C636" s="61" t="s">
        <v>17</v>
      </c>
      <c r="D636" s="61" t="s">
        <v>28</v>
      </c>
      <c r="E636" s="62"/>
      <c r="F636" s="25"/>
      <c r="G636" s="25"/>
    </row>
    <row r="637" customFormat="false" ht="25.5" hidden="false" customHeight="false" outlineLevel="0" collapsed="false">
      <c r="A637" s="63" t="s">
        <v>1349</v>
      </c>
      <c r="B637" s="23" t="s">
        <v>1350</v>
      </c>
      <c r="C637" s="24" t="s">
        <v>17</v>
      </c>
      <c r="D637" s="24" t="s">
        <v>1314</v>
      </c>
      <c r="E637" s="62" t="n">
        <v>145.04</v>
      </c>
      <c r="F637" s="26" t="n">
        <v>12.54</v>
      </c>
      <c r="G637" s="26" t="n">
        <v>1818.45</v>
      </c>
    </row>
    <row r="638" customFormat="false" ht="15" hidden="false" customHeight="false" outlineLevel="0" collapsed="false">
      <c r="A638" s="64" t="s">
        <v>1353</v>
      </c>
      <c r="B638" s="64"/>
      <c r="C638" s="64"/>
      <c r="D638" s="64"/>
      <c r="E638" s="64"/>
      <c r="F638" s="64"/>
      <c r="G638" s="65" t="n">
        <v>29.19</v>
      </c>
    </row>
    <row r="639" customFormat="false" ht="15" hidden="false" customHeight="false" outlineLevel="0" collapsed="false">
      <c r="A639" s="64" t="s">
        <v>1354</v>
      </c>
      <c r="B639" s="64"/>
      <c r="C639" s="64"/>
      <c r="D639" s="64"/>
      <c r="E639" s="64"/>
      <c r="F639" s="64"/>
      <c r="G639" s="65" t="n">
        <v>14.69</v>
      </c>
    </row>
    <row r="640" customFormat="false" ht="15" hidden="false" customHeight="false" outlineLevel="0" collapsed="false">
      <c r="A640" s="64" t="s">
        <v>1355</v>
      </c>
      <c r="B640" s="64"/>
      <c r="C640" s="64"/>
      <c r="D640" s="64"/>
      <c r="E640" s="64"/>
      <c r="F640" s="64"/>
      <c r="G640" s="65" t="n">
        <v>43.88</v>
      </c>
    </row>
    <row r="641" customFormat="false" ht="15" hidden="false" customHeight="false" outlineLevel="0" collapsed="false">
      <c r="A641" s="64" t="s">
        <v>1356</v>
      </c>
      <c r="B641" s="64"/>
      <c r="C641" s="64"/>
      <c r="D641" s="64"/>
      <c r="E641" s="64"/>
      <c r="F641" s="64"/>
      <c r="G641" s="65" t="n">
        <v>0</v>
      </c>
    </row>
    <row r="642" customFormat="false" ht="15" hidden="false" customHeight="false" outlineLevel="0" collapsed="false">
      <c r="A642" s="64" t="s">
        <v>1357</v>
      </c>
      <c r="B642" s="64"/>
      <c r="C642" s="64"/>
      <c r="D642" s="64"/>
      <c r="E642" s="64"/>
      <c r="F642" s="64"/>
      <c r="G642" s="65" t="n">
        <v>11.26</v>
      </c>
    </row>
    <row r="643" customFormat="false" ht="15" hidden="false" customHeight="false" outlineLevel="0" collapsed="false">
      <c r="A643" s="64" t="s">
        <v>1358</v>
      </c>
      <c r="B643" s="64"/>
      <c r="C643" s="64"/>
      <c r="D643" s="64"/>
      <c r="E643" s="64"/>
      <c r="F643" s="64"/>
      <c r="G643" s="65" t="n">
        <v>0</v>
      </c>
    </row>
    <row r="644" customFormat="false" ht="15" hidden="false" customHeight="false" outlineLevel="0" collapsed="false">
      <c r="A644" s="64" t="s">
        <v>1359</v>
      </c>
      <c r="B644" s="64"/>
      <c r="C644" s="64"/>
      <c r="D644" s="64"/>
      <c r="E644" s="64"/>
      <c r="F644" s="64"/>
      <c r="G644" s="65" t="n">
        <v>11.26</v>
      </c>
    </row>
    <row r="645" customFormat="false" ht="15" hidden="false" customHeight="false" outlineLevel="0" collapsed="false">
      <c r="A645" s="64" t="s">
        <v>1360</v>
      </c>
      <c r="B645" s="64"/>
      <c r="C645" s="64"/>
      <c r="D645" s="64"/>
      <c r="E645" s="64"/>
      <c r="F645" s="64"/>
      <c r="G645" s="65" t="n">
        <v>55.14</v>
      </c>
    </row>
    <row r="646" customFormat="false" ht="15" hidden="false" customHeight="false" outlineLevel="0" collapsed="false">
      <c r="A646" s="64" t="s">
        <v>1361</v>
      </c>
      <c r="B646" s="64"/>
      <c r="C646" s="64"/>
      <c r="D646" s="64"/>
      <c r="E646" s="64"/>
      <c r="F646" s="64"/>
      <c r="G646" s="65" t="n">
        <v>41.44</v>
      </c>
    </row>
    <row r="647" customFormat="false" ht="15" hidden="false" customHeight="false" outlineLevel="0" collapsed="false">
      <c r="A647" s="64" t="s">
        <v>1362</v>
      </c>
      <c r="B647" s="64"/>
      <c r="C647" s="64"/>
      <c r="D647" s="64"/>
      <c r="E647" s="64"/>
      <c r="F647" s="64"/>
      <c r="G647" s="65" t="n">
        <f aca="false">G646*G645</f>
        <v>2285.0016</v>
      </c>
    </row>
    <row r="648" customFormat="false" ht="15" hidden="false" customHeight="false" outlineLevel="0" collapsed="false">
      <c r="A648" s="66"/>
      <c r="B648" s="66"/>
      <c r="C648" s="66"/>
      <c r="D648" s="66"/>
      <c r="E648" s="66"/>
      <c r="F648" s="66"/>
      <c r="G648" s="66"/>
    </row>
    <row r="649" customFormat="false" ht="15" hidden="false" customHeight="true" outlineLevel="0" collapsed="false">
      <c r="A649" s="30" t="n">
        <v>3</v>
      </c>
      <c r="B649" s="30" t="s">
        <v>101</v>
      </c>
      <c r="C649" s="30"/>
      <c r="D649" s="30"/>
      <c r="E649" s="30"/>
      <c r="F649" s="30"/>
      <c r="G649" s="30"/>
    </row>
    <row r="650" customFormat="false" ht="15" hidden="false" customHeight="true" outlineLevel="0" collapsed="false">
      <c r="A650" s="30" t="s">
        <v>102</v>
      </c>
      <c r="B650" s="30" t="s">
        <v>103</v>
      </c>
      <c r="C650" s="30"/>
      <c r="D650" s="30"/>
      <c r="E650" s="30"/>
      <c r="F650" s="30"/>
      <c r="G650" s="30"/>
    </row>
    <row r="651" customFormat="false" ht="38.25" hidden="false" customHeight="false" outlineLevel="0" collapsed="false">
      <c r="A651" s="30" t="s">
        <v>104</v>
      </c>
      <c r="B651" s="30" t="s">
        <v>105</v>
      </c>
      <c r="C651" s="61" t="s">
        <v>17</v>
      </c>
      <c r="D651" s="61" t="s">
        <v>49</v>
      </c>
      <c r="E651" s="62"/>
      <c r="F651" s="25"/>
      <c r="G651" s="25"/>
    </row>
    <row r="652" customFormat="false" ht="25.5" hidden="false" customHeight="false" outlineLevel="0" collapsed="false">
      <c r="A652" s="63" t="n">
        <v>337</v>
      </c>
      <c r="B652" s="23" t="s">
        <v>1392</v>
      </c>
      <c r="C652" s="24" t="s">
        <v>1343</v>
      </c>
      <c r="D652" s="24" t="s">
        <v>114</v>
      </c>
      <c r="E652" s="62" t="n">
        <v>7.49</v>
      </c>
      <c r="F652" s="26" t="n">
        <v>8.9</v>
      </c>
      <c r="G652" s="26" t="n">
        <v>66.64</v>
      </c>
    </row>
    <row r="653" customFormat="false" ht="15" hidden="false" customHeight="false" outlineLevel="0" collapsed="false">
      <c r="A653" s="63" t="n">
        <v>34</v>
      </c>
      <c r="B653" s="23" t="s">
        <v>1533</v>
      </c>
      <c r="C653" s="24" t="s">
        <v>1343</v>
      </c>
      <c r="D653" s="24" t="s">
        <v>114</v>
      </c>
      <c r="E653" s="62" t="n">
        <v>384.8</v>
      </c>
      <c r="F653" s="26" t="n">
        <v>4.2</v>
      </c>
      <c r="G653" s="26" t="n">
        <v>1616.16</v>
      </c>
    </row>
    <row r="654" customFormat="false" ht="15" hidden="false" customHeight="false" outlineLevel="0" collapsed="false">
      <c r="A654" s="63" t="n">
        <v>39</v>
      </c>
      <c r="B654" s="23" t="s">
        <v>1534</v>
      </c>
      <c r="C654" s="24" t="s">
        <v>1343</v>
      </c>
      <c r="D654" s="24" t="s">
        <v>114</v>
      </c>
      <c r="E654" s="62" t="n">
        <v>156.78</v>
      </c>
      <c r="F654" s="26" t="n">
        <v>4.17</v>
      </c>
      <c r="G654" s="26" t="n">
        <v>653.77</v>
      </c>
    </row>
    <row r="655" customFormat="false" ht="25.5" hidden="false" customHeight="false" outlineLevel="0" collapsed="false">
      <c r="A655" s="63" t="s">
        <v>1535</v>
      </c>
      <c r="B655" s="23" t="s">
        <v>1536</v>
      </c>
      <c r="C655" s="24" t="s">
        <v>17</v>
      </c>
      <c r="D655" s="24" t="s">
        <v>1314</v>
      </c>
      <c r="E655" s="62" t="n">
        <v>29.95</v>
      </c>
      <c r="F655" s="26" t="n">
        <v>12.65</v>
      </c>
      <c r="G655" s="26" t="n">
        <v>378.82</v>
      </c>
    </row>
    <row r="656" customFormat="false" ht="25.5" hidden="false" customHeight="false" outlineLevel="0" collapsed="false">
      <c r="A656" s="63" t="s">
        <v>1537</v>
      </c>
      <c r="B656" s="23" t="s">
        <v>1538</v>
      </c>
      <c r="C656" s="24" t="s">
        <v>17</v>
      </c>
      <c r="D656" s="24" t="s">
        <v>1314</v>
      </c>
      <c r="E656" s="62" t="n">
        <v>29.95</v>
      </c>
      <c r="F656" s="26" t="n">
        <v>15.45</v>
      </c>
      <c r="G656" s="26" t="n">
        <v>462.69</v>
      </c>
    </row>
    <row r="657" customFormat="false" ht="25.5" hidden="false" customHeight="false" outlineLevel="0" collapsed="false">
      <c r="A657" s="63" t="s">
        <v>1363</v>
      </c>
      <c r="B657" s="23" t="s">
        <v>1364</v>
      </c>
      <c r="C657" s="24" t="s">
        <v>17</v>
      </c>
      <c r="D657" s="24" t="s">
        <v>1314</v>
      </c>
      <c r="E657" s="62" t="n">
        <v>93.6</v>
      </c>
      <c r="F657" s="26" t="n">
        <v>15.53</v>
      </c>
      <c r="G657" s="26" t="n">
        <v>1453.38</v>
      </c>
    </row>
    <row r="658" customFormat="false" ht="25.5" hidden="false" customHeight="false" outlineLevel="0" collapsed="false">
      <c r="A658" s="63" t="s">
        <v>1349</v>
      </c>
      <c r="B658" s="23" t="s">
        <v>1350</v>
      </c>
      <c r="C658" s="24" t="s">
        <v>17</v>
      </c>
      <c r="D658" s="24" t="s">
        <v>1314</v>
      </c>
      <c r="E658" s="62" t="n">
        <v>854.21</v>
      </c>
      <c r="F658" s="26" t="n">
        <v>12.54</v>
      </c>
      <c r="G658" s="26" t="n">
        <v>10709.67</v>
      </c>
    </row>
    <row r="659" customFormat="false" ht="51" hidden="false" customHeight="false" outlineLevel="0" collapsed="false">
      <c r="A659" s="63" t="s">
        <v>1539</v>
      </c>
      <c r="B659" s="23" t="s">
        <v>1540</v>
      </c>
      <c r="C659" s="24" t="s">
        <v>17</v>
      </c>
      <c r="D659" s="24" t="s">
        <v>28</v>
      </c>
      <c r="E659" s="62" t="n">
        <v>12.74</v>
      </c>
      <c r="F659" s="26" t="n">
        <v>269.35</v>
      </c>
      <c r="G659" s="26" t="n">
        <v>3431.56</v>
      </c>
    </row>
    <row r="660" customFormat="false" ht="15" hidden="false" customHeight="false" outlineLevel="0" collapsed="false">
      <c r="A660" s="64" t="s">
        <v>1353</v>
      </c>
      <c r="B660" s="64"/>
      <c r="C660" s="64"/>
      <c r="D660" s="64"/>
      <c r="E660" s="64"/>
      <c r="F660" s="64"/>
      <c r="G660" s="65" t="n">
        <v>35.36</v>
      </c>
    </row>
    <row r="661" customFormat="false" ht="15" hidden="false" customHeight="false" outlineLevel="0" collapsed="false">
      <c r="A661" s="64" t="s">
        <v>1354</v>
      </c>
      <c r="B661" s="64"/>
      <c r="C661" s="64"/>
      <c r="D661" s="64"/>
      <c r="E661" s="64"/>
      <c r="F661" s="64"/>
      <c r="G661" s="65" t="n">
        <v>36.84</v>
      </c>
    </row>
    <row r="662" customFormat="false" ht="15" hidden="false" customHeight="false" outlineLevel="0" collapsed="false">
      <c r="A662" s="64" t="s">
        <v>1355</v>
      </c>
      <c r="B662" s="64"/>
      <c r="C662" s="64"/>
      <c r="D662" s="64"/>
      <c r="E662" s="64"/>
      <c r="F662" s="64"/>
      <c r="G662" s="65" t="n">
        <v>72.2</v>
      </c>
    </row>
    <row r="663" customFormat="false" ht="15" hidden="false" customHeight="false" outlineLevel="0" collapsed="false">
      <c r="A663" s="64" t="s">
        <v>1356</v>
      </c>
      <c r="B663" s="64"/>
      <c r="C663" s="64"/>
      <c r="D663" s="64"/>
      <c r="E663" s="64"/>
      <c r="F663" s="64"/>
      <c r="G663" s="65" t="n">
        <v>0</v>
      </c>
    </row>
    <row r="664" customFormat="false" ht="15" hidden="false" customHeight="false" outlineLevel="0" collapsed="false">
      <c r="A664" s="64" t="s">
        <v>1357</v>
      </c>
      <c r="B664" s="64"/>
      <c r="C664" s="64"/>
      <c r="D664" s="64"/>
      <c r="E664" s="64"/>
      <c r="F664" s="64"/>
      <c r="G664" s="65" t="n">
        <v>18.52</v>
      </c>
    </row>
    <row r="665" customFormat="false" ht="15" hidden="false" customHeight="false" outlineLevel="0" collapsed="false">
      <c r="A665" s="64" t="s">
        <v>1358</v>
      </c>
      <c r="B665" s="64"/>
      <c r="C665" s="64"/>
      <c r="D665" s="64"/>
      <c r="E665" s="64"/>
      <c r="F665" s="64"/>
      <c r="G665" s="65" t="n">
        <v>0</v>
      </c>
    </row>
    <row r="666" customFormat="false" ht="15" hidden="false" customHeight="false" outlineLevel="0" collapsed="false">
      <c r="A666" s="64" t="s">
        <v>1359</v>
      </c>
      <c r="B666" s="64"/>
      <c r="C666" s="64"/>
      <c r="D666" s="64"/>
      <c r="E666" s="64"/>
      <c r="F666" s="64"/>
      <c r="G666" s="65" t="n">
        <v>18.52</v>
      </c>
    </row>
    <row r="667" customFormat="false" ht="15" hidden="false" customHeight="false" outlineLevel="0" collapsed="false">
      <c r="A667" s="64" t="s">
        <v>1360</v>
      </c>
      <c r="B667" s="64"/>
      <c r="C667" s="64"/>
      <c r="D667" s="64"/>
      <c r="E667" s="64"/>
      <c r="F667" s="64"/>
      <c r="G667" s="65" t="n">
        <v>90.72</v>
      </c>
    </row>
    <row r="668" customFormat="false" ht="15" hidden="false" customHeight="false" outlineLevel="0" collapsed="false">
      <c r="A668" s="64" t="s">
        <v>1361</v>
      </c>
      <c r="B668" s="64"/>
      <c r="C668" s="64"/>
      <c r="D668" s="64"/>
      <c r="E668" s="64"/>
      <c r="F668" s="64"/>
      <c r="G668" s="65" t="n">
        <v>260</v>
      </c>
    </row>
    <row r="669" customFormat="false" ht="15" hidden="false" customHeight="false" outlineLevel="0" collapsed="false">
      <c r="A669" s="64" t="s">
        <v>1362</v>
      </c>
      <c r="B669" s="64"/>
      <c r="C669" s="64"/>
      <c r="D669" s="64"/>
      <c r="E669" s="64"/>
      <c r="F669" s="64"/>
      <c r="G669" s="65" t="n">
        <f aca="false">G668*G667</f>
        <v>23587.2</v>
      </c>
    </row>
    <row r="670" customFormat="false" ht="15" hidden="false" customHeight="false" outlineLevel="0" collapsed="false">
      <c r="A670" s="66"/>
      <c r="B670" s="66"/>
      <c r="C670" s="66"/>
      <c r="D670" s="66"/>
      <c r="E670" s="66"/>
      <c r="F670" s="66"/>
      <c r="G670" s="66"/>
    </row>
    <row r="671" customFormat="false" ht="38.25" hidden="false" customHeight="false" outlineLevel="0" collapsed="false">
      <c r="A671" s="30" t="s">
        <v>106</v>
      </c>
      <c r="B671" s="30" t="s">
        <v>107</v>
      </c>
      <c r="C671" s="61" t="s">
        <v>17</v>
      </c>
      <c r="D671" s="61" t="s">
        <v>28</v>
      </c>
      <c r="E671" s="62"/>
      <c r="F671" s="25"/>
      <c r="G671" s="25"/>
    </row>
    <row r="672" customFormat="false" ht="25.5" hidden="false" customHeight="false" outlineLevel="0" collapsed="false">
      <c r="A672" s="63" t="s">
        <v>1349</v>
      </c>
      <c r="B672" s="23" t="s">
        <v>1350</v>
      </c>
      <c r="C672" s="24" t="s">
        <v>17</v>
      </c>
      <c r="D672" s="24" t="s">
        <v>1314</v>
      </c>
      <c r="E672" s="62" t="n">
        <v>28.23</v>
      </c>
      <c r="F672" s="26" t="n">
        <v>12.54</v>
      </c>
      <c r="G672" s="26" t="n">
        <v>353.92</v>
      </c>
    </row>
    <row r="673" customFormat="false" ht="15" hidden="false" customHeight="false" outlineLevel="0" collapsed="false">
      <c r="A673" s="64" t="s">
        <v>1353</v>
      </c>
      <c r="B673" s="64"/>
      <c r="C673" s="64"/>
      <c r="D673" s="64"/>
      <c r="E673" s="64"/>
      <c r="F673" s="64"/>
      <c r="G673" s="65" t="n">
        <v>21.27</v>
      </c>
    </row>
    <row r="674" customFormat="false" ht="15" hidden="false" customHeight="false" outlineLevel="0" collapsed="false">
      <c r="A674" s="64" t="s">
        <v>1354</v>
      </c>
      <c r="B674" s="64"/>
      <c r="C674" s="64"/>
      <c r="D674" s="64"/>
      <c r="E674" s="64"/>
      <c r="F674" s="64"/>
      <c r="G674" s="65" t="n">
        <v>10.7</v>
      </c>
    </row>
    <row r="675" customFormat="false" ht="15" hidden="false" customHeight="false" outlineLevel="0" collapsed="false">
      <c r="A675" s="64" t="s">
        <v>1355</v>
      </c>
      <c r="B675" s="64"/>
      <c r="C675" s="64"/>
      <c r="D675" s="64"/>
      <c r="E675" s="64"/>
      <c r="F675" s="64"/>
      <c r="G675" s="65" t="n">
        <v>31.97</v>
      </c>
    </row>
    <row r="676" customFormat="false" ht="15" hidden="false" customHeight="false" outlineLevel="0" collapsed="false">
      <c r="A676" s="64" t="s">
        <v>1356</v>
      </c>
      <c r="B676" s="64"/>
      <c r="C676" s="64"/>
      <c r="D676" s="64"/>
      <c r="E676" s="64"/>
      <c r="F676" s="64"/>
      <c r="G676" s="65" t="n">
        <v>0</v>
      </c>
    </row>
    <row r="677" customFormat="false" ht="15" hidden="false" customHeight="false" outlineLevel="0" collapsed="false">
      <c r="A677" s="64" t="s">
        <v>1357</v>
      </c>
      <c r="B677" s="64"/>
      <c r="C677" s="64"/>
      <c r="D677" s="64"/>
      <c r="E677" s="64"/>
      <c r="F677" s="64"/>
      <c r="G677" s="65" t="n">
        <v>8.2</v>
      </c>
    </row>
    <row r="678" customFormat="false" ht="15" hidden="false" customHeight="false" outlineLevel="0" collapsed="false">
      <c r="A678" s="64" t="s">
        <v>1358</v>
      </c>
      <c r="B678" s="64"/>
      <c r="C678" s="64"/>
      <c r="D678" s="64"/>
      <c r="E678" s="64"/>
      <c r="F678" s="64"/>
      <c r="G678" s="65" t="n">
        <v>0</v>
      </c>
    </row>
    <row r="679" customFormat="false" ht="15" hidden="false" customHeight="false" outlineLevel="0" collapsed="false">
      <c r="A679" s="64" t="s">
        <v>1359</v>
      </c>
      <c r="B679" s="64"/>
      <c r="C679" s="64"/>
      <c r="D679" s="64"/>
      <c r="E679" s="64"/>
      <c r="F679" s="64"/>
      <c r="G679" s="65" t="n">
        <v>8.2</v>
      </c>
    </row>
    <row r="680" customFormat="false" ht="15" hidden="false" customHeight="false" outlineLevel="0" collapsed="false">
      <c r="A680" s="64" t="s">
        <v>1360</v>
      </c>
      <c r="B680" s="64"/>
      <c r="C680" s="64"/>
      <c r="D680" s="64"/>
      <c r="E680" s="64"/>
      <c r="F680" s="64"/>
      <c r="G680" s="65" t="n">
        <v>40.17</v>
      </c>
    </row>
    <row r="681" customFormat="false" ht="15" hidden="false" customHeight="false" outlineLevel="0" collapsed="false">
      <c r="A681" s="64" t="s">
        <v>1361</v>
      </c>
      <c r="B681" s="64"/>
      <c r="C681" s="64"/>
      <c r="D681" s="64"/>
      <c r="E681" s="64"/>
      <c r="F681" s="64"/>
      <c r="G681" s="65" t="n">
        <v>11.07</v>
      </c>
    </row>
    <row r="682" customFormat="false" ht="15" hidden="false" customHeight="false" outlineLevel="0" collapsed="false">
      <c r="A682" s="64" t="s">
        <v>1362</v>
      </c>
      <c r="B682" s="64"/>
      <c r="C682" s="64"/>
      <c r="D682" s="64"/>
      <c r="E682" s="64"/>
      <c r="F682" s="64"/>
      <c r="G682" s="65" t="n">
        <f aca="false">G681*G680</f>
        <v>444.6819</v>
      </c>
    </row>
    <row r="683" customFormat="false" ht="15" hidden="false" customHeight="false" outlineLevel="0" collapsed="false">
      <c r="A683" s="66"/>
      <c r="B683" s="66"/>
      <c r="C683" s="66"/>
      <c r="D683" s="66"/>
      <c r="E683" s="66"/>
      <c r="F683" s="66"/>
      <c r="G683" s="66"/>
    </row>
    <row r="684" customFormat="false" ht="38.25" hidden="false" customHeight="false" outlineLevel="0" collapsed="false">
      <c r="A684" s="30" t="s">
        <v>108</v>
      </c>
      <c r="B684" s="30" t="s">
        <v>109</v>
      </c>
      <c r="C684" s="61" t="s">
        <v>17</v>
      </c>
      <c r="D684" s="61" t="s">
        <v>18</v>
      </c>
      <c r="E684" s="62"/>
      <c r="F684" s="25"/>
      <c r="G684" s="25"/>
    </row>
    <row r="685" customFormat="false" ht="25.5" hidden="false" customHeight="false" outlineLevel="0" collapsed="false">
      <c r="A685" s="63" t="s">
        <v>1363</v>
      </c>
      <c r="B685" s="23" t="s">
        <v>1364</v>
      </c>
      <c r="C685" s="24" t="s">
        <v>17</v>
      </c>
      <c r="D685" s="24" t="s">
        <v>1314</v>
      </c>
      <c r="E685" s="62" t="n">
        <v>5.15</v>
      </c>
      <c r="F685" s="26" t="n">
        <v>15.53</v>
      </c>
      <c r="G685" s="26" t="n">
        <v>80.01</v>
      </c>
    </row>
    <row r="686" customFormat="false" ht="25.5" hidden="false" customHeight="false" outlineLevel="0" collapsed="false">
      <c r="A686" s="63" t="s">
        <v>1349</v>
      </c>
      <c r="B686" s="23" t="s">
        <v>1350</v>
      </c>
      <c r="C686" s="24" t="s">
        <v>17</v>
      </c>
      <c r="D686" s="24" t="s">
        <v>1314</v>
      </c>
      <c r="E686" s="62" t="n">
        <v>10.31</v>
      </c>
      <c r="F686" s="26" t="n">
        <v>12.54</v>
      </c>
      <c r="G686" s="26" t="n">
        <v>129.2</v>
      </c>
    </row>
    <row r="687" customFormat="false" ht="63.75" hidden="false" customHeight="false" outlineLevel="0" collapsed="false">
      <c r="A687" s="63" t="s">
        <v>1351</v>
      </c>
      <c r="B687" s="23" t="s">
        <v>1352</v>
      </c>
      <c r="C687" s="24" t="s">
        <v>17</v>
      </c>
      <c r="D687" s="24" t="s">
        <v>28</v>
      </c>
      <c r="E687" s="62" t="n">
        <v>0.62</v>
      </c>
      <c r="F687" s="26" t="n">
        <v>221.88</v>
      </c>
      <c r="G687" s="26" t="n">
        <v>137.19</v>
      </c>
    </row>
    <row r="688" customFormat="false" ht="15" hidden="false" customHeight="false" outlineLevel="0" collapsed="false">
      <c r="A688" s="64" t="s">
        <v>1353</v>
      </c>
      <c r="B688" s="64"/>
      <c r="C688" s="64"/>
      <c r="D688" s="64"/>
      <c r="E688" s="64"/>
      <c r="F688" s="64"/>
      <c r="G688" s="65" t="n">
        <v>8.08</v>
      </c>
    </row>
    <row r="689" customFormat="false" ht="15" hidden="false" customHeight="false" outlineLevel="0" collapsed="false">
      <c r="A689" s="64" t="s">
        <v>1354</v>
      </c>
      <c r="B689" s="64"/>
      <c r="C689" s="64"/>
      <c r="D689" s="64"/>
      <c r="E689" s="64"/>
      <c r="F689" s="64"/>
      <c r="G689" s="65" t="n">
        <v>8.73</v>
      </c>
    </row>
    <row r="690" customFormat="false" ht="15" hidden="false" customHeight="false" outlineLevel="0" collapsed="false">
      <c r="A690" s="64" t="s">
        <v>1355</v>
      </c>
      <c r="B690" s="64"/>
      <c r="C690" s="64"/>
      <c r="D690" s="64"/>
      <c r="E690" s="64"/>
      <c r="F690" s="64"/>
      <c r="G690" s="65" t="n">
        <v>16.81</v>
      </c>
    </row>
    <row r="691" customFormat="false" ht="15" hidden="false" customHeight="false" outlineLevel="0" collapsed="false">
      <c r="A691" s="64" t="s">
        <v>1356</v>
      </c>
      <c r="B691" s="64"/>
      <c r="C691" s="64"/>
      <c r="D691" s="64"/>
      <c r="E691" s="64"/>
      <c r="F691" s="64"/>
      <c r="G691" s="65" t="n">
        <v>0</v>
      </c>
    </row>
    <row r="692" customFormat="false" ht="15" hidden="false" customHeight="false" outlineLevel="0" collapsed="false">
      <c r="A692" s="64" t="s">
        <v>1357</v>
      </c>
      <c r="B692" s="64"/>
      <c r="C692" s="64"/>
      <c r="D692" s="64"/>
      <c r="E692" s="64"/>
      <c r="F692" s="64"/>
      <c r="G692" s="65" t="n">
        <v>4.31</v>
      </c>
    </row>
    <row r="693" customFormat="false" ht="15" hidden="false" customHeight="false" outlineLevel="0" collapsed="false">
      <c r="A693" s="64" t="s">
        <v>1358</v>
      </c>
      <c r="B693" s="64"/>
      <c r="C693" s="64"/>
      <c r="D693" s="64"/>
      <c r="E693" s="64"/>
      <c r="F693" s="64"/>
      <c r="G693" s="65" t="n">
        <v>0</v>
      </c>
    </row>
    <row r="694" customFormat="false" ht="15" hidden="false" customHeight="false" outlineLevel="0" collapsed="false">
      <c r="A694" s="64" t="s">
        <v>1359</v>
      </c>
      <c r="B694" s="64"/>
      <c r="C694" s="64"/>
      <c r="D694" s="64"/>
      <c r="E694" s="64"/>
      <c r="F694" s="64"/>
      <c r="G694" s="65" t="n">
        <v>4.31</v>
      </c>
    </row>
    <row r="695" customFormat="false" ht="15" hidden="false" customHeight="false" outlineLevel="0" collapsed="false">
      <c r="A695" s="64" t="s">
        <v>1360</v>
      </c>
      <c r="B695" s="64"/>
      <c r="C695" s="64"/>
      <c r="D695" s="64"/>
      <c r="E695" s="64"/>
      <c r="F695" s="64"/>
      <c r="G695" s="65" t="n">
        <v>21.12</v>
      </c>
    </row>
    <row r="696" customFormat="false" ht="15" hidden="false" customHeight="false" outlineLevel="0" collapsed="false">
      <c r="A696" s="64" t="s">
        <v>1361</v>
      </c>
      <c r="B696" s="64"/>
      <c r="C696" s="64"/>
      <c r="D696" s="64"/>
      <c r="E696" s="64"/>
      <c r="F696" s="64"/>
      <c r="G696" s="65" t="n">
        <v>20.61</v>
      </c>
    </row>
    <row r="697" customFormat="false" ht="15" hidden="false" customHeight="false" outlineLevel="0" collapsed="false">
      <c r="A697" s="64" t="s">
        <v>1362</v>
      </c>
      <c r="B697" s="64"/>
      <c r="C697" s="64"/>
      <c r="D697" s="64"/>
      <c r="E697" s="64"/>
      <c r="F697" s="64"/>
      <c r="G697" s="65" t="n">
        <f aca="false">G696*G695</f>
        <v>435.2832</v>
      </c>
    </row>
    <row r="698" customFormat="false" ht="15" hidden="false" customHeight="false" outlineLevel="0" collapsed="false">
      <c r="A698" s="66"/>
      <c r="B698" s="66"/>
      <c r="C698" s="66"/>
      <c r="D698" s="66"/>
      <c r="E698" s="66"/>
      <c r="F698" s="66"/>
      <c r="G698" s="66"/>
    </row>
    <row r="699" customFormat="false" ht="25.5" hidden="false" customHeight="false" outlineLevel="0" collapsed="false">
      <c r="A699" s="30" t="s">
        <v>110</v>
      </c>
      <c r="B699" s="30" t="s">
        <v>111</v>
      </c>
      <c r="C699" s="61" t="s">
        <v>17</v>
      </c>
      <c r="D699" s="61" t="s">
        <v>28</v>
      </c>
      <c r="E699" s="62"/>
      <c r="F699" s="25"/>
      <c r="G699" s="25"/>
    </row>
    <row r="700" customFormat="false" ht="25.5" hidden="false" customHeight="false" outlineLevel="0" collapsed="false">
      <c r="A700" s="63" t="s">
        <v>1349</v>
      </c>
      <c r="B700" s="23" t="s">
        <v>1350</v>
      </c>
      <c r="C700" s="24" t="s">
        <v>17</v>
      </c>
      <c r="D700" s="24" t="s">
        <v>1314</v>
      </c>
      <c r="E700" s="62" t="n">
        <v>1.5</v>
      </c>
      <c r="F700" s="26" t="n">
        <v>12.54</v>
      </c>
      <c r="G700" s="26" t="n">
        <v>18.81</v>
      </c>
    </row>
    <row r="701" customFormat="false" ht="15" hidden="false" customHeight="false" outlineLevel="0" collapsed="false">
      <c r="A701" s="64" t="s">
        <v>1353</v>
      </c>
      <c r="B701" s="64"/>
      <c r="C701" s="64"/>
      <c r="D701" s="64"/>
      <c r="E701" s="64"/>
      <c r="F701" s="64"/>
      <c r="G701" s="65" t="n">
        <v>25.02</v>
      </c>
    </row>
    <row r="702" customFormat="false" ht="15" hidden="false" customHeight="false" outlineLevel="0" collapsed="false">
      <c r="A702" s="64" t="s">
        <v>1354</v>
      </c>
      <c r="B702" s="64"/>
      <c r="C702" s="64"/>
      <c r="D702" s="64"/>
      <c r="E702" s="64"/>
      <c r="F702" s="64"/>
      <c r="G702" s="65" t="n">
        <v>12.59</v>
      </c>
    </row>
    <row r="703" customFormat="false" ht="15" hidden="false" customHeight="false" outlineLevel="0" collapsed="false">
      <c r="A703" s="64" t="s">
        <v>1355</v>
      </c>
      <c r="B703" s="64"/>
      <c r="C703" s="64"/>
      <c r="D703" s="64"/>
      <c r="E703" s="64"/>
      <c r="F703" s="64"/>
      <c r="G703" s="65" t="n">
        <v>37.61</v>
      </c>
    </row>
    <row r="704" customFormat="false" ht="15" hidden="false" customHeight="false" outlineLevel="0" collapsed="false">
      <c r="A704" s="64" t="s">
        <v>1356</v>
      </c>
      <c r="B704" s="64"/>
      <c r="C704" s="64"/>
      <c r="D704" s="64"/>
      <c r="E704" s="64"/>
      <c r="F704" s="64"/>
      <c r="G704" s="65" t="n">
        <v>0</v>
      </c>
    </row>
    <row r="705" customFormat="false" ht="15" hidden="false" customHeight="false" outlineLevel="0" collapsed="false">
      <c r="A705" s="64" t="s">
        <v>1357</v>
      </c>
      <c r="B705" s="64"/>
      <c r="C705" s="64"/>
      <c r="D705" s="64"/>
      <c r="E705" s="64"/>
      <c r="F705" s="64"/>
      <c r="G705" s="65" t="n">
        <v>9.65</v>
      </c>
    </row>
    <row r="706" customFormat="false" ht="15" hidden="false" customHeight="false" outlineLevel="0" collapsed="false">
      <c r="A706" s="64" t="s">
        <v>1358</v>
      </c>
      <c r="B706" s="64"/>
      <c r="C706" s="64"/>
      <c r="D706" s="64"/>
      <c r="E706" s="64"/>
      <c r="F706" s="64"/>
      <c r="G706" s="65" t="n">
        <v>0</v>
      </c>
    </row>
    <row r="707" customFormat="false" ht="15" hidden="false" customHeight="false" outlineLevel="0" collapsed="false">
      <c r="A707" s="64" t="s">
        <v>1359</v>
      </c>
      <c r="B707" s="64"/>
      <c r="C707" s="64"/>
      <c r="D707" s="64"/>
      <c r="E707" s="64"/>
      <c r="F707" s="64"/>
      <c r="G707" s="65" t="n">
        <v>9.65</v>
      </c>
    </row>
    <row r="708" customFormat="false" ht="15" hidden="false" customHeight="false" outlineLevel="0" collapsed="false">
      <c r="A708" s="64" t="s">
        <v>1360</v>
      </c>
      <c r="B708" s="64"/>
      <c r="C708" s="64"/>
      <c r="D708" s="64"/>
      <c r="E708" s="64"/>
      <c r="F708" s="64"/>
      <c r="G708" s="65" t="n">
        <v>47.26</v>
      </c>
    </row>
    <row r="709" customFormat="false" ht="15" hidden="false" customHeight="false" outlineLevel="0" collapsed="false">
      <c r="A709" s="64" t="s">
        <v>1361</v>
      </c>
      <c r="B709" s="64"/>
      <c r="C709" s="64"/>
      <c r="D709" s="64"/>
      <c r="E709" s="64"/>
      <c r="F709" s="64"/>
      <c r="G709" s="65" t="n">
        <v>0.5</v>
      </c>
    </row>
    <row r="710" customFormat="false" ht="15" hidden="false" customHeight="false" outlineLevel="0" collapsed="false">
      <c r="A710" s="64" t="s">
        <v>1362</v>
      </c>
      <c r="B710" s="64"/>
      <c r="C710" s="64"/>
      <c r="D710" s="64"/>
      <c r="E710" s="64"/>
      <c r="F710" s="64"/>
      <c r="G710" s="65" t="n">
        <f aca="false">G709*G708</f>
        <v>23.63</v>
      </c>
    </row>
    <row r="711" customFormat="false" ht="15" hidden="false" customHeight="false" outlineLevel="0" collapsed="false">
      <c r="A711" s="66"/>
      <c r="B711" s="66"/>
      <c r="C711" s="66"/>
      <c r="D711" s="66"/>
      <c r="E711" s="66"/>
      <c r="F711" s="66"/>
      <c r="G711" s="66"/>
    </row>
    <row r="712" customFormat="false" ht="102" hidden="false" customHeight="false" outlineLevel="0" collapsed="false">
      <c r="A712" s="30" t="s">
        <v>112</v>
      </c>
      <c r="B712" s="30" t="s">
        <v>113</v>
      </c>
      <c r="C712" s="61" t="s">
        <v>17</v>
      </c>
      <c r="D712" s="61" t="s">
        <v>114</v>
      </c>
      <c r="E712" s="62"/>
      <c r="F712" s="25"/>
      <c r="G712" s="25"/>
    </row>
    <row r="713" customFormat="false" ht="25.5" hidden="false" customHeight="false" outlineLevel="0" collapsed="false">
      <c r="A713" s="63" t="n">
        <v>337</v>
      </c>
      <c r="B713" s="23" t="s">
        <v>1392</v>
      </c>
      <c r="C713" s="24" t="s">
        <v>1343</v>
      </c>
      <c r="D713" s="24" t="s">
        <v>114</v>
      </c>
      <c r="E713" s="62" t="n">
        <v>3.37</v>
      </c>
      <c r="F713" s="26" t="n">
        <v>8.9</v>
      </c>
      <c r="G713" s="26" t="n">
        <v>30</v>
      </c>
    </row>
    <row r="714" customFormat="false" ht="25.5" hidden="false" customHeight="false" outlineLevel="0" collapsed="false">
      <c r="A714" s="63" t="n">
        <v>40215</v>
      </c>
      <c r="B714" s="23" t="s">
        <v>1541</v>
      </c>
      <c r="C714" s="24" t="s">
        <v>1343</v>
      </c>
      <c r="D714" s="24" t="s">
        <v>23</v>
      </c>
      <c r="E714" s="62" t="n">
        <v>130.78</v>
      </c>
      <c r="F714" s="26" t="n">
        <v>0.11</v>
      </c>
      <c r="G714" s="26" t="n">
        <v>14.39</v>
      </c>
    </row>
    <row r="715" customFormat="false" ht="25.5" hidden="false" customHeight="false" outlineLevel="0" collapsed="false">
      <c r="A715" s="63" t="s">
        <v>1535</v>
      </c>
      <c r="B715" s="23" t="s">
        <v>1536</v>
      </c>
      <c r="C715" s="24" t="s">
        <v>17</v>
      </c>
      <c r="D715" s="24" t="s">
        <v>1314</v>
      </c>
      <c r="E715" s="62" t="n">
        <v>2.94</v>
      </c>
      <c r="F715" s="26" t="n">
        <v>12.65</v>
      </c>
      <c r="G715" s="26" t="n">
        <v>37.17</v>
      </c>
    </row>
    <row r="716" customFormat="false" ht="25.5" hidden="false" customHeight="false" outlineLevel="0" collapsed="false">
      <c r="A716" s="63" t="s">
        <v>1537</v>
      </c>
      <c r="B716" s="23" t="s">
        <v>1538</v>
      </c>
      <c r="C716" s="24" t="s">
        <v>17</v>
      </c>
      <c r="D716" s="24" t="s">
        <v>1314</v>
      </c>
      <c r="E716" s="62" t="n">
        <v>17.93</v>
      </c>
      <c r="F716" s="26" t="n">
        <v>15.45</v>
      </c>
      <c r="G716" s="26" t="n">
        <v>276.99</v>
      </c>
    </row>
    <row r="717" customFormat="false" ht="51" hidden="false" customHeight="false" outlineLevel="0" collapsed="false">
      <c r="A717" s="63" t="s">
        <v>1542</v>
      </c>
      <c r="B717" s="23" t="s">
        <v>1543</v>
      </c>
      <c r="C717" s="24" t="s">
        <v>17</v>
      </c>
      <c r="D717" s="24" t="s">
        <v>114</v>
      </c>
      <c r="E717" s="62" t="n">
        <v>134.82</v>
      </c>
      <c r="F717" s="26" t="n">
        <v>7.58</v>
      </c>
      <c r="G717" s="26" t="n">
        <v>1021.81</v>
      </c>
    </row>
    <row r="718" customFormat="false" ht="15" hidden="false" customHeight="false" outlineLevel="0" collapsed="false">
      <c r="A718" s="64" t="s">
        <v>1353</v>
      </c>
      <c r="B718" s="64"/>
      <c r="C718" s="64"/>
      <c r="D718" s="64"/>
      <c r="E718" s="64"/>
      <c r="F718" s="64"/>
      <c r="G718" s="65" t="n">
        <v>3.75</v>
      </c>
    </row>
    <row r="719" customFormat="false" ht="15" hidden="false" customHeight="false" outlineLevel="0" collapsed="false">
      <c r="A719" s="64" t="s">
        <v>1354</v>
      </c>
      <c r="B719" s="64"/>
      <c r="C719" s="64"/>
      <c r="D719" s="64"/>
      <c r="E719" s="64"/>
      <c r="F719" s="64"/>
      <c r="G719" s="65" t="n">
        <v>6.48</v>
      </c>
    </row>
    <row r="720" customFormat="false" ht="15" hidden="false" customHeight="false" outlineLevel="0" collapsed="false">
      <c r="A720" s="64" t="s">
        <v>1355</v>
      </c>
      <c r="B720" s="64"/>
      <c r="C720" s="64"/>
      <c r="D720" s="64"/>
      <c r="E720" s="64"/>
      <c r="F720" s="64"/>
      <c r="G720" s="65" t="n">
        <v>10.24</v>
      </c>
    </row>
    <row r="721" customFormat="false" ht="15" hidden="false" customHeight="false" outlineLevel="0" collapsed="false">
      <c r="A721" s="64" t="s">
        <v>1356</v>
      </c>
      <c r="B721" s="64"/>
      <c r="C721" s="64"/>
      <c r="D721" s="64"/>
      <c r="E721" s="64"/>
      <c r="F721" s="64"/>
      <c r="G721" s="65" t="n">
        <v>0</v>
      </c>
    </row>
    <row r="722" customFormat="false" ht="15" hidden="false" customHeight="false" outlineLevel="0" collapsed="false">
      <c r="A722" s="64" t="s">
        <v>1357</v>
      </c>
      <c r="B722" s="64"/>
      <c r="C722" s="64"/>
      <c r="D722" s="64"/>
      <c r="E722" s="64"/>
      <c r="F722" s="64"/>
      <c r="G722" s="65" t="n">
        <v>2.63</v>
      </c>
    </row>
    <row r="723" customFormat="false" ht="15" hidden="false" customHeight="false" outlineLevel="0" collapsed="false">
      <c r="A723" s="64" t="s">
        <v>1358</v>
      </c>
      <c r="B723" s="64"/>
      <c r="C723" s="64"/>
      <c r="D723" s="64"/>
      <c r="E723" s="64"/>
      <c r="F723" s="64"/>
      <c r="G723" s="65" t="n">
        <v>0</v>
      </c>
    </row>
    <row r="724" customFormat="false" ht="15" hidden="false" customHeight="false" outlineLevel="0" collapsed="false">
      <c r="A724" s="64" t="s">
        <v>1359</v>
      </c>
      <c r="B724" s="64"/>
      <c r="C724" s="64"/>
      <c r="D724" s="64"/>
      <c r="E724" s="64"/>
      <c r="F724" s="64"/>
      <c r="G724" s="65" t="n">
        <v>2.63</v>
      </c>
    </row>
    <row r="725" customFormat="false" ht="15" hidden="false" customHeight="false" outlineLevel="0" collapsed="false">
      <c r="A725" s="64" t="s">
        <v>1360</v>
      </c>
      <c r="B725" s="64"/>
      <c r="C725" s="64"/>
      <c r="D725" s="64"/>
      <c r="E725" s="64"/>
      <c r="F725" s="64"/>
      <c r="G725" s="65" t="n">
        <v>12.86</v>
      </c>
    </row>
    <row r="726" customFormat="false" ht="15" hidden="false" customHeight="false" outlineLevel="0" collapsed="false">
      <c r="A726" s="64" t="s">
        <v>1361</v>
      </c>
      <c r="B726" s="64"/>
      <c r="C726" s="64"/>
      <c r="D726" s="64"/>
      <c r="E726" s="64"/>
      <c r="F726" s="64"/>
      <c r="G726" s="65" t="n">
        <v>134.82</v>
      </c>
    </row>
    <row r="727" customFormat="false" ht="15" hidden="false" customHeight="false" outlineLevel="0" collapsed="false">
      <c r="A727" s="64" t="s">
        <v>1362</v>
      </c>
      <c r="B727" s="64"/>
      <c r="C727" s="64"/>
      <c r="D727" s="64"/>
      <c r="E727" s="64"/>
      <c r="F727" s="64"/>
      <c r="G727" s="65" t="n">
        <f aca="false">G726*G725</f>
        <v>1733.7852</v>
      </c>
    </row>
    <row r="728" customFormat="false" ht="15" hidden="false" customHeight="false" outlineLevel="0" collapsed="false">
      <c r="A728" s="66"/>
      <c r="B728" s="66"/>
      <c r="C728" s="66"/>
      <c r="D728" s="66"/>
      <c r="E728" s="66"/>
      <c r="F728" s="66"/>
      <c r="G728" s="66"/>
    </row>
    <row r="729" customFormat="false" ht="102" hidden="false" customHeight="false" outlineLevel="0" collapsed="false">
      <c r="A729" s="30" t="s">
        <v>115</v>
      </c>
      <c r="B729" s="30" t="s">
        <v>116</v>
      </c>
      <c r="C729" s="61" t="s">
        <v>17</v>
      </c>
      <c r="D729" s="61" t="s">
        <v>114</v>
      </c>
      <c r="E729" s="62"/>
      <c r="F729" s="25"/>
      <c r="G729" s="25"/>
    </row>
    <row r="730" customFormat="false" ht="25.5" hidden="false" customHeight="false" outlineLevel="0" collapsed="false">
      <c r="A730" s="63" t="n">
        <v>337</v>
      </c>
      <c r="B730" s="23" t="s">
        <v>1392</v>
      </c>
      <c r="C730" s="24" t="s">
        <v>1343</v>
      </c>
      <c r="D730" s="24" t="s">
        <v>114</v>
      </c>
      <c r="E730" s="62" t="n">
        <v>4.09</v>
      </c>
      <c r="F730" s="26" t="n">
        <v>8.9</v>
      </c>
      <c r="G730" s="26" t="n">
        <v>36.42</v>
      </c>
    </row>
    <row r="731" customFormat="false" ht="25.5" hidden="false" customHeight="false" outlineLevel="0" collapsed="false">
      <c r="A731" s="63" t="n">
        <v>40215</v>
      </c>
      <c r="B731" s="23" t="s">
        <v>1541</v>
      </c>
      <c r="C731" s="24" t="s">
        <v>1343</v>
      </c>
      <c r="D731" s="24" t="s">
        <v>23</v>
      </c>
      <c r="E731" s="62" t="n">
        <v>88.89</v>
      </c>
      <c r="F731" s="26" t="n">
        <v>0.11</v>
      </c>
      <c r="G731" s="26" t="n">
        <v>9.78</v>
      </c>
    </row>
    <row r="732" customFormat="false" ht="25.5" hidden="false" customHeight="false" outlineLevel="0" collapsed="false">
      <c r="A732" s="63" t="s">
        <v>1535</v>
      </c>
      <c r="B732" s="23" t="s">
        <v>1536</v>
      </c>
      <c r="C732" s="24" t="s">
        <v>17</v>
      </c>
      <c r="D732" s="24" t="s">
        <v>1314</v>
      </c>
      <c r="E732" s="62" t="n">
        <v>1.98</v>
      </c>
      <c r="F732" s="26" t="n">
        <v>12.65</v>
      </c>
      <c r="G732" s="26" t="n">
        <v>25.05</v>
      </c>
    </row>
    <row r="733" customFormat="false" ht="25.5" hidden="false" customHeight="false" outlineLevel="0" collapsed="false">
      <c r="A733" s="63" t="s">
        <v>1537</v>
      </c>
      <c r="B733" s="23" t="s">
        <v>1538</v>
      </c>
      <c r="C733" s="24" t="s">
        <v>17</v>
      </c>
      <c r="D733" s="24" t="s">
        <v>1314</v>
      </c>
      <c r="E733" s="62" t="n">
        <v>12.16</v>
      </c>
      <c r="F733" s="26" t="n">
        <v>15.45</v>
      </c>
      <c r="G733" s="26" t="n">
        <v>187.89</v>
      </c>
    </row>
    <row r="734" customFormat="false" ht="51" hidden="false" customHeight="false" outlineLevel="0" collapsed="false">
      <c r="A734" s="63" t="s">
        <v>1544</v>
      </c>
      <c r="B734" s="23" t="s">
        <v>1545</v>
      </c>
      <c r="C734" s="24" t="s">
        <v>17</v>
      </c>
      <c r="D734" s="24" t="s">
        <v>114</v>
      </c>
      <c r="E734" s="62" t="n">
        <v>163.7</v>
      </c>
      <c r="F734" s="26" t="n">
        <v>6.51</v>
      </c>
      <c r="G734" s="26" t="n">
        <v>1066.02</v>
      </c>
    </row>
    <row r="735" customFormat="false" ht="15" hidden="false" customHeight="false" outlineLevel="0" collapsed="false">
      <c r="A735" s="64" t="s">
        <v>1353</v>
      </c>
      <c r="B735" s="64"/>
      <c r="C735" s="64"/>
      <c r="D735" s="64"/>
      <c r="E735" s="64"/>
      <c r="F735" s="64"/>
      <c r="G735" s="65" t="n">
        <v>2.27</v>
      </c>
    </row>
    <row r="736" customFormat="false" ht="15" hidden="false" customHeight="false" outlineLevel="0" collapsed="false">
      <c r="A736" s="64" t="s">
        <v>1354</v>
      </c>
      <c r="B736" s="64"/>
      <c r="C736" s="64"/>
      <c r="D736" s="64"/>
      <c r="E736" s="64"/>
      <c r="F736" s="64"/>
      <c r="G736" s="65" t="n">
        <v>5.82</v>
      </c>
    </row>
    <row r="737" customFormat="false" ht="15" hidden="false" customHeight="false" outlineLevel="0" collapsed="false">
      <c r="A737" s="64" t="s">
        <v>1355</v>
      </c>
      <c r="B737" s="64"/>
      <c r="C737" s="64"/>
      <c r="D737" s="64"/>
      <c r="E737" s="64"/>
      <c r="F737" s="64"/>
      <c r="G737" s="65" t="n">
        <v>8.1</v>
      </c>
    </row>
    <row r="738" customFormat="false" ht="15" hidden="false" customHeight="false" outlineLevel="0" collapsed="false">
      <c r="A738" s="64" t="s">
        <v>1356</v>
      </c>
      <c r="B738" s="64"/>
      <c r="C738" s="64"/>
      <c r="D738" s="64"/>
      <c r="E738" s="64"/>
      <c r="F738" s="64"/>
      <c r="G738" s="65" t="n">
        <v>0</v>
      </c>
    </row>
    <row r="739" customFormat="false" ht="15" hidden="false" customHeight="false" outlineLevel="0" collapsed="false">
      <c r="A739" s="64" t="s">
        <v>1357</v>
      </c>
      <c r="B739" s="64"/>
      <c r="C739" s="64"/>
      <c r="D739" s="64"/>
      <c r="E739" s="64"/>
      <c r="F739" s="64"/>
      <c r="G739" s="65" t="n">
        <v>2.08</v>
      </c>
    </row>
    <row r="740" customFormat="false" ht="15" hidden="false" customHeight="false" outlineLevel="0" collapsed="false">
      <c r="A740" s="64" t="s">
        <v>1358</v>
      </c>
      <c r="B740" s="64"/>
      <c r="C740" s="64"/>
      <c r="D740" s="64"/>
      <c r="E740" s="64"/>
      <c r="F740" s="64"/>
      <c r="G740" s="65" t="n">
        <v>0</v>
      </c>
    </row>
    <row r="741" customFormat="false" ht="15" hidden="false" customHeight="false" outlineLevel="0" collapsed="false">
      <c r="A741" s="64" t="s">
        <v>1359</v>
      </c>
      <c r="B741" s="64"/>
      <c r="C741" s="64"/>
      <c r="D741" s="64"/>
      <c r="E741" s="64"/>
      <c r="F741" s="64"/>
      <c r="G741" s="65" t="n">
        <v>2.08</v>
      </c>
    </row>
    <row r="742" customFormat="false" ht="15" hidden="false" customHeight="false" outlineLevel="0" collapsed="false">
      <c r="A742" s="64" t="s">
        <v>1360</v>
      </c>
      <c r="B742" s="64"/>
      <c r="C742" s="64"/>
      <c r="D742" s="64"/>
      <c r="E742" s="64"/>
      <c r="F742" s="64"/>
      <c r="G742" s="65" t="n">
        <v>10.17</v>
      </c>
    </row>
    <row r="743" customFormat="false" ht="15" hidden="false" customHeight="false" outlineLevel="0" collapsed="false">
      <c r="A743" s="64" t="s">
        <v>1361</v>
      </c>
      <c r="B743" s="64"/>
      <c r="C743" s="64"/>
      <c r="D743" s="64"/>
      <c r="E743" s="64"/>
      <c r="F743" s="64"/>
      <c r="G743" s="65" t="n">
        <v>163.7</v>
      </c>
    </row>
    <row r="744" customFormat="false" ht="15" hidden="false" customHeight="false" outlineLevel="0" collapsed="false">
      <c r="A744" s="64" t="s">
        <v>1362</v>
      </c>
      <c r="B744" s="64"/>
      <c r="C744" s="64"/>
      <c r="D744" s="64"/>
      <c r="E744" s="64"/>
      <c r="F744" s="64"/>
      <c r="G744" s="65" t="n">
        <f aca="false">G743*G742</f>
        <v>1664.829</v>
      </c>
    </row>
    <row r="745" customFormat="false" ht="15" hidden="false" customHeight="false" outlineLevel="0" collapsed="false">
      <c r="A745" s="66"/>
      <c r="B745" s="66"/>
      <c r="C745" s="66"/>
      <c r="D745" s="66"/>
      <c r="E745" s="66"/>
      <c r="F745" s="66"/>
      <c r="G745" s="66"/>
    </row>
    <row r="746" customFormat="false" ht="102" hidden="false" customHeight="false" outlineLevel="0" collapsed="false">
      <c r="A746" s="30" t="s">
        <v>117</v>
      </c>
      <c r="B746" s="30" t="s">
        <v>118</v>
      </c>
      <c r="C746" s="61" t="s">
        <v>17</v>
      </c>
      <c r="D746" s="61" t="s">
        <v>114</v>
      </c>
      <c r="E746" s="62"/>
      <c r="F746" s="25"/>
      <c r="G746" s="25"/>
    </row>
    <row r="747" customFormat="false" ht="25.5" hidden="false" customHeight="false" outlineLevel="0" collapsed="false">
      <c r="A747" s="63" t="n">
        <v>337</v>
      </c>
      <c r="B747" s="23" t="s">
        <v>1392</v>
      </c>
      <c r="C747" s="24" t="s">
        <v>1343</v>
      </c>
      <c r="D747" s="24" t="s">
        <v>114</v>
      </c>
      <c r="E747" s="62" t="n">
        <v>1.5</v>
      </c>
      <c r="F747" s="26" t="n">
        <v>8.9</v>
      </c>
      <c r="G747" s="26" t="n">
        <v>13.32</v>
      </c>
    </row>
    <row r="748" customFormat="false" ht="25.5" hidden="false" customHeight="false" outlineLevel="0" collapsed="false">
      <c r="A748" s="63" t="n">
        <v>40215</v>
      </c>
      <c r="B748" s="23" t="s">
        <v>1541</v>
      </c>
      <c r="C748" s="24" t="s">
        <v>1343</v>
      </c>
      <c r="D748" s="24" t="s">
        <v>23</v>
      </c>
      <c r="E748" s="62" t="n">
        <v>21.97</v>
      </c>
      <c r="F748" s="26" t="n">
        <v>0.11</v>
      </c>
      <c r="G748" s="26" t="n">
        <v>2.42</v>
      </c>
    </row>
    <row r="749" customFormat="false" ht="25.5" hidden="false" customHeight="false" outlineLevel="0" collapsed="false">
      <c r="A749" s="63" t="s">
        <v>1535</v>
      </c>
      <c r="B749" s="23" t="s">
        <v>1536</v>
      </c>
      <c r="C749" s="24" t="s">
        <v>17</v>
      </c>
      <c r="D749" s="24" t="s">
        <v>1314</v>
      </c>
      <c r="E749" s="62" t="n">
        <v>0.53</v>
      </c>
      <c r="F749" s="26" t="n">
        <v>12.65</v>
      </c>
      <c r="G749" s="26" t="n">
        <v>6.74</v>
      </c>
    </row>
    <row r="750" customFormat="false" ht="25.5" hidden="false" customHeight="false" outlineLevel="0" collapsed="false">
      <c r="A750" s="63" t="s">
        <v>1537</v>
      </c>
      <c r="B750" s="23" t="s">
        <v>1538</v>
      </c>
      <c r="C750" s="24" t="s">
        <v>17</v>
      </c>
      <c r="D750" s="24" t="s">
        <v>1314</v>
      </c>
      <c r="E750" s="62" t="n">
        <v>3.24</v>
      </c>
      <c r="F750" s="26" t="n">
        <v>15.45</v>
      </c>
      <c r="G750" s="26" t="n">
        <v>50.12</v>
      </c>
    </row>
    <row r="751" customFormat="false" ht="51" hidden="false" customHeight="false" outlineLevel="0" collapsed="false">
      <c r="A751" s="63" t="s">
        <v>1546</v>
      </c>
      <c r="B751" s="23" t="s">
        <v>1547</v>
      </c>
      <c r="C751" s="24" t="s">
        <v>17</v>
      </c>
      <c r="D751" s="24" t="s">
        <v>114</v>
      </c>
      <c r="E751" s="62" t="n">
        <v>59.86</v>
      </c>
      <c r="F751" s="26" t="n">
        <v>5.6</v>
      </c>
      <c r="G751" s="26" t="n">
        <v>335.2</v>
      </c>
    </row>
    <row r="752" customFormat="false" ht="15" hidden="false" customHeight="false" outlineLevel="0" collapsed="false">
      <c r="A752" s="64" t="s">
        <v>1353</v>
      </c>
      <c r="B752" s="64"/>
      <c r="C752" s="64"/>
      <c r="D752" s="64"/>
      <c r="E752" s="64"/>
      <c r="F752" s="64"/>
      <c r="G752" s="65" t="n">
        <v>1.52</v>
      </c>
    </row>
    <row r="753" customFormat="false" ht="15" hidden="false" customHeight="false" outlineLevel="0" collapsed="false">
      <c r="A753" s="64" t="s">
        <v>1354</v>
      </c>
      <c r="B753" s="64"/>
      <c r="C753" s="64"/>
      <c r="D753" s="64"/>
      <c r="E753" s="64"/>
      <c r="F753" s="64"/>
      <c r="G753" s="65" t="n">
        <v>5.29</v>
      </c>
    </row>
    <row r="754" customFormat="false" ht="15" hidden="false" customHeight="false" outlineLevel="0" collapsed="false">
      <c r="A754" s="64" t="s">
        <v>1355</v>
      </c>
      <c r="B754" s="64"/>
      <c r="C754" s="64"/>
      <c r="D754" s="64"/>
      <c r="E754" s="64"/>
      <c r="F754" s="64"/>
      <c r="G754" s="65" t="n">
        <v>6.81</v>
      </c>
    </row>
    <row r="755" customFormat="false" ht="15" hidden="false" customHeight="false" outlineLevel="0" collapsed="false">
      <c r="A755" s="64" t="s">
        <v>1356</v>
      </c>
      <c r="B755" s="64"/>
      <c r="C755" s="64"/>
      <c r="D755" s="64"/>
      <c r="E755" s="64"/>
      <c r="F755" s="64"/>
      <c r="G755" s="65" t="n">
        <v>0</v>
      </c>
    </row>
    <row r="756" customFormat="false" ht="15" hidden="false" customHeight="false" outlineLevel="0" collapsed="false">
      <c r="A756" s="64" t="s">
        <v>1357</v>
      </c>
      <c r="B756" s="64"/>
      <c r="C756" s="64"/>
      <c r="D756" s="64"/>
      <c r="E756" s="64"/>
      <c r="F756" s="64"/>
      <c r="G756" s="65" t="n">
        <v>1.75</v>
      </c>
    </row>
    <row r="757" customFormat="false" ht="15" hidden="false" customHeight="false" outlineLevel="0" collapsed="false">
      <c r="A757" s="64" t="s">
        <v>1358</v>
      </c>
      <c r="B757" s="64"/>
      <c r="C757" s="64"/>
      <c r="D757" s="64"/>
      <c r="E757" s="64"/>
      <c r="F757" s="64"/>
      <c r="G757" s="65" t="n">
        <v>0</v>
      </c>
    </row>
    <row r="758" customFormat="false" ht="15" hidden="false" customHeight="false" outlineLevel="0" collapsed="false">
      <c r="A758" s="64" t="s">
        <v>1359</v>
      </c>
      <c r="B758" s="64"/>
      <c r="C758" s="64"/>
      <c r="D758" s="64"/>
      <c r="E758" s="64"/>
      <c r="F758" s="64"/>
      <c r="G758" s="65" t="n">
        <v>1.75</v>
      </c>
    </row>
    <row r="759" customFormat="false" ht="15" hidden="false" customHeight="false" outlineLevel="0" collapsed="false">
      <c r="A759" s="64" t="s">
        <v>1360</v>
      </c>
      <c r="B759" s="64"/>
      <c r="C759" s="64"/>
      <c r="D759" s="64"/>
      <c r="E759" s="64"/>
      <c r="F759" s="64"/>
      <c r="G759" s="65" t="n">
        <v>8.56</v>
      </c>
    </row>
    <row r="760" customFormat="false" ht="15" hidden="false" customHeight="false" outlineLevel="0" collapsed="false">
      <c r="A760" s="64" t="s">
        <v>1361</v>
      </c>
      <c r="B760" s="64"/>
      <c r="C760" s="64"/>
      <c r="D760" s="64"/>
      <c r="E760" s="64"/>
      <c r="F760" s="64"/>
      <c r="G760" s="65" t="n">
        <v>59.86</v>
      </c>
    </row>
    <row r="761" customFormat="false" ht="15" hidden="false" customHeight="false" outlineLevel="0" collapsed="false">
      <c r="A761" s="64" t="s">
        <v>1362</v>
      </c>
      <c r="B761" s="64"/>
      <c r="C761" s="64"/>
      <c r="D761" s="64"/>
      <c r="E761" s="64"/>
      <c r="F761" s="64"/>
      <c r="G761" s="65" t="n">
        <f aca="false">G760*G759</f>
        <v>512.4016</v>
      </c>
    </row>
    <row r="762" customFormat="false" ht="15" hidden="false" customHeight="false" outlineLevel="0" collapsed="false">
      <c r="A762" s="66"/>
      <c r="B762" s="66"/>
      <c r="C762" s="66"/>
      <c r="D762" s="66"/>
      <c r="E762" s="66"/>
      <c r="F762" s="66"/>
      <c r="G762" s="66"/>
    </row>
    <row r="763" customFormat="false" ht="51" hidden="false" customHeight="false" outlineLevel="0" collapsed="false">
      <c r="A763" s="30" t="s">
        <v>119</v>
      </c>
      <c r="B763" s="30" t="s">
        <v>120</v>
      </c>
      <c r="C763" s="61" t="s">
        <v>17</v>
      </c>
      <c r="D763" s="61" t="s">
        <v>28</v>
      </c>
      <c r="E763" s="62"/>
      <c r="F763" s="25"/>
      <c r="G763" s="25"/>
    </row>
    <row r="764" customFormat="false" ht="25.5" hidden="false" customHeight="false" outlineLevel="0" collapsed="false">
      <c r="A764" s="63" t="n">
        <v>1379</v>
      </c>
      <c r="B764" s="23" t="s">
        <v>1548</v>
      </c>
      <c r="C764" s="24" t="s">
        <v>1343</v>
      </c>
      <c r="D764" s="24" t="s">
        <v>114</v>
      </c>
      <c r="E764" s="62" t="n">
        <v>5505.18</v>
      </c>
      <c r="F764" s="26" t="n">
        <v>0.47</v>
      </c>
      <c r="G764" s="26" t="n">
        <v>2587.43</v>
      </c>
    </row>
    <row r="765" customFormat="false" ht="38.25" hidden="false" customHeight="false" outlineLevel="0" collapsed="false">
      <c r="A765" s="63" t="n">
        <v>370</v>
      </c>
      <c r="B765" s="23" t="s">
        <v>1549</v>
      </c>
      <c r="C765" s="24" t="s">
        <v>1343</v>
      </c>
      <c r="D765" s="24" t="s">
        <v>28</v>
      </c>
      <c r="E765" s="62" t="n">
        <v>11.4</v>
      </c>
      <c r="F765" s="26" t="n">
        <v>44</v>
      </c>
      <c r="G765" s="26" t="n">
        <v>501.61</v>
      </c>
    </row>
    <row r="766" customFormat="false" ht="38.25" hidden="false" customHeight="false" outlineLevel="0" collapsed="false">
      <c r="A766" s="63" t="n">
        <v>4721</v>
      </c>
      <c r="B766" s="23" t="s">
        <v>1550</v>
      </c>
      <c r="C766" s="24" t="s">
        <v>1343</v>
      </c>
      <c r="D766" s="24" t="s">
        <v>28</v>
      </c>
      <c r="E766" s="62" t="n">
        <v>9</v>
      </c>
      <c r="F766" s="26" t="n">
        <v>54.25</v>
      </c>
      <c r="G766" s="26" t="n">
        <v>488.34</v>
      </c>
    </row>
    <row r="767" customFormat="false" ht="25.5" hidden="false" customHeight="false" outlineLevel="0" collapsed="false">
      <c r="A767" s="63" t="s">
        <v>1349</v>
      </c>
      <c r="B767" s="23" t="s">
        <v>1350</v>
      </c>
      <c r="C767" s="24" t="s">
        <v>17</v>
      </c>
      <c r="D767" s="24" t="s">
        <v>1314</v>
      </c>
      <c r="E767" s="62" t="n">
        <v>35.07</v>
      </c>
      <c r="F767" s="26" t="n">
        <v>12.54</v>
      </c>
      <c r="G767" s="26" t="n">
        <v>439.64</v>
      </c>
    </row>
    <row r="768" customFormat="false" ht="38.25" hidden="false" customHeight="false" outlineLevel="0" collapsed="false">
      <c r="A768" s="63" t="s">
        <v>1551</v>
      </c>
      <c r="B768" s="23" t="s">
        <v>1552</v>
      </c>
      <c r="C768" s="24" t="s">
        <v>17</v>
      </c>
      <c r="D768" s="24" t="s">
        <v>1314</v>
      </c>
      <c r="E768" s="62" t="n">
        <v>22.16</v>
      </c>
      <c r="F768" s="26" t="n">
        <v>13.72</v>
      </c>
      <c r="G768" s="26" t="n">
        <v>304.18</v>
      </c>
    </row>
    <row r="769" customFormat="false" ht="76.5" hidden="false" customHeight="false" outlineLevel="0" collapsed="false">
      <c r="A769" s="63" t="s">
        <v>1553</v>
      </c>
      <c r="B769" s="23" t="s">
        <v>1554</v>
      </c>
      <c r="C769" s="24" t="s">
        <v>17</v>
      </c>
      <c r="D769" s="24" t="s">
        <v>1382</v>
      </c>
      <c r="E769" s="62" t="n">
        <v>11.39</v>
      </c>
      <c r="F769" s="26" t="n">
        <v>0.95</v>
      </c>
      <c r="G769" s="26" t="n">
        <v>10.85</v>
      </c>
    </row>
    <row r="770" customFormat="false" ht="76.5" hidden="false" customHeight="false" outlineLevel="0" collapsed="false">
      <c r="A770" s="63" t="s">
        <v>1555</v>
      </c>
      <c r="B770" s="23" t="s">
        <v>1556</v>
      </c>
      <c r="C770" s="24" t="s">
        <v>17</v>
      </c>
      <c r="D770" s="24" t="s">
        <v>1557</v>
      </c>
      <c r="E770" s="62" t="n">
        <v>10.78</v>
      </c>
      <c r="F770" s="26" t="n">
        <v>0.24</v>
      </c>
      <c r="G770" s="26" t="n">
        <v>2.62</v>
      </c>
    </row>
    <row r="771" customFormat="false" ht="15" hidden="false" customHeight="false" outlineLevel="0" collapsed="false">
      <c r="A771" s="64" t="s">
        <v>1353</v>
      </c>
      <c r="B771" s="64"/>
      <c r="C771" s="64"/>
      <c r="D771" s="64"/>
      <c r="E771" s="64"/>
      <c r="F771" s="64"/>
      <c r="G771" s="65" t="n">
        <v>33.88</v>
      </c>
    </row>
    <row r="772" customFormat="false" ht="15" hidden="false" customHeight="false" outlineLevel="0" collapsed="false">
      <c r="A772" s="64" t="s">
        <v>1354</v>
      </c>
      <c r="B772" s="64"/>
      <c r="C772" s="64"/>
      <c r="D772" s="64"/>
      <c r="E772" s="64"/>
      <c r="F772" s="64"/>
      <c r="G772" s="65" t="n">
        <v>251.67</v>
      </c>
    </row>
    <row r="773" customFormat="false" ht="15" hidden="false" customHeight="false" outlineLevel="0" collapsed="false">
      <c r="A773" s="64" t="s">
        <v>1355</v>
      </c>
      <c r="B773" s="64"/>
      <c r="C773" s="64"/>
      <c r="D773" s="64"/>
      <c r="E773" s="64"/>
      <c r="F773" s="64"/>
      <c r="G773" s="65" t="n">
        <v>285.55</v>
      </c>
    </row>
    <row r="774" customFormat="false" ht="15" hidden="false" customHeight="false" outlineLevel="0" collapsed="false">
      <c r="A774" s="64" t="s">
        <v>1356</v>
      </c>
      <c r="B774" s="64"/>
      <c r="C774" s="64"/>
      <c r="D774" s="64"/>
      <c r="E774" s="64"/>
      <c r="F774" s="64"/>
      <c r="G774" s="65" t="n">
        <v>0</v>
      </c>
    </row>
    <row r="775" customFormat="false" ht="15" hidden="false" customHeight="false" outlineLevel="0" collapsed="false">
      <c r="A775" s="64" t="s">
        <v>1357</v>
      </c>
      <c r="B775" s="64"/>
      <c r="C775" s="64"/>
      <c r="D775" s="64"/>
      <c r="E775" s="64"/>
      <c r="F775" s="64"/>
      <c r="G775" s="65" t="n">
        <v>73.24</v>
      </c>
    </row>
    <row r="776" customFormat="false" ht="15" hidden="false" customHeight="false" outlineLevel="0" collapsed="false">
      <c r="A776" s="64" t="s">
        <v>1358</v>
      </c>
      <c r="B776" s="64"/>
      <c r="C776" s="64"/>
      <c r="D776" s="64"/>
      <c r="E776" s="64"/>
      <c r="F776" s="64"/>
      <c r="G776" s="65" t="n">
        <v>0</v>
      </c>
    </row>
    <row r="777" customFormat="false" ht="15" hidden="false" customHeight="false" outlineLevel="0" collapsed="false">
      <c r="A777" s="64" t="s">
        <v>1359</v>
      </c>
      <c r="B777" s="64"/>
      <c r="C777" s="64"/>
      <c r="D777" s="64"/>
      <c r="E777" s="64"/>
      <c r="F777" s="64"/>
      <c r="G777" s="65" t="n">
        <v>73.24</v>
      </c>
    </row>
    <row r="778" customFormat="false" ht="15" hidden="false" customHeight="false" outlineLevel="0" collapsed="false">
      <c r="A778" s="64" t="s">
        <v>1360</v>
      </c>
      <c r="B778" s="64"/>
      <c r="C778" s="64"/>
      <c r="D778" s="64"/>
      <c r="E778" s="64"/>
      <c r="F778" s="64"/>
      <c r="G778" s="65" t="n">
        <v>358.8</v>
      </c>
    </row>
    <row r="779" customFormat="false" ht="15" hidden="false" customHeight="false" outlineLevel="0" collapsed="false">
      <c r="A779" s="64" t="s">
        <v>1361</v>
      </c>
      <c r="B779" s="64"/>
      <c r="C779" s="64"/>
      <c r="D779" s="64"/>
      <c r="E779" s="64"/>
      <c r="F779" s="64"/>
      <c r="G779" s="65" t="n">
        <v>15.18</v>
      </c>
    </row>
    <row r="780" customFormat="false" ht="15" hidden="false" customHeight="false" outlineLevel="0" collapsed="false">
      <c r="A780" s="64" t="s">
        <v>1362</v>
      </c>
      <c r="B780" s="64"/>
      <c r="C780" s="64"/>
      <c r="D780" s="64"/>
      <c r="E780" s="64"/>
      <c r="F780" s="64"/>
      <c r="G780" s="65" t="n">
        <f aca="false">G779*G778</f>
        <v>5446.584</v>
      </c>
    </row>
    <row r="781" customFormat="false" ht="15" hidden="false" customHeight="false" outlineLevel="0" collapsed="false">
      <c r="A781" s="66"/>
      <c r="B781" s="66"/>
      <c r="C781" s="66"/>
      <c r="D781" s="66"/>
      <c r="E781" s="66"/>
      <c r="F781" s="66"/>
      <c r="G781" s="66"/>
    </row>
    <row r="782" customFormat="false" ht="15" hidden="false" customHeight="true" outlineLevel="0" collapsed="false">
      <c r="A782" s="30" t="s">
        <v>121</v>
      </c>
      <c r="B782" s="30" t="s">
        <v>122</v>
      </c>
      <c r="C782" s="30"/>
      <c r="D782" s="30"/>
      <c r="E782" s="30"/>
      <c r="F782" s="30"/>
      <c r="G782" s="30"/>
    </row>
    <row r="783" customFormat="false" ht="38.25" hidden="false" customHeight="false" outlineLevel="0" collapsed="false">
      <c r="A783" s="30" t="s">
        <v>123</v>
      </c>
      <c r="B783" s="30" t="s">
        <v>107</v>
      </c>
      <c r="C783" s="61" t="s">
        <v>17</v>
      </c>
      <c r="D783" s="61" t="s">
        <v>28</v>
      </c>
      <c r="E783" s="62"/>
      <c r="F783" s="25"/>
      <c r="G783" s="25"/>
    </row>
    <row r="784" customFormat="false" ht="25.5" hidden="false" customHeight="false" outlineLevel="0" collapsed="false">
      <c r="A784" s="63" t="s">
        <v>1349</v>
      </c>
      <c r="B784" s="23" t="s">
        <v>1350</v>
      </c>
      <c r="C784" s="24" t="s">
        <v>17</v>
      </c>
      <c r="D784" s="24" t="s">
        <v>1314</v>
      </c>
      <c r="E784" s="62" t="n">
        <v>14.94</v>
      </c>
      <c r="F784" s="26" t="n">
        <v>12.54</v>
      </c>
      <c r="G784" s="26" t="n">
        <v>187.35</v>
      </c>
    </row>
    <row r="785" customFormat="false" ht="15" hidden="false" customHeight="false" outlineLevel="0" collapsed="false">
      <c r="A785" s="64" t="s">
        <v>1353</v>
      </c>
      <c r="B785" s="64"/>
      <c r="C785" s="64"/>
      <c r="D785" s="64"/>
      <c r="E785" s="64"/>
      <c r="F785" s="64"/>
      <c r="G785" s="65" t="n">
        <v>21.27</v>
      </c>
    </row>
    <row r="786" customFormat="false" ht="15" hidden="false" customHeight="false" outlineLevel="0" collapsed="false">
      <c r="A786" s="64" t="s">
        <v>1354</v>
      </c>
      <c r="B786" s="64"/>
      <c r="C786" s="64"/>
      <c r="D786" s="64"/>
      <c r="E786" s="64"/>
      <c r="F786" s="64"/>
      <c r="G786" s="65" t="n">
        <v>10.7</v>
      </c>
    </row>
    <row r="787" customFormat="false" ht="15" hidden="false" customHeight="false" outlineLevel="0" collapsed="false">
      <c r="A787" s="64" t="s">
        <v>1355</v>
      </c>
      <c r="B787" s="64"/>
      <c r="C787" s="64"/>
      <c r="D787" s="64"/>
      <c r="E787" s="64"/>
      <c r="F787" s="64"/>
      <c r="G787" s="65" t="n">
        <v>31.97</v>
      </c>
    </row>
    <row r="788" customFormat="false" ht="15" hidden="false" customHeight="false" outlineLevel="0" collapsed="false">
      <c r="A788" s="64" t="s">
        <v>1356</v>
      </c>
      <c r="B788" s="64"/>
      <c r="C788" s="64"/>
      <c r="D788" s="64"/>
      <c r="E788" s="64"/>
      <c r="F788" s="64"/>
      <c r="G788" s="65" t="n">
        <v>0</v>
      </c>
    </row>
    <row r="789" customFormat="false" ht="15" hidden="false" customHeight="false" outlineLevel="0" collapsed="false">
      <c r="A789" s="64" t="s">
        <v>1357</v>
      </c>
      <c r="B789" s="64"/>
      <c r="C789" s="64"/>
      <c r="D789" s="64"/>
      <c r="E789" s="64"/>
      <c r="F789" s="64"/>
      <c r="G789" s="65" t="n">
        <v>8.2</v>
      </c>
    </row>
    <row r="790" customFormat="false" ht="15" hidden="false" customHeight="false" outlineLevel="0" collapsed="false">
      <c r="A790" s="64" t="s">
        <v>1358</v>
      </c>
      <c r="B790" s="64"/>
      <c r="C790" s="64"/>
      <c r="D790" s="64"/>
      <c r="E790" s="64"/>
      <c r="F790" s="64"/>
      <c r="G790" s="65" t="n">
        <v>0</v>
      </c>
    </row>
    <row r="791" customFormat="false" ht="15" hidden="false" customHeight="false" outlineLevel="0" collapsed="false">
      <c r="A791" s="64" t="s">
        <v>1359</v>
      </c>
      <c r="B791" s="64"/>
      <c r="C791" s="64"/>
      <c r="D791" s="64"/>
      <c r="E791" s="64"/>
      <c r="F791" s="64"/>
      <c r="G791" s="65" t="n">
        <v>8.2</v>
      </c>
    </row>
    <row r="792" customFormat="false" ht="15" hidden="false" customHeight="false" outlineLevel="0" collapsed="false">
      <c r="A792" s="64" t="s">
        <v>1360</v>
      </c>
      <c r="B792" s="64"/>
      <c r="C792" s="64"/>
      <c r="D792" s="64"/>
      <c r="E792" s="64"/>
      <c r="F792" s="64"/>
      <c r="G792" s="65" t="n">
        <v>40.17</v>
      </c>
    </row>
    <row r="793" customFormat="false" ht="15" hidden="false" customHeight="false" outlineLevel="0" collapsed="false">
      <c r="A793" s="64" t="s">
        <v>1361</v>
      </c>
      <c r="B793" s="64"/>
      <c r="C793" s="64"/>
      <c r="D793" s="64"/>
      <c r="E793" s="64"/>
      <c r="F793" s="64"/>
      <c r="G793" s="65" t="n">
        <v>5.86</v>
      </c>
    </row>
    <row r="794" customFormat="false" ht="15" hidden="false" customHeight="false" outlineLevel="0" collapsed="false">
      <c r="A794" s="64" t="s">
        <v>1362</v>
      </c>
      <c r="B794" s="64"/>
      <c r="C794" s="64"/>
      <c r="D794" s="64"/>
      <c r="E794" s="64"/>
      <c r="F794" s="64"/>
      <c r="G794" s="65" t="n">
        <f aca="false">G793*G792</f>
        <v>235.3962</v>
      </c>
    </row>
    <row r="795" customFormat="false" ht="15" hidden="false" customHeight="false" outlineLevel="0" collapsed="false">
      <c r="A795" s="66"/>
      <c r="B795" s="66"/>
      <c r="C795" s="66"/>
      <c r="D795" s="66"/>
      <c r="E795" s="66"/>
      <c r="F795" s="66"/>
      <c r="G795" s="66"/>
    </row>
    <row r="796" customFormat="false" ht="38.25" hidden="false" customHeight="false" outlineLevel="0" collapsed="false">
      <c r="A796" s="30" t="s">
        <v>124</v>
      </c>
      <c r="B796" s="30" t="s">
        <v>109</v>
      </c>
      <c r="C796" s="61" t="s">
        <v>17</v>
      </c>
      <c r="D796" s="61" t="s">
        <v>18</v>
      </c>
      <c r="E796" s="62"/>
      <c r="F796" s="25"/>
      <c r="G796" s="25"/>
    </row>
    <row r="797" customFormat="false" ht="25.5" hidden="false" customHeight="false" outlineLevel="0" collapsed="false">
      <c r="A797" s="63" t="s">
        <v>1363</v>
      </c>
      <c r="B797" s="23" t="s">
        <v>1364</v>
      </c>
      <c r="C797" s="24" t="s">
        <v>17</v>
      </c>
      <c r="D797" s="24" t="s">
        <v>1314</v>
      </c>
      <c r="E797" s="62" t="n">
        <v>3.88</v>
      </c>
      <c r="F797" s="26" t="n">
        <v>15.53</v>
      </c>
      <c r="G797" s="26" t="n">
        <v>60.25</v>
      </c>
    </row>
    <row r="798" customFormat="false" ht="25.5" hidden="false" customHeight="false" outlineLevel="0" collapsed="false">
      <c r="A798" s="63" t="s">
        <v>1349</v>
      </c>
      <c r="B798" s="23" t="s">
        <v>1350</v>
      </c>
      <c r="C798" s="24" t="s">
        <v>17</v>
      </c>
      <c r="D798" s="24" t="s">
        <v>1314</v>
      </c>
      <c r="E798" s="62" t="n">
        <v>7.76</v>
      </c>
      <c r="F798" s="26" t="n">
        <v>12.54</v>
      </c>
      <c r="G798" s="26" t="n">
        <v>97.29</v>
      </c>
    </row>
    <row r="799" customFormat="false" ht="63.75" hidden="false" customHeight="false" outlineLevel="0" collapsed="false">
      <c r="A799" s="63" t="s">
        <v>1351</v>
      </c>
      <c r="B799" s="23" t="s">
        <v>1352</v>
      </c>
      <c r="C799" s="24" t="s">
        <v>17</v>
      </c>
      <c r="D799" s="24" t="s">
        <v>28</v>
      </c>
      <c r="E799" s="62" t="n">
        <v>0.47</v>
      </c>
      <c r="F799" s="26" t="n">
        <v>221.88</v>
      </c>
      <c r="G799" s="26" t="n">
        <v>103.31</v>
      </c>
    </row>
    <row r="800" customFormat="false" ht="15" hidden="false" customHeight="false" outlineLevel="0" collapsed="false">
      <c r="A800" s="64" t="s">
        <v>1353</v>
      </c>
      <c r="B800" s="64"/>
      <c r="C800" s="64"/>
      <c r="D800" s="64"/>
      <c r="E800" s="64"/>
      <c r="F800" s="64"/>
      <c r="G800" s="65" t="n">
        <v>8.08</v>
      </c>
    </row>
    <row r="801" customFormat="false" ht="15" hidden="false" customHeight="false" outlineLevel="0" collapsed="false">
      <c r="A801" s="64" t="s">
        <v>1354</v>
      </c>
      <c r="B801" s="64"/>
      <c r="C801" s="64"/>
      <c r="D801" s="64"/>
      <c r="E801" s="64"/>
      <c r="F801" s="64"/>
      <c r="G801" s="65" t="n">
        <v>8.73</v>
      </c>
    </row>
    <row r="802" customFormat="false" ht="15" hidden="false" customHeight="false" outlineLevel="0" collapsed="false">
      <c r="A802" s="64" t="s">
        <v>1355</v>
      </c>
      <c r="B802" s="64"/>
      <c r="C802" s="64"/>
      <c r="D802" s="64"/>
      <c r="E802" s="64"/>
      <c r="F802" s="64"/>
      <c r="G802" s="65" t="n">
        <v>16.81</v>
      </c>
    </row>
    <row r="803" customFormat="false" ht="15" hidden="false" customHeight="false" outlineLevel="0" collapsed="false">
      <c r="A803" s="64" t="s">
        <v>1356</v>
      </c>
      <c r="B803" s="64"/>
      <c r="C803" s="64"/>
      <c r="D803" s="64"/>
      <c r="E803" s="64"/>
      <c r="F803" s="64"/>
      <c r="G803" s="65" t="n">
        <v>0</v>
      </c>
    </row>
    <row r="804" customFormat="false" ht="15" hidden="false" customHeight="false" outlineLevel="0" collapsed="false">
      <c r="A804" s="64" t="s">
        <v>1357</v>
      </c>
      <c r="B804" s="64"/>
      <c r="C804" s="64"/>
      <c r="D804" s="64"/>
      <c r="E804" s="64"/>
      <c r="F804" s="64"/>
      <c r="G804" s="65" t="n">
        <v>4.31</v>
      </c>
    </row>
    <row r="805" customFormat="false" ht="15" hidden="false" customHeight="false" outlineLevel="0" collapsed="false">
      <c r="A805" s="64" t="s">
        <v>1358</v>
      </c>
      <c r="B805" s="64"/>
      <c r="C805" s="64"/>
      <c r="D805" s="64"/>
      <c r="E805" s="64"/>
      <c r="F805" s="64"/>
      <c r="G805" s="65" t="n">
        <v>0</v>
      </c>
    </row>
    <row r="806" customFormat="false" ht="15" hidden="false" customHeight="false" outlineLevel="0" collapsed="false">
      <c r="A806" s="64" t="s">
        <v>1359</v>
      </c>
      <c r="B806" s="64"/>
      <c r="C806" s="64"/>
      <c r="D806" s="64"/>
      <c r="E806" s="64"/>
      <c r="F806" s="64"/>
      <c r="G806" s="65" t="n">
        <v>4.31</v>
      </c>
    </row>
    <row r="807" customFormat="false" ht="15" hidden="false" customHeight="false" outlineLevel="0" collapsed="false">
      <c r="A807" s="64" t="s">
        <v>1360</v>
      </c>
      <c r="B807" s="64"/>
      <c r="C807" s="64"/>
      <c r="D807" s="64"/>
      <c r="E807" s="64"/>
      <c r="F807" s="64"/>
      <c r="G807" s="65" t="n">
        <v>21.12</v>
      </c>
    </row>
    <row r="808" customFormat="false" ht="15" hidden="false" customHeight="false" outlineLevel="0" collapsed="false">
      <c r="A808" s="64" t="s">
        <v>1361</v>
      </c>
      <c r="B808" s="64"/>
      <c r="C808" s="64"/>
      <c r="D808" s="64"/>
      <c r="E808" s="64"/>
      <c r="F808" s="64"/>
      <c r="G808" s="65" t="n">
        <v>15.52</v>
      </c>
    </row>
    <row r="809" customFormat="false" ht="15" hidden="false" customHeight="false" outlineLevel="0" collapsed="false">
      <c r="A809" s="64" t="s">
        <v>1362</v>
      </c>
      <c r="B809" s="64"/>
      <c r="C809" s="64"/>
      <c r="D809" s="64"/>
      <c r="E809" s="64"/>
      <c r="F809" s="64"/>
      <c r="G809" s="65" t="n">
        <f aca="false">G808*G807</f>
        <v>327.7824</v>
      </c>
    </row>
    <row r="810" customFormat="false" ht="15" hidden="false" customHeight="false" outlineLevel="0" collapsed="false">
      <c r="A810" s="66"/>
      <c r="B810" s="66"/>
      <c r="C810" s="66"/>
      <c r="D810" s="66"/>
      <c r="E810" s="66"/>
      <c r="F810" s="66"/>
      <c r="G810" s="66"/>
    </row>
    <row r="811" customFormat="false" ht="102" hidden="false" customHeight="false" outlineLevel="0" collapsed="false">
      <c r="A811" s="30" t="s">
        <v>125</v>
      </c>
      <c r="B811" s="30" t="s">
        <v>126</v>
      </c>
      <c r="C811" s="61" t="s">
        <v>17</v>
      </c>
      <c r="D811" s="61" t="s">
        <v>28</v>
      </c>
      <c r="E811" s="62"/>
      <c r="F811" s="25"/>
      <c r="G811" s="25"/>
    </row>
    <row r="812" customFormat="false" ht="63.75" hidden="false" customHeight="false" outlineLevel="0" collapsed="false">
      <c r="A812" s="63" t="n">
        <v>1527</v>
      </c>
      <c r="B812" s="23" t="s">
        <v>1558</v>
      </c>
      <c r="C812" s="24" t="s">
        <v>1343</v>
      </c>
      <c r="D812" s="24" t="s">
        <v>28</v>
      </c>
      <c r="E812" s="62" t="n">
        <v>17.54</v>
      </c>
      <c r="F812" s="26" t="n">
        <v>312.63</v>
      </c>
      <c r="G812" s="26" t="n">
        <v>5482.9</v>
      </c>
    </row>
    <row r="813" customFormat="false" ht="25.5" hidden="false" customHeight="false" outlineLevel="0" collapsed="false">
      <c r="A813" s="63" t="s">
        <v>1347</v>
      </c>
      <c r="B813" s="23" t="s">
        <v>1348</v>
      </c>
      <c r="C813" s="24" t="s">
        <v>17</v>
      </c>
      <c r="D813" s="24" t="s">
        <v>1314</v>
      </c>
      <c r="E813" s="62" t="n">
        <v>2.53</v>
      </c>
      <c r="F813" s="26" t="n">
        <v>15.45</v>
      </c>
      <c r="G813" s="26" t="n">
        <v>39.05</v>
      </c>
    </row>
    <row r="814" customFormat="false" ht="25.5" hidden="false" customHeight="false" outlineLevel="0" collapsed="false">
      <c r="A814" s="63" t="s">
        <v>1363</v>
      </c>
      <c r="B814" s="23" t="s">
        <v>1364</v>
      </c>
      <c r="C814" s="24" t="s">
        <v>17</v>
      </c>
      <c r="D814" s="24" t="s">
        <v>1314</v>
      </c>
      <c r="E814" s="62" t="n">
        <v>10.13</v>
      </c>
      <c r="F814" s="26" t="n">
        <v>15.53</v>
      </c>
      <c r="G814" s="26" t="n">
        <v>157.26</v>
      </c>
    </row>
    <row r="815" customFormat="false" ht="25.5" hidden="false" customHeight="false" outlineLevel="0" collapsed="false">
      <c r="A815" s="63" t="s">
        <v>1349</v>
      </c>
      <c r="B815" s="23" t="s">
        <v>1350</v>
      </c>
      <c r="C815" s="24" t="s">
        <v>17</v>
      </c>
      <c r="D815" s="24" t="s">
        <v>1314</v>
      </c>
      <c r="E815" s="62" t="n">
        <v>11.41</v>
      </c>
      <c r="F815" s="26" t="n">
        <v>12.54</v>
      </c>
      <c r="G815" s="26" t="n">
        <v>143.02</v>
      </c>
    </row>
    <row r="816" customFormat="false" ht="51" hidden="false" customHeight="false" outlineLevel="0" collapsed="false">
      <c r="A816" s="63" t="s">
        <v>1559</v>
      </c>
      <c r="B816" s="23" t="s">
        <v>1560</v>
      </c>
      <c r="C816" s="24" t="s">
        <v>17</v>
      </c>
      <c r="D816" s="24" t="s">
        <v>1382</v>
      </c>
      <c r="E816" s="62" t="n">
        <v>0.93</v>
      </c>
      <c r="F816" s="26" t="n">
        <v>2.16</v>
      </c>
      <c r="G816" s="26" t="n">
        <v>2.01</v>
      </c>
    </row>
    <row r="817" customFormat="false" ht="51" hidden="false" customHeight="false" outlineLevel="0" collapsed="false">
      <c r="A817" s="63" t="s">
        <v>1561</v>
      </c>
      <c r="B817" s="23" t="s">
        <v>1562</v>
      </c>
      <c r="C817" s="24" t="s">
        <v>17</v>
      </c>
      <c r="D817" s="24" t="s">
        <v>1557</v>
      </c>
      <c r="E817" s="62" t="n">
        <v>1.6</v>
      </c>
      <c r="F817" s="26" t="n">
        <v>1.48</v>
      </c>
      <c r="G817" s="26" t="n">
        <v>2.37</v>
      </c>
    </row>
    <row r="818" customFormat="false" ht="15" hidden="false" customHeight="false" outlineLevel="0" collapsed="false">
      <c r="A818" s="64" t="s">
        <v>1353</v>
      </c>
      <c r="B818" s="64"/>
      <c r="C818" s="64"/>
      <c r="D818" s="64"/>
      <c r="E818" s="64"/>
      <c r="F818" s="64"/>
      <c r="G818" s="65" t="n">
        <v>15.08</v>
      </c>
    </row>
    <row r="819" customFormat="false" ht="15" hidden="false" customHeight="false" outlineLevel="0" collapsed="false">
      <c r="A819" s="64" t="s">
        <v>1354</v>
      </c>
      <c r="B819" s="64"/>
      <c r="C819" s="64"/>
      <c r="D819" s="64"/>
      <c r="E819" s="64"/>
      <c r="F819" s="64"/>
      <c r="G819" s="65" t="n">
        <v>353.69</v>
      </c>
    </row>
    <row r="820" customFormat="false" ht="15" hidden="false" customHeight="false" outlineLevel="0" collapsed="false">
      <c r="A820" s="64" t="s">
        <v>1355</v>
      </c>
      <c r="B820" s="64"/>
      <c r="C820" s="64"/>
      <c r="D820" s="64"/>
      <c r="E820" s="64"/>
      <c r="F820" s="64"/>
      <c r="G820" s="65" t="n">
        <v>368.77</v>
      </c>
    </row>
    <row r="821" customFormat="false" ht="15" hidden="false" customHeight="false" outlineLevel="0" collapsed="false">
      <c r="A821" s="64" t="s">
        <v>1356</v>
      </c>
      <c r="B821" s="64"/>
      <c r="C821" s="64"/>
      <c r="D821" s="64"/>
      <c r="E821" s="64"/>
      <c r="F821" s="64"/>
      <c r="G821" s="65" t="n">
        <v>0</v>
      </c>
    </row>
    <row r="822" customFormat="false" ht="15" hidden="false" customHeight="false" outlineLevel="0" collapsed="false">
      <c r="A822" s="64" t="s">
        <v>1357</v>
      </c>
      <c r="B822" s="64"/>
      <c r="C822" s="64"/>
      <c r="D822" s="64"/>
      <c r="E822" s="64"/>
      <c r="F822" s="64"/>
      <c r="G822" s="65" t="n">
        <v>94.59</v>
      </c>
    </row>
    <row r="823" customFormat="false" ht="15" hidden="false" customHeight="false" outlineLevel="0" collapsed="false">
      <c r="A823" s="64" t="s">
        <v>1358</v>
      </c>
      <c r="B823" s="64"/>
      <c r="C823" s="64"/>
      <c r="D823" s="64"/>
      <c r="E823" s="64"/>
      <c r="F823" s="64"/>
      <c r="G823" s="65" t="n">
        <v>0</v>
      </c>
    </row>
    <row r="824" customFormat="false" ht="15" hidden="false" customHeight="false" outlineLevel="0" collapsed="false">
      <c r="A824" s="64" t="s">
        <v>1359</v>
      </c>
      <c r="B824" s="64"/>
      <c r="C824" s="64"/>
      <c r="D824" s="64"/>
      <c r="E824" s="64"/>
      <c r="F824" s="64"/>
      <c r="G824" s="65" t="n">
        <v>94.59</v>
      </c>
    </row>
    <row r="825" customFormat="false" ht="15" hidden="false" customHeight="false" outlineLevel="0" collapsed="false">
      <c r="A825" s="64" t="s">
        <v>1360</v>
      </c>
      <c r="B825" s="64"/>
      <c r="C825" s="64"/>
      <c r="D825" s="64"/>
      <c r="E825" s="64"/>
      <c r="F825" s="64"/>
      <c r="G825" s="65" t="n">
        <v>463.36</v>
      </c>
    </row>
    <row r="826" customFormat="false" ht="15" hidden="false" customHeight="false" outlineLevel="0" collapsed="false">
      <c r="A826" s="64" t="s">
        <v>1361</v>
      </c>
      <c r="B826" s="64"/>
      <c r="C826" s="64"/>
      <c r="D826" s="64"/>
      <c r="E826" s="64"/>
      <c r="F826" s="64"/>
      <c r="G826" s="65" t="n">
        <v>15.8</v>
      </c>
    </row>
    <row r="827" customFormat="false" ht="15" hidden="false" customHeight="false" outlineLevel="0" collapsed="false">
      <c r="A827" s="64" t="s">
        <v>1362</v>
      </c>
      <c r="B827" s="64"/>
      <c r="C827" s="64"/>
      <c r="D827" s="64"/>
      <c r="E827" s="64"/>
      <c r="F827" s="64"/>
      <c r="G827" s="65" t="n">
        <f aca="false">G826*G825</f>
        <v>7321.088</v>
      </c>
    </row>
    <row r="828" customFormat="false" ht="15" hidden="false" customHeight="false" outlineLevel="0" collapsed="false">
      <c r="A828" s="66"/>
      <c r="B828" s="66"/>
      <c r="C828" s="66"/>
      <c r="D828" s="66"/>
      <c r="E828" s="66"/>
      <c r="F828" s="66"/>
      <c r="G828" s="66"/>
    </row>
    <row r="829" customFormat="false" ht="102" hidden="false" customHeight="false" outlineLevel="0" collapsed="false">
      <c r="A829" s="30" t="s">
        <v>127</v>
      </c>
      <c r="B829" s="30" t="s">
        <v>128</v>
      </c>
      <c r="C829" s="61" t="s">
        <v>17</v>
      </c>
      <c r="D829" s="61" t="s">
        <v>18</v>
      </c>
      <c r="E829" s="62"/>
      <c r="F829" s="25"/>
      <c r="G829" s="25"/>
    </row>
    <row r="830" customFormat="false" ht="38.25" hidden="false" customHeight="false" outlineLevel="0" collapsed="false">
      <c r="A830" s="63" t="n">
        <v>2692</v>
      </c>
      <c r="B830" s="23" t="s">
        <v>1563</v>
      </c>
      <c r="C830" s="24" t="s">
        <v>1343</v>
      </c>
      <c r="D830" s="24" t="s">
        <v>1398</v>
      </c>
      <c r="E830" s="62" t="n">
        <v>1</v>
      </c>
      <c r="F830" s="26" t="n">
        <v>6.24</v>
      </c>
      <c r="G830" s="26" t="n">
        <v>6.25</v>
      </c>
    </row>
    <row r="831" customFormat="false" ht="51" hidden="false" customHeight="false" outlineLevel="0" collapsed="false">
      <c r="A831" s="63" t="n">
        <v>40271</v>
      </c>
      <c r="B831" s="23" t="s">
        <v>1564</v>
      </c>
      <c r="C831" s="24" t="s">
        <v>1343</v>
      </c>
      <c r="D831" s="24" t="s">
        <v>84</v>
      </c>
      <c r="E831" s="62" t="n">
        <v>19.62</v>
      </c>
      <c r="F831" s="26" t="n">
        <v>7.8</v>
      </c>
      <c r="G831" s="26" t="n">
        <v>153.05</v>
      </c>
    </row>
    <row r="832" customFormat="false" ht="63.75" hidden="false" customHeight="false" outlineLevel="0" collapsed="false">
      <c r="A832" s="63" t="n">
        <v>40275</v>
      </c>
      <c r="B832" s="23" t="s">
        <v>1565</v>
      </c>
      <c r="C832" s="24" t="s">
        <v>1343</v>
      </c>
      <c r="D832" s="24" t="s">
        <v>84</v>
      </c>
      <c r="E832" s="62" t="n">
        <v>39.34</v>
      </c>
      <c r="F832" s="26" t="n">
        <v>12</v>
      </c>
      <c r="G832" s="26" t="n">
        <v>472.12</v>
      </c>
    </row>
    <row r="833" customFormat="false" ht="51" hidden="false" customHeight="false" outlineLevel="0" collapsed="false">
      <c r="A833" s="63" t="n">
        <v>40287</v>
      </c>
      <c r="B833" s="23" t="s">
        <v>1566</v>
      </c>
      <c r="C833" s="24" t="s">
        <v>1343</v>
      </c>
      <c r="D833" s="24" t="s">
        <v>84</v>
      </c>
      <c r="E833" s="62" t="n">
        <v>78.59</v>
      </c>
      <c r="F833" s="26" t="n">
        <v>3</v>
      </c>
      <c r="G833" s="26" t="n">
        <v>235.76</v>
      </c>
    </row>
    <row r="834" customFormat="false" ht="25.5" hidden="false" customHeight="false" outlineLevel="0" collapsed="false">
      <c r="A834" s="63" t="n">
        <v>40304</v>
      </c>
      <c r="B834" s="23" t="s">
        <v>1567</v>
      </c>
      <c r="C834" s="24" t="s">
        <v>1343</v>
      </c>
      <c r="D834" s="24" t="s">
        <v>114</v>
      </c>
      <c r="E834" s="62" t="n">
        <v>1.9</v>
      </c>
      <c r="F834" s="26" t="n">
        <v>10.79</v>
      </c>
      <c r="G834" s="26" t="n">
        <v>20.52</v>
      </c>
    </row>
    <row r="835" customFormat="false" ht="25.5" hidden="false" customHeight="false" outlineLevel="0" collapsed="false">
      <c r="A835" s="63" t="s">
        <v>1568</v>
      </c>
      <c r="B835" s="23" t="s">
        <v>1569</v>
      </c>
      <c r="C835" s="24" t="s">
        <v>17</v>
      </c>
      <c r="D835" s="24" t="s">
        <v>1314</v>
      </c>
      <c r="E835" s="62" t="n">
        <v>16.72</v>
      </c>
      <c r="F835" s="26" t="n">
        <v>12.67</v>
      </c>
      <c r="G835" s="26" t="n">
        <v>211.78</v>
      </c>
    </row>
    <row r="836" customFormat="false" ht="25.5" hidden="false" customHeight="false" outlineLevel="0" collapsed="false">
      <c r="A836" s="63" t="s">
        <v>1347</v>
      </c>
      <c r="B836" s="23" t="s">
        <v>1348</v>
      </c>
      <c r="C836" s="24" t="s">
        <v>17</v>
      </c>
      <c r="D836" s="24" t="s">
        <v>1314</v>
      </c>
      <c r="E836" s="62" t="n">
        <v>91.4</v>
      </c>
      <c r="F836" s="26" t="n">
        <v>15.45</v>
      </c>
      <c r="G836" s="26" t="n">
        <v>1411.91</v>
      </c>
    </row>
    <row r="837" customFormat="false" ht="63.75" hidden="false" customHeight="false" outlineLevel="0" collapsed="false">
      <c r="A837" s="63" t="s">
        <v>1570</v>
      </c>
      <c r="B837" s="23" t="s">
        <v>1571</v>
      </c>
      <c r="C837" s="24" t="s">
        <v>17</v>
      </c>
      <c r="D837" s="24" t="s">
        <v>18</v>
      </c>
      <c r="E837" s="62" t="n">
        <v>15.02</v>
      </c>
      <c r="F837" s="26" t="n">
        <v>78.58</v>
      </c>
      <c r="G837" s="26" t="n">
        <v>1179.92</v>
      </c>
    </row>
    <row r="838" customFormat="false" ht="15" hidden="false" customHeight="false" outlineLevel="0" collapsed="false">
      <c r="A838" s="64" t="s">
        <v>1353</v>
      </c>
      <c r="B838" s="64"/>
      <c r="C838" s="64"/>
      <c r="D838" s="64"/>
      <c r="E838" s="64"/>
      <c r="F838" s="64"/>
      <c r="G838" s="65" t="n">
        <v>14.83</v>
      </c>
    </row>
    <row r="839" customFormat="false" ht="15" hidden="false" customHeight="false" outlineLevel="0" collapsed="false">
      <c r="A839" s="64" t="s">
        <v>1354</v>
      </c>
      <c r="B839" s="64"/>
      <c r="C839" s="64"/>
      <c r="D839" s="64"/>
      <c r="E839" s="64"/>
      <c r="F839" s="64"/>
      <c r="G839" s="65" t="n">
        <v>22.04</v>
      </c>
    </row>
    <row r="840" customFormat="false" ht="15" hidden="false" customHeight="false" outlineLevel="0" collapsed="false">
      <c r="A840" s="64" t="s">
        <v>1355</v>
      </c>
      <c r="B840" s="64"/>
      <c r="C840" s="64"/>
      <c r="D840" s="64"/>
      <c r="E840" s="64"/>
      <c r="F840" s="64"/>
      <c r="G840" s="65" t="n">
        <v>36.87</v>
      </c>
    </row>
    <row r="841" customFormat="false" ht="15" hidden="false" customHeight="false" outlineLevel="0" collapsed="false">
      <c r="A841" s="64" t="s">
        <v>1356</v>
      </c>
      <c r="B841" s="64"/>
      <c r="C841" s="64"/>
      <c r="D841" s="64"/>
      <c r="E841" s="64"/>
      <c r="F841" s="64"/>
      <c r="G841" s="65" t="n">
        <v>0</v>
      </c>
    </row>
    <row r="842" customFormat="false" ht="15" hidden="false" customHeight="false" outlineLevel="0" collapsed="false">
      <c r="A842" s="64" t="s">
        <v>1357</v>
      </c>
      <c r="B842" s="64"/>
      <c r="C842" s="64"/>
      <c r="D842" s="64"/>
      <c r="E842" s="64"/>
      <c r="F842" s="64"/>
      <c r="G842" s="65" t="n">
        <v>9.46</v>
      </c>
    </row>
    <row r="843" customFormat="false" ht="15" hidden="false" customHeight="false" outlineLevel="0" collapsed="false">
      <c r="A843" s="64" t="s">
        <v>1358</v>
      </c>
      <c r="B843" s="64"/>
      <c r="C843" s="64"/>
      <c r="D843" s="64"/>
      <c r="E843" s="64"/>
      <c r="F843" s="64"/>
      <c r="G843" s="65" t="n">
        <v>0</v>
      </c>
    </row>
    <row r="844" customFormat="false" ht="15" hidden="false" customHeight="false" outlineLevel="0" collapsed="false">
      <c r="A844" s="64" t="s">
        <v>1359</v>
      </c>
      <c r="B844" s="64"/>
      <c r="C844" s="64"/>
      <c r="D844" s="64"/>
      <c r="E844" s="64"/>
      <c r="F844" s="64"/>
      <c r="G844" s="65" t="n">
        <v>9.46</v>
      </c>
    </row>
    <row r="845" customFormat="false" ht="15" hidden="false" customHeight="false" outlineLevel="0" collapsed="false">
      <c r="A845" s="64" t="s">
        <v>1360</v>
      </c>
      <c r="B845" s="64"/>
      <c r="C845" s="64"/>
      <c r="D845" s="64"/>
      <c r="E845" s="64"/>
      <c r="F845" s="64"/>
      <c r="G845" s="65" t="n">
        <v>46.33</v>
      </c>
    </row>
    <row r="846" customFormat="false" ht="15" hidden="false" customHeight="false" outlineLevel="0" collapsed="false">
      <c r="A846" s="64" t="s">
        <v>1361</v>
      </c>
      <c r="B846" s="64"/>
      <c r="C846" s="64"/>
      <c r="D846" s="64"/>
      <c r="E846" s="64"/>
      <c r="F846" s="64"/>
      <c r="G846" s="65" t="n">
        <v>100.11</v>
      </c>
    </row>
    <row r="847" customFormat="false" ht="15" hidden="false" customHeight="false" outlineLevel="0" collapsed="false">
      <c r="A847" s="64" t="s">
        <v>1362</v>
      </c>
      <c r="B847" s="64"/>
      <c r="C847" s="64"/>
      <c r="D847" s="64"/>
      <c r="E847" s="64"/>
      <c r="F847" s="64"/>
      <c r="G847" s="65" t="n">
        <f aca="false">G846*G845</f>
        <v>4638.0963</v>
      </c>
    </row>
    <row r="848" customFormat="false" ht="15" hidden="false" customHeight="false" outlineLevel="0" collapsed="false">
      <c r="A848" s="66"/>
      <c r="B848" s="66"/>
      <c r="C848" s="66"/>
      <c r="D848" s="66"/>
      <c r="E848" s="66"/>
      <c r="F848" s="66"/>
      <c r="G848" s="66"/>
    </row>
    <row r="849" customFormat="false" ht="63.75" hidden="false" customHeight="false" outlineLevel="0" collapsed="false">
      <c r="A849" s="30" t="s">
        <v>129</v>
      </c>
      <c r="B849" s="30" t="s">
        <v>130</v>
      </c>
      <c r="C849" s="61" t="s">
        <v>17</v>
      </c>
      <c r="D849" s="61" t="s">
        <v>18</v>
      </c>
      <c r="E849" s="62"/>
      <c r="F849" s="25"/>
      <c r="G849" s="25"/>
    </row>
    <row r="850" customFormat="false" ht="76.5" hidden="false" customHeight="false" outlineLevel="0" collapsed="false">
      <c r="A850" s="63" t="n">
        <v>10749</v>
      </c>
      <c r="B850" s="23" t="s">
        <v>1572</v>
      </c>
      <c r="C850" s="24" t="s">
        <v>1343</v>
      </c>
      <c r="D850" s="24" t="s">
        <v>84</v>
      </c>
      <c r="E850" s="62" t="n">
        <v>235.15</v>
      </c>
      <c r="F850" s="26" t="n">
        <v>5.49</v>
      </c>
      <c r="G850" s="26" t="n">
        <v>1290.96</v>
      </c>
    </row>
    <row r="851" customFormat="false" ht="38.25" hidden="false" customHeight="false" outlineLevel="0" collapsed="false">
      <c r="A851" s="63" t="n">
        <v>2692</v>
      </c>
      <c r="B851" s="23" t="s">
        <v>1563</v>
      </c>
      <c r="C851" s="24" t="s">
        <v>1343</v>
      </c>
      <c r="D851" s="24" t="s">
        <v>1398</v>
      </c>
      <c r="E851" s="62" t="n">
        <v>1.98</v>
      </c>
      <c r="F851" s="26" t="n">
        <v>6.24</v>
      </c>
      <c r="G851" s="26" t="n">
        <v>12.37</v>
      </c>
    </row>
    <row r="852" customFormat="false" ht="63.75" hidden="false" customHeight="false" outlineLevel="0" collapsed="false">
      <c r="A852" s="63" t="n">
        <v>40275</v>
      </c>
      <c r="B852" s="23" t="s">
        <v>1565</v>
      </c>
      <c r="C852" s="24" t="s">
        <v>1343</v>
      </c>
      <c r="D852" s="24" t="s">
        <v>84</v>
      </c>
      <c r="E852" s="62" t="n">
        <v>70.58</v>
      </c>
      <c r="F852" s="26" t="n">
        <v>12</v>
      </c>
      <c r="G852" s="26" t="n">
        <v>847.01</v>
      </c>
    </row>
    <row r="853" customFormat="false" ht="51" hidden="false" customHeight="false" outlineLevel="0" collapsed="false">
      <c r="A853" s="63" t="n">
        <v>40287</v>
      </c>
      <c r="B853" s="23" t="s">
        <v>1566</v>
      </c>
      <c r="C853" s="24" t="s">
        <v>1343</v>
      </c>
      <c r="D853" s="24" t="s">
        <v>84</v>
      </c>
      <c r="E853" s="62" t="n">
        <v>93.98</v>
      </c>
      <c r="F853" s="26" t="n">
        <v>3</v>
      </c>
      <c r="G853" s="26" t="n">
        <v>281.94</v>
      </c>
    </row>
    <row r="854" customFormat="false" ht="25.5" hidden="false" customHeight="false" outlineLevel="0" collapsed="false">
      <c r="A854" s="63" t="n">
        <v>40304</v>
      </c>
      <c r="B854" s="23" t="s">
        <v>1567</v>
      </c>
      <c r="C854" s="24" t="s">
        <v>1343</v>
      </c>
      <c r="D854" s="24" t="s">
        <v>114</v>
      </c>
      <c r="E854" s="62" t="n">
        <v>6.54</v>
      </c>
      <c r="F854" s="26" t="n">
        <v>10.79</v>
      </c>
      <c r="G854" s="26" t="n">
        <v>70.6</v>
      </c>
    </row>
    <row r="855" customFormat="false" ht="25.5" hidden="false" customHeight="false" outlineLevel="0" collapsed="false">
      <c r="A855" s="63" t="n">
        <v>40339</v>
      </c>
      <c r="B855" s="23" t="s">
        <v>1573</v>
      </c>
      <c r="C855" s="24" t="s">
        <v>1343</v>
      </c>
      <c r="D855" s="24" t="s">
        <v>84</v>
      </c>
      <c r="E855" s="62" t="n">
        <v>235.15</v>
      </c>
      <c r="F855" s="26" t="n">
        <v>3</v>
      </c>
      <c r="G855" s="26" t="n">
        <v>705.44</v>
      </c>
    </row>
    <row r="856" customFormat="false" ht="38.25" hidden="false" customHeight="false" outlineLevel="0" collapsed="false">
      <c r="A856" s="63" t="n">
        <v>4491</v>
      </c>
      <c r="B856" s="23" t="s">
        <v>1344</v>
      </c>
      <c r="C856" s="24" t="s">
        <v>1343</v>
      </c>
      <c r="D856" s="24" t="s">
        <v>49</v>
      </c>
      <c r="E856" s="62" t="n">
        <v>58.69</v>
      </c>
      <c r="F856" s="26" t="n">
        <v>4.52</v>
      </c>
      <c r="G856" s="26" t="n">
        <v>265.27</v>
      </c>
    </row>
    <row r="857" customFormat="false" ht="25.5" hidden="false" customHeight="false" outlineLevel="0" collapsed="false">
      <c r="A857" s="63" t="s">
        <v>1568</v>
      </c>
      <c r="B857" s="23" t="s">
        <v>1569</v>
      </c>
      <c r="C857" s="24" t="s">
        <v>17</v>
      </c>
      <c r="D857" s="24" t="s">
        <v>1314</v>
      </c>
      <c r="E857" s="62" t="n">
        <v>50.76</v>
      </c>
      <c r="F857" s="26" t="n">
        <v>12.67</v>
      </c>
      <c r="G857" s="26" t="n">
        <v>642.97</v>
      </c>
    </row>
    <row r="858" customFormat="false" ht="25.5" hidden="false" customHeight="false" outlineLevel="0" collapsed="false">
      <c r="A858" s="63" t="s">
        <v>1347</v>
      </c>
      <c r="B858" s="23" t="s">
        <v>1348</v>
      </c>
      <c r="C858" s="24" t="s">
        <v>17</v>
      </c>
      <c r="D858" s="24" t="s">
        <v>1314</v>
      </c>
      <c r="E858" s="62" t="n">
        <v>276.98</v>
      </c>
      <c r="F858" s="26" t="n">
        <v>15.45</v>
      </c>
      <c r="G858" s="26" t="n">
        <v>4278.72</v>
      </c>
    </row>
    <row r="859" customFormat="false" ht="51" hidden="false" customHeight="false" outlineLevel="0" collapsed="false">
      <c r="A859" s="63" t="s">
        <v>1574</v>
      </c>
      <c r="B859" s="23" t="s">
        <v>1575</v>
      </c>
      <c r="C859" s="24" t="s">
        <v>17</v>
      </c>
      <c r="D859" s="24" t="s">
        <v>18</v>
      </c>
      <c r="E859" s="62" t="n">
        <v>46.79</v>
      </c>
      <c r="F859" s="26" t="n">
        <v>58.89</v>
      </c>
      <c r="G859" s="26" t="n">
        <v>2755.39</v>
      </c>
    </row>
    <row r="860" customFormat="false" ht="15" hidden="false" customHeight="false" outlineLevel="0" collapsed="false">
      <c r="A860" s="64" t="s">
        <v>1353</v>
      </c>
      <c r="B860" s="64"/>
      <c r="C860" s="64"/>
      <c r="D860" s="64"/>
      <c r="E860" s="64"/>
      <c r="F860" s="64"/>
      <c r="G860" s="65" t="n">
        <v>21.87</v>
      </c>
    </row>
    <row r="861" customFormat="false" ht="15" hidden="false" customHeight="false" outlineLevel="0" collapsed="false">
      <c r="A861" s="64" t="s">
        <v>1354</v>
      </c>
      <c r="B861" s="64"/>
      <c r="C861" s="64"/>
      <c r="D861" s="64"/>
      <c r="E861" s="64"/>
      <c r="F861" s="64"/>
      <c r="G861" s="65" t="n">
        <v>34.37</v>
      </c>
    </row>
    <row r="862" customFormat="false" ht="15" hidden="false" customHeight="false" outlineLevel="0" collapsed="false">
      <c r="A862" s="64" t="s">
        <v>1355</v>
      </c>
      <c r="B862" s="64"/>
      <c r="C862" s="64"/>
      <c r="D862" s="64"/>
      <c r="E862" s="64"/>
      <c r="F862" s="64"/>
      <c r="G862" s="65" t="n">
        <v>56.24</v>
      </c>
    </row>
    <row r="863" customFormat="false" ht="15" hidden="false" customHeight="false" outlineLevel="0" collapsed="false">
      <c r="A863" s="64" t="s">
        <v>1356</v>
      </c>
      <c r="B863" s="64"/>
      <c r="C863" s="64"/>
      <c r="D863" s="64"/>
      <c r="E863" s="64"/>
      <c r="F863" s="64"/>
      <c r="G863" s="65" t="n">
        <v>0</v>
      </c>
    </row>
    <row r="864" customFormat="false" ht="15" hidden="false" customHeight="false" outlineLevel="0" collapsed="false">
      <c r="A864" s="64" t="s">
        <v>1357</v>
      </c>
      <c r="B864" s="64"/>
      <c r="C864" s="64"/>
      <c r="D864" s="64"/>
      <c r="E864" s="64"/>
      <c r="F864" s="64"/>
      <c r="G864" s="65" t="n">
        <v>14.43</v>
      </c>
    </row>
    <row r="865" customFormat="false" ht="15" hidden="false" customHeight="false" outlineLevel="0" collapsed="false">
      <c r="A865" s="64" t="s">
        <v>1358</v>
      </c>
      <c r="B865" s="64"/>
      <c r="C865" s="64"/>
      <c r="D865" s="64"/>
      <c r="E865" s="64"/>
      <c r="F865" s="64"/>
      <c r="G865" s="65" t="n">
        <v>0</v>
      </c>
    </row>
    <row r="866" customFormat="false" ht="15" hidden="false" customHeight="false" outlineLevel="0" collapsed="false">
      <c r="A866" s="64" t="s">
        <v>1359</v>
      </c>
      <c r="B866" s="64"/>
      <c r="C866" s="64"/>
      <c r="D866" s="64"/>
      <c r="E866" s="64"/>
      <c r="F866" s="64"/>
      <c r="G866" s="65" t="n">
        <v>14.43</v>
      </c>
    </row>
    <row r="867" customFormat="false" ht="15" hidden="false" customHeight="false" outlineLevel="0" collapsed="false">
      <c r="A867" s="64" t="s">
        <v>1360</v>
      </c>
      <c r="B867" s="64"/>
      <c r="C867" s="64"/>
      <c r="D867" s="64"/>
      <c r="E867" s="64"/>
      <c r="F867" s="64"/>
      <c r="G867" s="65" t="n">
        <v>70.67</v>
      </c>
    </row>
    <row r="868" customFormat="false" ht="15" hidden="false" customHeight="false" outlineLevel="0" collapsed="false">
      <c r="A868" s="64" t="s">
        <v>1361</v>
      </c>
      <c r="B868" s="64"/>
      <c r="C868" s="64"/>
      <c r="D868" s="64"/>
      <c r="E868" s="64"/>
      <c r="F868" s="64"/>
      <c r="G868" s="65" t="n">
        <v>198.27</v>
      </c>
    </row>
    <row r="869" customFormat="false" ht="15" hidden="false" customHeight="false" outlineLevel="0" collapsed="false">
      <c r="A869" s="64" t="s">
        <v>1362</v>
      </c>
      <c r="B869" s="64"/>
      <c r="C869" s="64"/>
      <c r="D869" s="64"/>
      <c r="E869" s="64"/>
      <c r="F869" s="64"/>
      <c r="G869" s="65" t="n">
        <f aca="false">G868*G867</f>
        <v>14011.7409</v>
      </c>
    </row>
    <row r="870" customFormat="false" ht="15" hidden="false" customHeight="false" outlineLevel="0" collapsed="false">
      <c r="A870" s="66"/>
      <c r="B870" s="66"/>
      <c r="C870" s="66"/>
      <c r="D870" s="66"/>
      <c r="E870" s="66"/>
      <c r="F870" s="66"/>
      <c r="G870" s="66"/>
    </row>
    <row r="871" customFormat="false" ht="76.5" hidden="false" customHeight="false" outlineLevel="0" collapsed="false">
      <c r="A871" s="30" t="s">
        <v>131</v>
      </c>
      <c r="B871" s="30" t="s">
        <v>132</v>
      </c>
      <c r="C871" s="61" t="s">
        <v>17</v>
      </c>
      <c r="D871" s="61" t="s">
        <v>18</v>
      </c>
      <c r="E871" s="62"/>
      <c r="F871" s="25"/>
      <c r="G871" s="25"/>
    </row>
    <row r="872" customFormat="false" ht="38.25" hidden="false" customHeight="false" outlineLevel="0" collapsed="false">
      <c r="A872" s="63" t="n">
        <v>2692</v>
      </c>
      <c r="B872" s="23" t="s">
        <v>1563</v>
      </c>
      <c r="C872" s="24" t="s">
        <v>1343</v>
      </c>
      <c r="D872" s="24" t="s">
        <v>1398</v>
      </c>
      <c r="E872" s="62" t="n">
        <v>0.26</v>
      </c>
      <c r="F872" s="26" t="n">
        <v>6.24</v>
      </c>
      <c r="G872" s="26" t="n">
        <v>1.64</v>
      </c>
    </row>
    <row r="873" customFormat="false" ht="25.5" hidden="false" customHeight="false" outlineLevel="0" collapsed="false">
      <c r="A873" s="63" t="n">
        <v>40304</v>
      </c>
      <c r="B873" s="23" t="s">
        <v>1567</v>
      </c>
      <c r="C873" s="24" t="s">
        <v>1343</v>
      </c>
      <c r="D873" s="24" t="s">
        <v>114</v>
      </c>
      <c r="E873" s="62" t="n">
        <v>1.01</v>
      </c>
      <c r="F873" s="26" t="n">
        <v>10.79</v>
      </c>
      <c r="G873" s="26" t="n">
        <v>10.87</v>
      </c>
    </row>
    <row r="874" customFormat="false" ht="25.5" hidden="false" customHeight="false" outlineLevel="0" collapsed="false">
      <c r="A874" s="63" t="n">
        <v>6193</v>
      </c>
      <c r="B874" s="23" t="s">
        <v>1576</v>
      </c>
      <c r="C874" s="24" t="s">
        <v>1343</v>
      </c>
      <c r="D874" s="24" t="s">
        <v>49</v>
      </c>
      <c r="E874" s="62" t="n">
        <v>13</v>
      </c>
      <c r="F874" s="26" t="n">
        <v>5.99</v>
      </c>
      <c r="G874" s="26" t="n">
        <v>77.9</v>
      </c>
    </row>
    <row r="875" customFormat="false" ht="25.5" hidden="false" customHeight="false" outlineLevel="0" collapsed="false">
      <c r="A875" s="63" t="s">
        <v>1568</v>
      </c>
      <c r="B875" s="23" t="s">
        <v>1569</v>
      </c>
      <c r="C875" s="24" t="s">
        <v>17</v>
      </c>
      <c r="D875" s="24" t="s">
        <v>1314</v>
      </c>
      <c r="E875" s="62" t="n">
        <v>8.59</v>
      </c>
      <c r="F875" s="26" t="n">
        <v>12.67</v>
      </c>
      <c r="G875" s="26" t="n">
        <v>108.78</v>
      </c>
    </row>
    <row r="876" customFormat="false" ht="25.5" hidden="false" customHeight="false" outlineLevel="0" collapsed="false">
      <c r="A876" s="63" t="s">
        <v>1347</v>
      </c>
      <c r="B876" s="23" t="s">
        <v>1348</v>
      </c>
      <c r="C876" s="24" t="s">
        <v>17</v>
      </c>
      <c r="D876" s="24" t="s">
        <v>1314</v>
      </c>
      <c r="E876" s="62" t="n">
        <v>46.78</v>
      </c>
      <c r="F876" s="26" t="n">
        <v>15.45</v>
      </c>
      <c r="G876" s="26" t="n">
        <v>722.62</v>
      </c>
    </row>
    <row r="877" customFormat="false" ht="38.25" hidden="false" customHeight="false" outlineLevel="0" collapsed="false">
      <c r="A877" s="63" t="s">
        <v>1577</v>
      </c>
      <c r="B877" s="23" t="s">
        <v>1578</v>
      </c>
      <c r="C877" s="24" t="s">
        <v>17</v>
      </c>
      <c r="D877" s="24" t="s">
        <v>18</v>
      </c>
      <c r="E877" s="62" t="n">
        <v>5.67</v>
      </c>
      <c r="F877" s="26" t="n">
        <v>33.26</v>
      </c>
      <c r="G877" s="26" t="n">
        <v>188.66</v>
      </c>
    </row>
    <row r="878" customFormat="false" ht="38.25" hidden="false" customHeight="false" outlineLevel="0" collapsed="false">
      <c r="A878" s="63" t="s">
        <v>1579</v>
      </c>
      <c r="B878" s="23" t="s">
        <v>1580</v>
      </c>
      <c r="C878" s="24" t="s">
        <v>17</v>
      </c>
      <c r="D878" s="24" t="s">
        <v>49</v>
      </c>
      <c r="E878" s="62" t="n">
        <v>16.9</v>
      </c>
      <c r="F878" s="26" t="n">
        <v>8.17</v>
      </c>
      <c r="G878" s="26" t="n">
        <v>138.01</v>
      </c>
    </row>
    <row r="879" customFormat="false" ht="15" hidden="false" customHeight="false" outlineLevel="0" collapsed="false">
      <c r="A879" s="64" t="s">
        <v>1353</v>
      </c>
      <c r="B879" s="64"/>
      <c r="C879" s="64"/>
      <c r="D879" s="64"/>
      <c r="E879" s="64"/>
      <c r="F879" s="64"/>
      <c r="G879" s="65" t="n">
        <v>39.81</v>
      </c>
    </row>
    <row r="880" customFormat="false" ht="15" hidden="false" customHeight="false" outlineLevel="0" collapsed="false">
      <c r="A880" s="64" t="s">
        <v>1354</v>
      </c>
      <c r="B880" s="64"/>
      <c r="C880" s="64"/>
      <c r="D880" s="64"/>
      <c r="E880" s="64"/>
      <c r="F880" s="64"/>
      <c r="G880" s="65" t="n">
        <v>40.74</v>
      </c>
    </row>
    <row r="881" customFormat="false" ht="15" hidden="false" customHeight="false" outlineLevel="0" collapsed="false">
      <c r="A881" s="64" t="s">
        <v>1355</v>
      </c>
      <c r="B881" s="64"/>
      <c r="C881" s="64"/>
      <c r="D881" s="64"/>
      <c r="E881" s="64"/>
      <c r="F881" s="64"/>
      <c r="G881" s="65" t="n">
        <v>80.55</v>
      </c>
    </row>
    <row r="882" customFormat="false" ht="15" hidden="false" customHeight="false" outlineLevel="0" collapsed="false">
      <c r="A882" s="64" t="s">
        <v>1356</v>
      </c>
      <c r="B882" s="64"/>
      <c r="C882" s="64"/>
      <c r="D882" s="64"/>
      <c r="E882" s="64"/>
      <c r="F882" s="64"/>
      <c r="G882" s="65" t="n">
        <v>0</v>
      </c>
    </row>
    <row r="883" customFormat="false" ht="15" hidden="false" customHeight="false" outlineLevel="0" collapsed="false">
      <c r="A883" s="64" t="s">
        <v>1357</v>
      </c>
      <c r="B883" s="64"/>
      <c r="C883" s="64"/>
      <c r="D883" s="64"/>
      <c r="E883" s="64"/>
      <c r="F883" s="64"/>
      <c r="G883" s="65" t="n">
        <v>20.66</v>
      </c>
    </row>
    <row r="884" customFormat="false" ht="15" hidden="false" customHeight="false" outlineLevel="0" collapsed="false">
      <c r="A884" s="64" t="s">
        <v>1358</v>
      </c>
      <c r="B884" s="64"/>
      <c r="C884" s="64"/>
      <c r="D884" s="64"/>
      <c r="E884" s="64"/>
      <c r="F884" s="64"/>
      <c r="G884" s="65" t="n">
        <v>0</v>
      </c>
    </row>
    <row r="885" customFormat="false" ht="15" hidden="false" customHeight="false" outlineLevel="0" collapsed="false">
      <c r="A885" s="64" t="s">
        <v>1359</v>
      </c>
      <c r="B885" s="64"/>
      <c r="C885" s="64"/>
      <c r="D885" s="64"/>
      <c r="E885" s="64"/>
      <c r="F885" s="64"/>
      <c r="G885" s="65" t="n">
        <v>20.66</v>
      </c>
    </row>
    <row r="886" customFormat="false" ht="15" hidden="false" customHeight="false" outlineLevel="0" collapsed="false">
      <c r="A886" s="64" t="s">
        <v>1360</v>
      </c>
      <c r="B886" s="64"/>
      <c r="C886" s="64"/>
      <c r="D886" s="64"/>
      <c r="E886" s="64"/>
      <c r="F886" s="64"/>
      <c r="G886" s="65" t="n">
        <v>101.21</v>
      </c>
    </row>
    <row r="887" customFormat="false" ht="15" hidden="false" customHeight="false" outlineLevel="0" collapsed="false">
      <c r="A887" s="64" t="s">
        <v>1361</v>
      </c>
      <c r="B887" s="64"/>
      <c r="C887" s="64"/>
      <c r="D887" s="64"/>
      <c r="E887" s="64"/>
      <c r="F887" s="64"/>
      <c r="G887" s="65" t="n">
        <v>15.5</v>
      </c>
    </row>
    <row r="888" customFormat="false" ht="15" hidden="false" customHeight="false" outlineLevel="0" collapsed="false">
      <c r="A888" s="64" t="s">
        <v>1362</v>
      </c>
      <c r="B888" s="64"/>
      <c r="C888" s="64"/>
      <c r="D888" s="64"/>
      <c r="E888" s="64"/>
      <c r="F888" s="64"/>
      <c r="G888" s="65" t="n">
        <f aca="false">G887*G886</f>
        <v>1568.755</v>
      </c>
    </row>
    <row r="889" customFormat="false" ht="15" hidden="false" customHeight="false" outlineLevel="0" collapsed="false">
      <c r="A889" s="66"/>
      <c r="B889" s="66"/>
      <c r="C889" s="66"/>
      <c r="D889" s="66"/>
      <c r="E889" s="66"/>
      <c r="F889" s="66"/>
      <c r="G889" s="66"/>
    </row>
    <row r="890" customFormat="false" ht="76.5" hidden="false" customHeight="false" outlineLevel="0" collapsed="false">
      <c r="A890" s="30" t="s">
        <v>133</v>
      </c>
      <c r="B890" s="30" t="s">
        <v>134</v>
      </c>
      <c r="C890" s="61" t="s">
        <v>17</v>
      </c>
      <c r="D890" s="61" t="s">
        <v>114</v>
      </c>
      <c r="E890" s="62"/>
      <c r="F890" s="25"/>
      <c r="G890" s="25"/>
    </row>
    <row r="891" customFormat="false" ht="25.5" hidden="false" customHeight="false" outlineLevel="0" collapsed="false">
      <c r="A891" s="63" t="n">
        <v>337</v>
      </c>
      <c r="B891" s="23" t="s">
        <v>1392</v>
      </c>
      <c r="C891" s="24" t="s">
        <v>1343</v>
      </c>
      <c r="D891" s="24" t="s">
        <v>114</v>
      </c>
      <c r="E891" s="62" t="n">
        <v>5.03</v>
      </c>
      <c r="F891" s="26" t="n">
        <v>8.9</v>
      </c>
      <c r="G891" s="26" t="n">
        <v>44.77</v>
      </c>
    </row>
    <row r="892" customFormat="false" ht="25.5" hidden="false" customHeight="false" outlineLevel="0" collapsed="false">
      <c r="A892" s="63" t="n">
        <v>40215</v>
      </c>
      <c r="B892" s="23" t="s">
        <v>1541</v>
      </c>
      <c r="C892" s="24" t="s">
        <v>1343</v>
      </c>
      <c r="D892" s="24" t="s">
        <v>23</v>
      </c>
      <c r="E892" s="62" t="n">
        <v>239.46</v>
      </c>
      <c r="F892" s="26" t="n">
        <v>0.11</v>
      </c>
      <c r="G892" s="26" t="n">
        <v>26.34</v>
      </c>
    </row>
    <row r="893" customFormat="false" ht="25.5" hidden="false" customHeight="false" outlineLevel="0" collapsed="false">
      <c r="A893" s="63" t="s">
        <v>1535</v>
      </c>
      <c r="B893" s="23" t="s">
        <v>1536</v>
      </c>
      <c r="C893" s="24" t="s">
        <v>17</v>
      </c>
      <c r="D893" s="24" t="s">
        <v>1314</v>
      </c>
      <c r="E893" s="62" t="n">
        <v>7.39</v>
      </c>
      <c r="F893" s="26" t="n">
        <v>12.65</v>
      </c>
      <c r="G893" s="26" t="n">
        <v>93.4</v>
      </c>
    </row>
    <row r="894" customFormat="false" ht="25.5" hidden="false" customHeight="false" outlineLevel="0" collapsed="false">
      <c r="A894" s="63" t="s">
        <v>1537</v>
      </c>
      <c r="B894" s="23" t="s">
        <v>1538</v>
      </c>
      <c r="C894" s="24" t="s">
        <v>17</v>
      </c>
      <c r="D894" s="24" t="s">
        <v>1314</v>
      </c>
      <c r="E894" s="62" t="n">
        <v>45.18</v>
      </c>
      <c r="F894" s="26" t="n">
        <v>15.45</v>
      </c>
      <c r="G894" s="26" t="n">
        <v>697.86</v>
      </c>
    </row>
    <row r="895" customFormat="false" ht="51" hidden="false" customHeight="false" outlineLevel="0" collapsed="false">
      <c r="A895" s="63" t="s">
        <v>1581</v>
      </c>
      <c r="B895" s="23" t="s">
        <v>1582</v>
      </c>
      <c r="C895" s="24" t="s">
        <v>17</v>
      </c>
      <c r="D895" s="24" t="s">
        <v>114</v>
      </c>
      <c r="E895" s="62" t="n">
        <v>201.23</v>
      </c>
      <c r="F895" s="26" t="n">
        <v>7.69</v>
      </c>
      <c r="G895" s="26" t="n">
        <v>1547.65</v>
      </c>
    </row>
    <row r="896" customFormat="false" ht="15" hidden="false" customHeight="false" outlineLevel="0" collapsed="false">
      <c r="A896" s="64" t="s">
        <v>1353</v>
      </c>
      <c r="B896" s="64"/>
      <c r="C896" s="64"/>
      <c r="D896" s="64"/>
      <c r="E896" s="64"/>
      <c r="F896" s="64"/>
      <c r="G896" s="65" t="n">
        <v>5.17</v>
      </c>
    </row>
    <row r="897" customFormat="false" ht="15" hidden="false" customHeight="false" outlineLevel="0" collapsed="false">
      <c r="A897" s="64" t="s">
        <v>1354</v>
      </c>
      <c r="B897" s="64"/>
      <c r="C897" s="64"/>
      <c r="D897" s="64"/>
      <c r="E897" s="64"/>
      <c r="F897" s="64"/>
      <c r="G897" s="65" t="n">
        <v>6.81</v>
      </c>
    </row>
    <row r="898" customFormat="false" ht="15" hidden="false" customHeight="false" outlineLevel="0" collapsed="false">
      <c r="A898" s="64" t="s">
        <v>1355</v>
      </c>
      <c r="B898" s="64"/>
      <c r="C898" s="64"/>
      <c r="D898" s="64"/>
      <c r="E898" s="64"/>
      <c r="F898" s="64"/>
      <c r="G898" s="65" t="n">
        <v>11.98</v>
      </c>
    </row>
    <row r="899" customFormat="false" ht="15" hidden="false" customHeight="false" outlineLevel="0" collapsed="false">
      <c r="A899" s="64" t="s">
        <v>1356</v>
      </c>
      <c r="B899" s="64"/>
      <c r="C899" s="64"/>
      <c r="D899" s="64"/>
      <c r="E899" s="64"/>
      <c r="F899" s="64"/>
      <c r="G899" s="65" t="n">
        <v>0</v>
      </c>
    </row>
    <row r="900" customFormat="false" ht="15" hidden="false" customHeight="false" outlineLevel="0" collapsed="false">
      <c r="A900" s="64" t="s">
        <v>1357</v>
      </c>
      <c r="B900" s="64"/>
      <c r="C900" s="64"/>
      <c r="D900" s="64"/>
      <c r="E900" s="64"/>
      <c r="F900" s="64"/>
      <c r="G900" s="65" t="n">
        <v>3.07</v>
      </c>
    </row>
    <row r="901" customFormat="false" ht="15" hidden="false" customHeight="false" outlineLevel="0" collapsed="false">
      <c r="A901" s="64" t="s">
        <v>1358</v>
      </c>
      <c r="B901" s="64"/>
      <c r="C901" s="64"/>
      <c r="D901" s="64"/>
      <c r="E901" s="64"/>
      <c r="F901" s="64"/>
      <c r="G901" s="65" t="n">
        <v>0</v>
      </c>
    </row>
    <row r="902" customFormat="false" ht="15" hidden="false" customHeight="false" outlineLevel="0" collapsed="false">
      <c r="A902" s="64" t="s">
        <v>1359</v>
      </c>
      <c r="B902" s="64"/>
      <c r="C902" s="64"/>
      <c r="D902" s="64"/>
      <c r="E902" s="64"/>
      <c r="F902" s="64"/>
      <c r="G902" s="65" t="n">
        <v>3.07</v>
      </c>
    </row>
    <row r="903" customFormat="false" ht="15" hidden="false" customHeight="false" outlineLevel="0" collapsed="false">
      <c r="A903" s="64" t="s">
        <v>1360</v>
      </c>
      <c r="B903" s="64"/>
      <c r="C903" s="64"/>
      <c r="D903" s="64"/>
      <c r="E903" s="64"/>
      <c r="F903" s="64"/>
      <c r="G903" s="65" t="n">
        <v>15.05</v>
      </c>
    </row>
    <row r="904" customFormat="false" ht="15" hidden="false" customHeight="false" outlineLevel="0" collapsed="false">
      <c r="A904" s="64" t="s">
        <v>1361</v>
      </c>
      <c r="B904" s="64"/>
      <c r="C904" s="64"/>
      <c r="D904" s="64"/>
      <c r="E904" s="64"/>
      <c r="F904" s="64"/>
      <c r="G904" s="65" t="n">
        <v>201.23</v>
      </c>
    </row>
    <row r="905" customFormat="false" ht="15" hidden="false" customHeight="false" outlineLevel="0" collapsed="false">
      <c r="A905" s="64" t="s">
        <v>1362</v>
      </c>
      <c r="B905" s="64"/>
      <c r="C905" s="64"/>
      <c r="D905" s="64"/>
      <c r="E905" s="64"/>
      <c r="F905" s="64"/>
      <c r="G905" s="65" t="n">
        <f aca="false">G904*G903</f>
        <v>3028.5115</v>
      </c>
    </row>
    <row r="906" customFormat="false" ht="15" hidden="false" customHeight="false" outlineLevel="0" collapsed="false">
      <c r="A906" s="66"/>
      <c r="B906" s="66"/>
      <c r="C906" s="66"/>
      <c r="D906" s="66"/>
      <c r="E906" s="66"/>
      <c r="F906" s="66"/>
      <c r="G906" s="66"/>
    </row>
    <row r="907" customFormat="false" ht="76.5" hidden="false" customHeight="false" outlineLevel="0" collapsed="false">
      <c r="A907" s="30" t="s">
        <v>135</v>
      </c>
      <c r="B907" s="30" t="s">
        <v>136</v>
      </c>
      <c r="C907" s="61" t="s">
        <v>17</v>
      </c>
      <c r="D907" s="61" t="s">
        <v>114</v>
      </c>
      <c r="E907" s="62"/>
      <c r="F907" s="25"/>
      <c r="G907" s="25"/>
    </row>
    <row r="908" customFormat="false" ht="25.5" hidden="false" customHeight="false" outlineLevel="0" collapsed="false">
      <c r="A908" s="63" t="n">
        <v>337</v>
      </c>
      <c r="B908" s="23" t="s">
        <v>1392</v>
      </c>
      <c r="C908" s="24" t="s">
        <v>1343</v>
      </c>
      <c r="D908" s="24" t="s">
        <v>114</v>
      </c>
      <c r="E908" s="62" t="n">
        <v>4.17</v>
      </c>
      <c r="F908" s="26" t="n">
        <v>8.9</v>
      </c>
      <c r="G908" s="26" t="n">
        <v>37.13</v>
      </c>
    </row>
    <row r="909" customFormat="false" ht="25.5" hidden="false" customHeight="false" outlineLevel="0" collapsed="false">
      <c r="A909" s="63" t="n">
        <v>40215</v>
      </c>
      <c r="B909" s="23" t="s">
        <v>1541</v>
      </c>
      <c r="C909" s="24" t="s">
        <v>1343</v>
      </c>
      <c r="D909" s="24" t="s">
        <v>23</v>
      </c>
      <c r="E909" s="62" t="n">
        <v>198.56</v>
      </c>
      <c r="F909" s="26" t="n">
        <v>0.11</v>
      </c>
      <c r="G909" s="26" t="n">
        <v>21.84</v>
      </c>
    </row>
    <row r="910" customFormat="false" ht="25.5" hidden="false" customHeight="false" outlineLevel="0" collapsed="false">
      <c r="A910" s="63" t="s">
        <v>1535</v>
      </c>
      <c r="B910" s="23" t="s">
        <v>1536</v>
      </c>
      <c r="C910" s="24" t="s">
        <v>17</v>
      </c>
      <c r="D910" s="24" t="s">
        <v>1314</v>
      </c>
      <c r="E910" s="62" t="n">
        <v>6.12</v>
      </c>
      <c r="F910" s="26" t="n">
        <v>12.65</v>
      </c>
      <c r="G910" s="26" t="n">
        <v>77.45</v>
      </c>
    </row>
    <row r="911" customFormat="false" ht="25.5" hidden="false" customHeight="false" outlineLevel="0" collapsed="false">
      <c r="A911" s="63" t="s">
        <v>1537</v>
      </c>
      <c r="B911" s="23" t="s">
        <v>1538</v>
      </c>
      <c r="C911" s="24" t="s">
        <v>17</v>
      </c>
      <c r="D911" s="24" t="s">
        <v>1314</v>
      </c>
      <c r="E911" s="62" t="n">
        <v>37.46</v>
      </c>
      <c r="F911" s="26" t="n">
        <v>15.45</v>
      </c>
      <c r="G911" s="26" t="n">
        <v>578.67</v>
      </c>
    </row>
    <row r="912" customFormat="false" ht="38.25" hidden="false" customHeight="false" outlineLevel="0" collapsed="false">
      <c r="A912" s="63" t="s">
        <v>1583</v>
      </c>
      <c r="B912" s="23" t="s">
        <v>1584</v>
      </c>
      <c r="C912" s="24" t="s">
        <v>17</v>
      </c>
      <c r="D912" s="24" t="s">
        <v>114</v>
      </c>
      <c r="E912" s="62" t="n">
        <v>0</v>
      </c>
      <c r="F912" s="26" t="n">
        <v>6.33</v>
      </c>
      <c r="G912" s="26" t="n">
        <v>0</v>
      </c>
    </row>
    <row r="913" customFormat="false" ht="15" hidden="false" customHeight="false" outlineLevel="0" collapsed="false">
      <c r="A913" s="64" t="s">
        <v>1353</v>
      </c>
      <c r="B913" s="64"/>
      <c r="C913" s="64"/>
      <c r="D913" s="64"/>
      <c r="E913" s="64"/>
      <c r="F913" s="64"/>
      <c r="G913" s="65" t="n">
        <v>2.84</v>
      </c>
    </row>
    <row r="914" customFormat="false" ht="15" hidden="false" customHeight="false" outlineLevel="0" collapsed="false">
      <c r="A914" s="64" t="s">
        <v>1354</v>
      </c>
      <c r="B914" s="64"/>
      <c r="C914" s="64"/>
      <c r="D914" s="64"/>
      <c r="E914" s="64"/>
      <c r="F914" s="64"/>
      <c r="G914" s="65" t="n">
        <v>1.45</v>
      </c>
    </row>
    <row r="915" customFormat="false" ht="15" hidden="false" customHeight="false" outlineLevel="0" collapsed="false">
      <c r="A915" s="64" t="s">
        <v>1355</v>
      </c>
      <c r="B915" s="64"/>
      <c r="C915" s="64"/>
      <c r="D915" s="64"/>
      <c r="E915" s="64"/>
      <c r="F915" s="64"/>
      <c r="G915" s="65" t="n">
        <v>4.29</v>
      </c>
    </row>
    <row r="916" customFormat="false" ht="15" hidden="false" customHeight="false" outlineLevel="0" collapsed="false">
      <c r="A916" s="64" t="s">
        <v>1356</v>
      </c>
      <c r="B916" s="64"/>
      <c r="C916" s="64"/>
      <c r="D916" s="64"/>
      <c r="E916" s="64"/>
      <c r="F916" s="64"/>
      <c r="G916" s="65" t="n">
        <v>0</v>
      </c>
    </row>
    <row r="917" customFormat="false" ht="15" hidden="false" customHeight="false" outlineLevel="0" collapsed="false">
      <c r="A917" s="64" t="s">
        <v>1357</v>
      </c>
      <c r="B917" s="64"/>
      <c r="C917" s="64"/>
      <c r="D917" s="64"/>
      <c r="E917" s="64"/>
      <c r="F917" s="64"/>
      <c r="G917" s="65" t="n">
        <v>1.1</v>
      </c>
    </row>
    <row r="918" customFormat="false" ht="15" hidden="false" customHeight="false" outlineLevel="0" collapsed="false">
      <c r="A918" s="64" t="s">
        <v>1358</v>
      </c>
      <c r="B918" s="64"/>
      <c r="C918" s="64"/>
      <c r="D918" s="64"/>
      <c r="E918" s="64"/>
      <c r="F918" s="64"/>
      <c r="G918" s="65" t="n">
        <v>0</v>
      </c>
    </row>
    <row r="919" customFormat="false" ht="15" hidden="false" customHeight="false" outlineLevel="0" collapsed="false">
      <c r="A919" s="64" t="s">
        <v>1359</v>
      </c>
      <c r="B919" s="64"/>
      <c r="C919" s="64"/>
      <c r="D919" s="64"/>
      <c r="E919" s="64"/>
      <c r="F919" s="64"/>
      <c r="G919" s="65" t="n">
        <v>1.1</v>
      </c>
    </row>
    <row r="920" customFormat="false" ht="15" hidden="false" customHeight="false" outlineLevel="0" collapsed="false">
      <c r="A920" s="64" t="s">
        <v>1360</v>
      </c>
      <c r="B920" s="64"/>
      <c r="C920" s="64"/>
      <c r="D920" s="64"/>
      <c r="E920" s="64"/>
      <c r="F920" s="64"/>
      <c r="G920" s="65" t="n">
        <v>5.38</v>
      </c>
    </row>
    <row r="921" customFormat="false" ht="15" hidden="false" customHeight="false" outlineLevel="0" collapsed="false">
      <c r="A921" s="64" t="s">
        <v>1361</v>
      </c>
      <c r="B921" s="64"/>
      <c r="C921" s="64"/>
      <c r="D921" s="64"/>
      <c r="E921" s="64"/>
      <c r="F921" s="64"/>
      <c r="G921" s="65" t="n">
        <v>166.86</v>
      </c>
    </row>
    <row r="922" customFormat="false" ht="15" hidden="false" customHeight="false" outlineLevel="0" collapsed="false">
      <c r="A922" s="64" t="s">
        <v>1362</v>
      </c>
      <c r="B922" s="64"/>
      <c r="C922" s="64"/>
      <c r="D922" s="64"/>
      <c r="E922" s="64"/>
      <c r="F922" s="64"/>
      <c r="G922" s="65" t="n">
        <f aca="false">G921*G920</f>
        <v>897.7068</v>
      </c>
    </row>
    <row r="923" customFormat="false" ht="15" hidden="false" customHeight="false" outlineLevel="0" collapsed="false">
      <c r="A923" s="66"/>
      <c r="B923" s="66"/>
      <c r="C923" s="66"/>
      <c r="D923" s="66"/>
      <c r="E923" s="66"/>
      <c r="F923" s="66"/>
      <c r="G923" s="66"/>
    </row>
    <row r="924" customFormat="false" ht="76.5" hidden="false" customHeight="false" outlineLevel="0" collapsed="false">
      <c r="A924" s="30" t="s">
        <v>137</v>
      </c>
      <c r="B924" s="30" t="s">
        <v>138</v>
      </c>
      <c r="C924" s="61" t="s">
        <v>17</v>
      </c>
      <c r="D924" s="61" t="s">
        <v>114</v>
      </c>
      <c r="E924" s="62"/>
      <c r="F924" s="25"/>
      <c r="G924" s="25"/>
    </row>
    <row r="925" customFormat="false" ht="25.5" hidden="false" customHeight="false" outlineLevel="0" collapsed="false">
      <c r="A925" s="63" t="n">
        <v>337</v>
      </c>
      <c r="B925" s="23" t="s">
        <v>1392</v>
      </c>
      <c r="C925" s="24" t="s">
        <v>1343</v>
      </c>
      <c r="D925" s="24" t="s">
        <v>114</v>
      </c>
      <c r="E925" s="62" t="n">
        <v>0.61</v>
      </c>
      <c r="F925" s="26" t="n">
        <v>8.9</v>
      </c>
      <c r="G925" s="26" t="n">
        <v>5.47</v>
      </c>
    </row>
    <row r="926" customFormat="false" ht="25.5" hidden="false" customHeight="false" outlineLevel="0" collapsed="false">
      <c r="A926" s="63" t="n">
        <v>40215</v>
      </c>
      <c r="B926" s="23" t="s">
        <v>1541</v>
      </c>
      <c r="C926" s="24" t="s">
        <v>1343</v>
      </c>
      <c r="D926" s="24" t="s">
        <v>23</v>
      </c>
      <c r="E926" s="62" t="n">
        <v>23.85</v>
      </c>
      <c r="F926" s="26" t="n">
        <v>0.11</v>
      </c>
      <c r="G926" s="26" t="n">
        <v>2.62</v>
      </c>
    </row>
    <row r="927" customFormat="false" ht="25.5" hidden="false" customHeight="false" outlineLevel="0" collapsed="false">
      <c r="A927" s="63" t="s">
        <v>1535</v>
      </c>
      <c r="B927" s="23" t="s">
        <v>1536</v>
      </c>
      <c r="C927" s="24" t="s">
        <v>17</v>
      </c>
      <c r="D927" s="24" t="s">
        <v>1314</v>
      </c>
      <c r="E927" s="62" t="n">
        <v>0.69</v>
      </c>
      <c r="F927" s="26" t="n">
        <v>12.65</v>
      </c>
      <c r="G927" s="26" t="n">
        <v>8.71</v>
      </c>
    </row>
    <row r="928" customFormat="false" ht="25.5" hidden="false" customHeight="false" outlineLevel="0" collapsed="false">
      <c r="A928" s="63" t="s">
        <v>1537</v>
      </c>
      <c r="B928" s="23" t="s">
        <v>1538</v>
      </c>
      <c r="C928" s="24" t="s">
        <v>17</v>
      </c>
      <c r="D928" s="24" t="s">
        <v>1314</v>
      </c>
      <c r="E928" s="62" t="n">
        <v>4.21</v>
      </c>
      <c r="F928" s="26" t="n">
        <v>15.45</v>
      </c>
      <c r="G928" s="26" t="n">
        <v>65.07</v>
      </c>
    </row>
    <row r="929" customFormat="false" ht="51" hidden="false" customHeight="false" outlineLevel="0" collapsed="false">
      <c r="A929" s="63" t="s">
        <v>1542</v>
      </c>
      <c r="B929" s="23" t="s">
        <v>1543</v>
      </c>
      <c r="C929" s="24" t="s">
        <v>17</v>
      </c>
      <c r="D929" s="24" t="s">
        <v>114</v>
      </c>
      <c r="E929" s="62" t="n">
        <v>24.59</v>
      </c>
      <c r="F929" s="26" t="n">
        <v>7.58</v>
      </c>
      <c r="G929" s="26" t="n">
        <v>186.37</v>
      </c>
    </row>
    <row r="930" customFormat="false" ht="15" hidden="false" customHeight="false" outlineLevel="0" collapsed="false">
      <c r="A930" s="64" t="s">
        <v>1353</v>
      </c>
      <c r="B930" s="64"/>
      <c r="C930" s="64"/>
      <c r="D930" s="64"/>
      <c r="E930" s="64"/>
      <c r="F930" s="64"/>
      <c r="G930" s="65" t="n">
        <v>4.24</v>
      </c>
    </row>
    <row r="931" customFormat="false" ht="15" hidden="false" customHeight="false" outlineLevel="0" collapsed="false">
      <c r="A931" s="64" t="s">
        <v>1354</v>
      </c>
      <c r="B931" s="64"/>
      <c r="C931" s="64"/>
      <c r="D931" s="64"/>
      <c r="E931" s="64"/>
      <c r="F931" s="64"/>
      <c r="G931" s="65" t="n">
        <v>6.67</v>
      </c>
    </row>
    <row r="932" customFormat="false" ht="15" hidden="false" customHeight="false" outlineLevel="0" collapsed="false">
      <c r="A932" s="64" t="s">
        <v>1355</v>
      </c>
      <c r="B932" s="64"/>
      <c r="C932" s="64"/>
      <c r="D932" s="64"/>
      <c r="E932" s="64"/>
      <c r="F932" s="64"/>
      <c r="G932" s="65" t="n">
        <v>10.91</v>
      </c>
    </row>
    <row r="933" customFormat="false" ht="15" hidden="false" customHeight="false" outlineLevel="0" collapsed="false">
      <c r="A933" s="64" t="s">
        <v>1356</v>
      </c>
      <c r="B933" s="64"/>
      <c r="C933" s="64"/>
      <c r="D933" s="64"/>
      <c r="E933" s="64"/>
      <c r="F933" s="64"/>
      <c r="G933" s="65" t="n">
        <v>0</v>
      </c>
    </row>
    <row r="934" customFormat="false" ht="15" hidden="false" customHeight="false" outlineLevel="0" collapsed="false">
      <c r="A934" s="64" t="s">
        <v>1357</v>
      </c>
      <c r="B934" s="64"/>
      <c r="C934" s="64"/>
      <c r="D934" s="64"/>
      <c r="E934" s="64"/>
      <c r="F934" s="64"/>
      <c r="G934" s="65" t="n">
        <v>2.8</v>
      </c>
    </row>
    <row r="935" customFormat="false" ht="15" hidden="false" customHeight="false" outlineLevel="0" collapsed="false">
      <c r="A935" s="64" t="s">
        <v>1358</v>
      </c>
      <c r="B935" s="64"/>
      <c r="C935" s="64"/>
      <c r="D935" s="64"/>
      <c r="E935" s="64"/>
      <c r="F935" s="64"/>
      <c r="G935" s="65" t="n">
        <v>0</v>
      </c>
    </row>
    <row r="936" customFormat="false" ht="15" hidden="false" customHeight="false" outlineLevel="0" collapsed="false">
      <c r="A936" s="64" t="s">
        <v>1359</v>
      </c>
      <c r="B936" s="64"/>
      <c r="C936" s="64"/>
      <c r="D936" s="64"/>
      <c r="E936" s="64"/>
      <c r="F936" s="64"/>
      <c r="G936" s="65" t="n">
        <v>2.8</v>
      </c>
    </row>
    <row r="937" customFormat="false" ht="15" hidden="false" customHeight="false" outlineLevel="0" collapsed="false">
      <c r="A937" s="64" t="s">
        <v>1360</v>
      </c>
      <c r="B937" s="64"/>
      <c r="C937" s="64"/>
      <c r="D937" s="64"/>
      <c r="E937" s="64"/>
      <c r="F937" s="64"/>
      <c r="G937" s="65" t="n">
        <v>13.71</v>
      </c>
    </row>
    <row r="938" customFormat="false" ht="15" hidden="false" customHeight="false" outlineLevel="0" collapsed="false">
      <c r="A938" s="64" t="s">
        <v>1361</v>
      </c>
      <c r="B938" s="64"/>
      <c r="C938" s="64"/>
      <c r="D938" s="64"/>
      <c r="E938" s="64"/>
      <c r="F938" s="64"/>
      <c r="G938" s="65" t="n">
        <v>24.59</v>
      </c>
    </row>
    <row r="939" customFormat="false" ht="15" hidden="false" customHeight="false" outlineLevel="0" collapsed="false">
      <c r="A939" s="64" t="s">
        <v>1362</v>
      </c>
      <c r="B939" s="64"/>
      <c r="C939" s="64"/>
      <c r="D939" s="64"/>
      <c r="E939" s="64"/>
      <c r="F939" s="64"/>
      <c r="G939" s="65" t="n">
        <f aca="false">G938*G937</f>
        <v>337.1289</v>
      </c>
    </row>
    <row r="940" customFormat="false" ht="15" hidden="false" customHeight="false" outlineLevel="0" collapsed="false">
      <c r="A940" s="66"/>
      <c r="B940" s="66"/>
      <c r="C940" s="66"/>
      <c r="D940" s="66"/>
      <c r="E940" s="66"/>
      <c r="F940" s="66"/>
      <c r="G940" s="66"/>
    </row>
    <row r="941" customFormat="false" ht="76.5" hidden="false" customHeight="false" outlineLevel="0" collapsed="false">
      <c r="A941" s="30" t="s">
        <v>139</v>
      </c>
      <c r="B941" s="30" t="s">
        <v>140</v>
      </c>
      <c r="C941" s="61" t="s">
        <v>17</v>
      </c>
      <c r="D941" s="61" t="s">
        <v>114</v>
      </c>
      <c r="E941" s="62"/>
      <c r="F941" s="25"/>
      <c r="G941" s="25"/>
    </row>
    <row r="942" customFormat="false" ht="25.5" hidden="false" customHeight="false" outlineLevel="0" collapsed="false">
      <c r="A942" s="63" t="n">
        <v>337</v>
      </c>
      <c r="B942" s="23" t="s">
        <v>1392</v>
      </c>
      <c r="C942" s="24" t="s">
        <v>1343</v>
      </c>
      <c r="D942" s="24" t="s">
        <v>114</v>
      </c>
      <c r="E942" s="62" t="n">
        <v>4.09</v>
      </c>
      <c r="F942" s="26" t="n">
        <v>8.9</v>
      </c>
      <c r="G942" s="26" t="n">
        <v>36.37</v>
      </c>
    </row>
    <row r="943" customFormat="false" ht="25.5" hidden="false" customHeight="false" outlineLevel="0" collapsed="false">
      <c r="A943" s="63" t="n">
        <v>40215</v>
      </c>
      <c r="B943" s="23" t="s">
        <v>1541</v>
      </c>
      <c r="C943" s="24" t="s">
        <v>1343</v>
      </c>
      <c r="D943" s="24" t="s">
        <v>23</v>
      </c>
      <c r="E943" s="62" t="n">
        <v>121.47</v>
      </c>
      <c r="F943" s="26" t="n">
        <v>0.11</v>
      </c>
      <c r="G943" s="26" t="n">
        <v>13.36</v>
      </c>
    </row>
    <row r="944" customFormat="false" ht="25.5" hidden="false" customHeight="false" outlineLevel="0" collapsed="false">
      <c r="A944" s="63" t="s">
        <v>1535</v>
      </c>
      <c r="B944" s="23" t="s">
        <v>1536</v>
      </c>
      <c r="C944" s="24" t="s">
        <v>17</v>
      </c>
      <c r="D944" s="24" t="s">
        <v>1314</v>
      </c>
      <c r="E944" s="62" t="n">
        <v>3.42</v>
      </c>
      <c r="F944" s="26" t="n">
        <v>12.65</v>
      </c>
      <c r="G944" s="26" t="n">
        <v>43.21</v>
      </c>
    </row>
    <row r="945" customFormat="false" ht="25.5" hidden="false" customHeight="false" outlineLevel="0" collapsed="false">
      <c r="A945" s="63" t="s">
        <v>1537</v>
      </c>
      <c r="B945" s="23" t="s">
        <v>1538</v>
      </c>
      <c r="C945" s="24" t="s">
        <v>17</v>
      </c>
      <c r="D945" s="24" t="s">
        <v>1314</v>
      </c>
      <c r="E945" s="62" t="n">
        <v>20.89</v>
      </c>
      <c r="F945" s="26" t="n">
        <v>15.45</v>
      </c>
      <c r="G945" s="26" t="n">
        <v>322.74</v>
      </c>
    </row>
    <row r="946" customFormat="false" ht="51" hidden="false" customHeight="false" outlineLevel="0" collapsed="false">
      <c r="A946" s="63" t="s">
        <v>1585</v>
      </c>
      <c r="B946" s="23" t="s">
        <v>1586</v>
      </c>
      <c r="C946" s="24" t="s">
        <v>17</v>
      </c>
      <c r="D946" s="24" t="s">
        <v>114</v>
      </c>
      <c r="E946" s="62" t="n">
        <v>163.48</v>
      </c>
      <c r="F946" s="26" t="n">
        <v>7.88</v>
      </c>
      <c r="G946" s="26" t="n">
        <v>1288.99</v>
      </c>
    </row>
    <row r="947" customFormat="false" ht="15" hidden="false" customHeight="false" outlineLevel="0" collapsed="false">
      <c r="A947" s="64" t="s">
        <v>1353</v>
      </c>
      <c r="B947" s="64"/>
      <c r="C947" s="64"/>
      <c r="D947" s="64"/>
      <c r="E947" s="64"/>
      <c r="F947" s="64"/>
      <c r="G947" s="65" t="n">
        <v>3.35</v>
      </c>
    </row>
    <row r="948" customFormat="false" ht="15" hidden="false" customHeight="false" outlineLevel="0" collapsed="false">
      <c r="A948" s="64" t="s">
        <v>1354</v>
      </c>
      <c r="B948" s="64"/>
      <c r="C948" s="64"/>
      <c r="D948" s="64"/>
      <c r="E948" s="64"/>
      <c r="F948" s="64"/>
      <c r="G948" s="65" t="n">
        <v>7.08</v>
      </c>
    </row>
    <row r="949" customFormat="false" ht="15" hidden="false" customHeight="false" outlineLevel="0" collapsed="false">
      <c r="A949" s="64" t="s">
        <v>1355</v>
      </c>
      <c r="B949" s="64"/>
      <c r="C949" s="64"/>
      <c r="D949" s="64"/>
      <c r="E949" s="64"/>
      <c r="F949" s="64"/>
      <c r="G949" s="65" t="n">
        <v>10.43</v>
      </c>
    </row>
    <row r="950" customFormat="false" ht="15" hidden="false" customHeight="false" outlineLevel="0" collapsed="false">
      <c r="A950" s="64" t="s">
        <v>1356</v>
      </c>
      <c r="B950" s="64"/>
      <c r="C950" s="64"/>
      <c r="D950" s="64"/>
      <c r="E950" s="64"/>
      <c r="F950" s="64"/>
      <c r="G950" s="65" t="n">
        <v>0</v>
      </c>
    </row>
    <row r="951" customFormat="false" ht="15" hidden="false" customHeight="false" outlineLevel="0" collapsed="false">
      <c r="A951" s="64" t="s">
        <v>1357</v>
      </c>
      <c r="B951" s="64"/>
      <c r="C951" s="64"/>
      <c r="D951" s="64"/>
      <c r="E951" s="64"/>
      <c r="F951" s="64"/>
      <c r="G951" s="65" t="n">
        <v>2.67</v>
      </c>
    </row>
    <row r="952" customFormat="false" ht="15" hidden="false" customHeight="false" outlineLevel="0" collapsed="false">
      <c r="A952" s="64" t="s">
        <v>1358</v>
      </c>
      <c r="B952" s="64"/>
      <c r="C952" s="64"/>
      <c r="D952" s="64"/>
      <c r="E952" s="64"/>
      <c r="F952" s="64"/>
      <c r="G952" s="65" t="n">
        <v>0</v>
      </c>
    </row>
    <row r="953" customFormat="false" ht="15" hidden="false" customHeight="false" outlineLevel="0" collapsed="false">
      <c r="A953" s="64" t="s">
        <v>1359</v>
      </c>
      <c r="B953" s="64"/>
      <c r="C953" s="64"/>
      <c r="D953" s="64"/>
      <c r="E953" s="64"/>
      <c r="F953" s="64"/>
      <c r="G953" s="65" t="n">
        <v>2.67</v>
      </c>
    </row>
    <row r="954" customFormat="false" ht="15" hidden="false" customHeight="false" outlineLevel="0" collapsed="false">
      <c r="A954" s="64" t="s">
        <v>1360</v>
      </c>
      <c r="B954" s="64"/>
      <c r="C954" s="64"/>
      <c r="D954" s="64"/>
      <c r="E954" s="64"/>
      <c r="F954" s="64"/>
      <c r="G954" s="65" t="n">
        <v>13.1</v>
      </c>
    </row>
    <row r="955" customFormat="false" ht="15" hidden="false" customHeight="false" outlineLevel="0" collapsed="false">
      <c r="A955" s="64" t="s">
        <v>1361</v>
      </c>
      <c r="B955" s="64"/>
      <c r="C955" s="64"/>
      <c r="D955" s="64"/>
      <c r="E955" s="64"/>
      <c r="F955" s="64"/>
      <c r="G955" s="65" t="n">
        <v>163.48</v>
      </c>
    </row>
    <row r="956" customFormat="false" ht="15" hidden="false" customHeight="false" outlineLevel="0" collapsed="false">
      <c r="A956" s="64" t="s">
        <v>1362</v>
      </c>
      <c r="B956" s="64"/>
      <c r="C956" s="64"/>
      <c r="D956" s="64"/>
      <c r="E956" s="64"/>
      <c r="F956" s="64"/>
      <c r="G956" s="65" t="n">
        <f aca="false">G955*G954</f>
        <v>2141.588</v>
      </c>
    </row>
    <row r="957" customFormat="false" ht="15" hidden="false" customHeight="false" outlineLevel="0" collapsed="false">
      <c r="A957" s="66"/>
      <c r="B957" s="66"/>
      <c r="C957" s="66"/>
      <c r="D957" s="66"/>
      <c r="E957" s="66"/>
      <c r="F957" s="66"/>
      <c r="G957" s="66"/>
    </row>
    <row r="958" customFormat="false" ht="76.5" hidden="false" customHeight="false" outlineLevel="0" collapsed="false">
      <c r="A958" s="30" t="s">
        <v>141</v>
      </c>
      <c r="B958" s="30" t="s">
        <v>142</v>
      </c>
      <c r="C958" s="61" t="s">
        <v>17</v>
      </c>
      <c r="D958" s="61" t="s">
        <v>114</v>
      </c>
      <c r="E958" s="62"/>
      <c r="F958" s="25"/>
      <c r="G958" s="25"/>
    </row>
    <row r="959" customFormat="false" ht="25.5" hidden="false" customHeight="false" outlineLevel="0" collapsed="false">
      <c r="A959" s="63" t="n">
        <v>337</v>
      </c>
      <c r="B959" s="23" t="s">
        <v>1392</v>
      </c>
      <c r="C959" s="24" t="s">
        <v>1343</v>
      </c>
      <c r="D959" s="24" t="s">
        <v>114</v>
      </c>
      <c r="E959" s="62" t="n">
        <v>25.85</v>
      </c>
      <c r="F959" s="26" t="n">
        <v>8.9</v>
      </c>
      <c r="G959" s="26" t="n">
        <v>230.04</v>
      </c>
    </row>
    <row r="960" customFormat="false" ht="25.5" hidden="false" customHeight="false" outlineLevel="0" collapsed="false">
      <c r="A960" s="63" t="n">
        <v>40215</v>
      </c>
      <c r="B960" s="23" t="s">
        <v>1541</v>
      </c>
      <c r="C960" s="24" t="s">
        <v>1343</v>
      </c>
      <c r="D960" s="24" t="s">
        <v>23</v>
      </c>
      <c r="E960" s="62" t="n">
        <v>561.39</v>
      </c>
      <c r="F960" s="26" t="n">
        <v>0.11</v>
      </c>
      <c r="G960" s="26" t="n">
        <v>61.75</v>
      </c>
    </row>
    <row r="961" customFormat="false" ht="25.5" hidden="false" customHeight="false" outlineLevel="0" collapsed="false">
      <c r="A961" s="63" t="s">
        <v>1535</v>
      </c>
      <c r="B961" s="23" t="s">
        <v>1536</v>
      </c>
      <c r="C961" s="24" t="s">
        <v>17</v>
      </c>
      <c r="D961" s="24" t="s">
        <v>1314</v>
      </c>
      <c r="E961" s="62" t="n">
        <v>16.13</v>
      </c>
      <c r="F961" s="26" t="n">
        <v>12.65</v>
      </c>
      <c r="G961" s="26" t="n">
        <v>203.98</v>
      </c>
    </row>
    <row r="962" customFormat="false" ht="25.5" hidden="false" customHeight="false" outlineLevel="0" collapsed="false">
      <c r="A962" s="63" t="s">
        <v>1537</v>
      </c>
      <c r="B962" s="23" t="s">
        <v>1538</v>
      </c>
      <c r="C962" s="24" t="s">
        <v>17</v>
      </c>
      <c r="D962" s="24" t="s">
        <v>1314</v>
      </c>
      <c r="E962" s="62" t="n">
        <v>98.84</v>
      </c>
      <c r="F962" s="26" t="n">
        <v>15.45</v>
      </c>
      <c r="G962" s="26" t="n">
        <v>1526.81</v>
      </c>
    </row>
    <row r="963" customFormat="false" ht="51" hidden="false" customHeight="false" outlineLevel="0" collapsed="false">
      <c r="A963" s="63" t="s">
        <v>1544</v>
      </c>
      <c r="B963" s="23" t="s">
        <v>1545</v>
      </c>
      <c r="C963" s="24" t="s">
        <v>17</v>
      </c>
      <c r="D963" s="24" t="s">
        <v>114</v>
      </c>
      <c r="E963" s="62" t="n">
        <v>1033.87</v>
      </c>
      <c r="F963" s="26" t="n">
        <v>6.51</v>
      </c>
      <c r="G963" s="26" t="n">
        <v>6732.61</v>
      </c>
    </row>
    <row r="964" customFormat="false" ht="15" hidden="false" customHeight="false" outlineLevel="0" collapsed="false">
      <c r="A964" s="64" t="s">
        <v>1353</v>
      </c>
      <c r="B964" s="64"/>
      <c r="C964" s="64"/>
      <c r="D964" s="64"/>
      <c r="E964" s="64"/>
      <c r="F964" s="64"/>
      <c r="G964" s="65" t="n">
        <v>2.54</v>
      </c>
    </row>
    <row r="965" customFormat="false" ht="15" hidden="false" customHeight="false" outlineLevel="0" collapsed="false">
      <c r="A965" s="64" t="s">
        <v>1354</v>
      </c>
      <c r="B965" s="64"/>
      <c r="C965" s="64"/>
      <c r="D965" s="64"/>
      <c r="E965" s="64"/>
      <c r="F965" s="64"/>
      <c r="G965" s="65" t="n">
        <v>5.93</v>
      </c>
    </row>
    <row r="966" customFormat="false" ht="15" hidden="false" customHeight="false" outlineLevel="0" collapsed="false">
      <c r="A966" s="64" t="s">
        <v>1355</v>
      </c>
      <c r="B966" s="64"/>
      <c r="C966" s="64"/>
      <c r="D966" s="64"/>
      <c r="E966" s="64"/>
      <c r="F966" s="64"/>
      <c r="G966" s="65" t="n">
        <v>8.47</v>
      </c>
    </row>
    <row r="967" customFormat="false" ht="15" hidden="false" customHeight="false" outlineLevel="0" collapsed="false">
      <c r="A967" s="64" t="s">
        <v>1356</v>
      </c>
      <c r="B967" s="64"/>
      <c r="C967" s="64"/>
      <c r="D967" s="64"/>
      <c r="E967" s="64"/>
      <c r="F967" s="64"/>
      <c r="G967" s="65" t="n">
        <v>0</v>
      </c>
    </row>
    <row r="968" customFormat="false" ht="15" hidden="false" customHeight="false" outlineLevel="0" collapsed="false">
      <c r="A968" s="64" t="s">
        <v>1357</v>
      </c>
      <c r="B968" s="64"/>
      <c r="C968" s="64"/>
      <c r="D968" s="64"/>
      <c r="E968" s="64"/>
      <c r="F968" s="64"/>
      <c r="G968" s="65" t="n">
        <v>2.17</v>
      </c>
    </row>
    <row r="969" customFormat="false" ht="15" hidden="false" customHeight="false" outlineLevel="0" collapsed="false">
      <c r="A969" s="64" t="s">
        <v>1358</v>
      </c>
      <c r="B969" s="64"/>
      <c r="C969" s="64"/>
      <c r="D969" s="64"/>
      <c r="E969" s="64"/>
      <c r="F969" s="64"/>
      <c r="G969" s="65" t="n">
        <v>0</v>
      </c>
    </row>
    <row r="970" customFormat="false" ht="15" hidden="false" customHeight="false" outlineLevel="0" collapsed="false">
      <c r="A970" s="64" t="s">
        <v>1359</v>
      </c>
      <c r="B970" s="64"/>
      <c r="C970" s="64"/>
      <c r="D970" s="64"/>
      <c r="E970" s="64"/>
      <c r="F970" s="64"/>
      <c r="G970" s="65" t="n">
        <v>2.17</v>
      </c>
    </row>
    <row r="971" customFormat="false" ht="15" hidden="false" customHeight="false" outlineLevel="0" collapsed="false">
      <c r="A971" s="64" t="s">
        <v>1360</v>
      </c>
      <c r="B971" s="64"/>
      <c r="C971" s="64"/>
      <c r="D971" s="64"/>
      <c r="E971" s="64"/>
      <c r="F971" s="64"/>
      <c r="G971" s="65" t="n">
        <v>10.64</v>
      </c>
    </row>
    <row r="972" customFormat="false" ht="15" hidden="false" customHeight="false" outlineLevel="0" collapsed="false">
      <c r="A972" s="64" t="s">
        <v>1361</v>
      </c>
      <c r="B972" s="64"/>
      <c r="C972" s="64"/>
      <c r="D972" s="64"/>
      <c r="E972" s="64"/>
      <c r="F972" s="64"/>
      <c r="G972" s="65" t="n">
        <v>1033.87</v>
      </c>
    </row>
    <row r="973" customFormat="false" ht="15" hidden="false" customHeight="false" outlineLevel="0" collapsed="false">
      <c r="A973" s="64" t="s">
        <v>1362</v>
      </c>
      <c r="B973" s="64"/>
      <c r="C973" s="64"/>
      <c r="D973" s="64"/>
      <c r="E973" s="64"/>
      <c r="F973" s="64"/>
      <c r="G973" s="65" t="n">
        <f aca="false">G972*G971</f>
        <v>11000.3768</v>
      </c>
    </row>
    <row r="974" customFormat="false" ht="15" hidden="false" customHeight="false" outlineLevel="0" collapsed="false">
      <c r="A974" s="66"/>
      <c r="B974" s="66"/>
      <c r="C974" s="66"/>
      <c r="D974" s="66"/>
      <c r="E974" s="66"/>
      <c r="F974" s="66"/>
      <c r="G974" s="66"/>
    </row>
    <row r="975" customFormat="false" ht="76.5" hidden="false" customHeight="false" outlineLevel="0" collapsed="false">
      <c r="A975" s="30" t="s">
        <v>143</v>
      </c>
      <c r="B975" s="30" t="s">
        <v>144</v>
      </c>
      <c r="C975" s="61" t="s">
        <v>17</v>
      </c>
      <c r="D975" s="61" t="s">
        <v>114</v>
      </c>
      <c r="E975" s="62"/>
      <c r="F975" s="25"/>
      <c r="G975" s="25"/>
    </row>
    <row r="976" customFormat="false" ht="25.5" hidden="false" customHeight="false" outlineLevel="0" collapsed="false">
      <c r="A976" s="63" t="n">
        <v>337</v>
      </c>
      <c r="B976" s="23" t="s">
        <v>1392</v>
      </c>
      <c r="C976" s="24" t="s">
        <v>1343</v>
      </c>
      <c r="D976" s="24" t="s">
        <v>114</v>
      </c>
      <c r="E976" s="62" t="n">
        <v>1.56</v>
      </c>
      <c r="F976" s="26" t="n">
        <v>8.9</v>
      </c>
      <c r="G976" s="26" t="n">
        <v>13.88</v>
      </c>
    </row>
    <row r="977" customFormat="false" ht="25.5" hidden="false" customHeight="false" outlineLevel="0" collapsed="false">
      <c r="A977" s="63" t="n">
        <v>40215</v>
      </c>
      <c r="B977" s="23" t="s">
        <v>1541</v>
      </c>
      <c r="C977" s="24" t="s">
        <v>1343</v>
      </c>
      <c r="D977" s="24" t="s">
        <v>23</v>
      </c>
      <c r="E977" s="62" t="n">
        <v>22.89</v>
      </c>
      <c r="F977" s="26" t="n">
        <v>0.11</v>
      </c>
      <c r="G977" s="26" t="n">
        <v>2.52</v>
      </c>
    </row>
    <row r="978" customFormat="false" ht="25.5" hidden="false" customHeight="false" outlineLevel="0" collapsed="false">
      <c r="A978" s="63" t="s">
        <v>1535</v>
      </c>
      <c r="B978" s="23" t="s">
        <v>1536</v>
      </c>
      <c r="C978" s="24" t="s">
        <v>17</v>
      </c>
      <c r="D978" s="24" t="s">
        <v>1314</v>
      </c>
      <c r="E978" s="62" t="n">
        <v>0.71</v>
      </c>
      <c r="F978" s="26" t="n">
        <v>12.65</v>
      </c>
      <c r="G978" s="26" t="n">
        <v>8.99</v>
      </c>
    </row>
    <row r="979" customFormat="false" ht="25.5" hidden="false" customHeight="false" outlineLevel="0" collapsed="false">
      <c r="A979" s="63" t="s">
        <v>1537</v>
      </c>
      <c r="B979" s="23" t="s">
        <v>1538</v>
      </c>
      <c r="C979" s="24" t="s">
        <v>17</v>
      </c>
      <c r="D979" s="24" t="s">
        <v>1314</v>
      </c>
      <c r="E979" s="62" t="n">
        <v>4.35</v>
      </c>
      <c r="F979" s="26" t="n">
        <v>15.45</v>
      </c>
      <c r="G979" s="26" t="n">
        <v>67.26</v>
      </c>
    </row>
    <row r="980" customFormat="false" ht="51" hidden="false" customHeight="false" outlineLevel="0" collapsed="false">
      <c r="A980" s="63" t="s">
        <v>1546</v>
      </c>
      <c r="B980" s="23" t="s">
        <v>1547</v>
      </c>
      <c r="C980" s="24" t="s">
        <v>17</v>
      </c>
      <c r="D980" s="24" t="s">
        <v>114</v>
      </c>
      <c r="E980" s="62" t="n">
        <v>62.38</v>
      </c>
      <c r="F980" s="26" t="n">
        <v>5.6</v>
      </c>
      <c r="G980" s="26" t="n">
        <v>349.31</v>
      </c>
    </row>
    <row r="981" customFormat="false" ht="15" hidden="false" customHeight="false" outlineLevel="0" collapsed="false">
      <c r="A981" s="64" t="s">
        <v>1353</v>
      </c>
      <c r="B981" s="64"/>
      <c r="C981" s="64"/>
      <c r="D981" s="64"/>
      <c r="E981" s="64"/>
      <c r="F981" s="64"/>
      <c r="G981" s="65" t="n">
        <v>1.72</v>
      </c>
    </row>
    <row r="982" customFormat="false" ht="15" hidden="false" customHeight="false" outlineLevel="0" collapsed="false">
      <c r="A982" s="64" t="s">
        <v>1354</v>
      </c>
      <c r="B982" s="64"/>
      <c r="C982" s="64"/>
      <c r="D982" s="64"/>
      <c r="E982" s="64"/>
      <c r="F982" s="64"/>
      <c r="G982" s="65" t="n">
        <v>5.37</v>
      </c>
    </row>
    <row r="983" customFormat="false" ht="15" hidden="false" customHeight="false" outlineLevel="0" collapsed="false">
      <c r="A983" s="64" t="s">
        <v>1355</v>
      </c>
      <c r="B983" s="64"/>
      <c r="C983" s="64"/>
      <c r="D983" s="64"/>
      <c r="E983" s="64"/>
      <c r="F983" s="64"/>
      <c r="G983" s="65" t="n">
        <v>7.09</v>
      </c>
    </row>
    <row r="984" customFormat="false" ht="15" hidden="false" customHeight="false" outlineLevel="0" collapsed="false">
      <c r="A984" s="64" t="s">
        <v>1356</v>
      </c>
      <c r="B984" s="64"/>
      <c r="C984" s="64"/>
      <c r="D984" s="64"/>
      <c r="E984" s="64"/>
      <c r="F984" s="64"/>
      <c r="G984" s="65" t="n">
        <v>0</v>
      </c>
    </row>
    <row r="985" customFormat="false" ht="15" hidden="false" customHeight="false" outlineLevel="0" collapsed="false">
      <c r="A985" s="64" t="s">
        <v>1357</v>
      </c>
      <c r="B985" s="64"/>
      <c r="C985" s="64"/>
      <c r="D985" s="64"/>
      <c r="E985" s="64"/>
      <c r="F985" s="64"/>
      <c r="G985" s="65" t="n">
        <v>1.82</v>
      </c>
    </row>
    <row r="986" customFormat="false" ht="15" hidden="false" customHeight="false" outlineLevel="0" collapsed="false">
      <c r="A986" s="64" t="s">
        <v>1358</v>
      </c>
      <c r="B986" s="64"/>
      <c r="C986" s="64"/>
      <c r="D986" s="64"/>
      <c r="E986" s="64"/>
      <c r="F986" s="64"/>
      <c r="G986" s="65" t="n">
        <v>0</v>
      </c>
    </row>
    <row r="987" customFormat="false" ht="15" hidden="false" customHeight="false" outlineLevel="0" collapsed="false">
      <c r="A987" s="64" t="s">
        <v>1359</v>
      </c>
      <c r="B987" s="64"/>
      <c r="C987" s="64"/>
      <c r="D987" s="64"/>
      <c r="E987" s="64"/>
      <c r="F987" s="64"/>
      <c r="G987" s="65" t="n">
        <v>1.82</v>
      </c>
    </row>
    <row r="988" customFormat="false" ht="15" hidden="false" customHeight="false" outlineLevel="0" collapsed="false">
      <c r="A988" s="64" t="s">
        <v>1360</v>
      </c>
      <c r="B988" s="64"/>
      <c r="C988" s="64"/>
      <c r="D988" s="64"/>
      <c r="E988" s="64"/>
      <c r="F988" s="64"/>
      <c r="G988" s="65" t="n">
        <v>8.9</v>
      </c>
    </row>
    <row r="989" customFormat="false" ht="15" hidden="false" customHeight="false" outlineLevel="0" collapsed="false">
      <c r="A989" s="64" t="s">
        <v>1361</v>
      </c>
      <c r="B989" s="64"/>
      <c r="C989" s="64"/>
      <c r="D989" s="64"/>
      <c r="E989" s="64"/>
      <c r="F989" s="64"/>
      <c r="G989" s="65" t="n">
        <v>62.38</v>
      </c>
    </row>
    <row r="990" customFormat="false" ht="15" hidden="false" customHeight="false" outlineLevel="0" collapsed="false">
      <c r="A990" s="64" t="s">
        <v>1362</v>
      </c>
      <c r="B990" s="64"/>
      <c r="C990" s="64"/>
      <c r="D990" s="64"/>
      <c r="E990" s="64"/>
      <c r="F990" s="64"/>
      <c r="G990" s="65" t="n">
        <f aca="false">G989*G988</f>
        <v>555.182</v>
      </c>
    </row>
    <row r="991" customFormat="false" ht="15" hidden="false" customHeight="false" outlineLevel="0" collapsed="false">
      <c r="A991" s="66"/>
      <c r="B991" s="66"/>
      <c r="C991" s="66"/>
      <c r="D991" s="66"/>
      <c r="E991" s="66"/>
      <c r="F991" s="66"/>
      <c r="G991" s="66"/>
    </row>
    <row r="992" customFormat="false" ht="76.5" hidden="false" customHeight="false" outlineLevel="0" collapsed="false">
      <c r="A992" s="30" t="s">
        <v>145</v>
      </c>
      <c r="B992" s="30" t="s">
        <v>146</v>
      </c>
      <c r="C992" s="61" t="s">
        <v>17</v>
      </c>
      <c r="D992" s="61" t="s">
        <v>114</v>
      </c>
      <c r="E992" s="62"/>
      <c r="F992" s="25"/>
      <c r="G992" s="25"/>
    </row>
    <row r="993" customFormat="false" ht="25.5" hidden="false" customHeight="false" outlineLevel="0" collapsed="false">
      <c r="A993" s="63" t="n">
        <v>337</v>
      </c>
      <c r="B993" s="23" t="s">
        <v>1392</v>
      </c>
      <c r="C993" s="24" t="s">
        <v>1343</v>
      </c>
      <c r="D993" s="24" t="s">
        <v>114</v>
      </c>
      <c r="E993" s="62" t="n">
        <v>0.51</v>
      </c>
      <c r="F993" s="26" t="n">
        <v>8.9</v>
      </c>
      <c r="G993" s="26" t="n">
        <v>4.56</v>
      </c>
    </row>
    <row r="994" customFormat="false" ht="25.5" hidden="false" customHeight="false" outlineLevel="0" collapsed="false">
      <c r="A994" s="63" t="n">
        <v>40215</v>
      </c>
      <c r="B994" s="23" t="s">
        <v>1541</v>
      </c>
      <c r="C994" s="24" t="s">
        <v>1343</v>
      </c>
      <c r="D994" s="24" t="s">
        <v>23</v>
      </c>
      <c r="E994" s="62" t="n">
        <v>27.34</v>
      </c>
      <c r="F994" s="26" t="n">
        <v>0.11</v>
      </c>
      <c r="G994" s="26" t="n">
        <v>3.01</v>
      </c>
    </row>
    <row r="995" customFormat="false" ht="25.5" hidden="false" customHeight="false" outlineLevel="0" collapsed="false">
      <c r="A995" s="63" t="s">
        <v>1535</v>
      </c>
      <c r="B995" s="23" t="s">
        <v>1536</v>
      </c>
      <c r="C995" s="24" t="s">
        <v>17</v>
      </c>
      <c r="D995" s="24" t="s">
        <v>1314</v>
      </c>
      <c r="E995" s="62" t="n">
        <v>0.39</v>
      </c>
      <c r="F995" s="26" t="n">
        <v>12.65</v>
      </c>
      <c r="G995" s="26" t="n">
        <v>4.95</v>
      </c>
    </row>
    <row r="996" customFormat="false" ht="25.5" hidden="false" customHeight="false" outlineLevel="0" collapsed="false">
      <c r="A996" s="63" t="s">
        <v>1537</v>
      </c>
      <c r="B996" s="23" t="s">
        <v>1538</v>
      </c>
      <c r="C996" s="24" t="s">
        <v>17</v>
      </c>
      <c r="D996" s="24" t="s">
        <v>1314</v>
      </c>
      <c r="E996" s="62" t="n">
        <v>2.4</v>
      </c>
      <c r="F996" s="26" t="n">
        <v>15.45</v>
      </c>
      <c r="G996" s="26" t="n">
        <v>37.01</v>
      </c>
    </row>
    <row r="997" customFormat="false" ht="38.25" hidden="false" customHeight="false" outlineLevel="0" collapsed="false">
      <c r="A997" s="63" t="s">
        <v>1587</v>
      </c>
      <c r="B997" s="23" t="s">
        <v>1588</v>
      </c>
      <c r="C997" s="24" t="s">
        <v>17</v>
      </c>
      <c r="D997" s="24" t="s">
        <v>114</v>
      </c>
      <c r="E997" s="62" t="n">
        <v>20.51</v>
      </c>
      <c r="F997" s="26" t="n">
        <v>5.72</v>
      </c>
      <c r="G997" s="26" t="n">
        <v>117.22</v>
      </c>
    </row>
    <row r="998" customFormat="false" ht="15" hidden="false" customHeight="false" outlineLevel="0" collapsed="false">
      <c r="A998" s="64" t="s">
        <v>1353</v>
      </c>
      <c r="B998" s="64"/>
      <c r="C998" s="64"/>
      <c r="D998" s="64"/>
      <c r="E998" s="64"/>
      <c r="F998" s="64"/>
      <c r="G998" s="65" t="n">
        <v>2.2</v>
      </c>
    </row>
    <row r="999" customFormat="false" ht="15" hidden="false" customHeight="false" outlineLevel="0" collapsed="false">
      <c r="A999" s="64" t="s">
        <v>1354</v>
      </c>
      <c r="B999" s="64"/>
      <c r="C999" s="64"/>
      <c r="D999" s="64"/>
      <c r="E999" s="64"/>
      <c r="F999" s="64"/>
      <c r="G999" s="65" t="n">
        <v>5.93</v>
      </c>
    </row>
    <row r="1000" customFormat="false" ht="15" hidden="false" customHeight="false" outlineLevel="0" collapsed="false">
      <c r="A1000" s="64" t="s">
        <v>1355</v>
      </c>
      <c r="B1000" s="64"/>
      <c r="C1000" s="64"/>
      <c r="D1000" s="64"/>
      <c r="E1000" s="64"/>
      <c r="F1000" s="64"/>
      <c r="G1000" s="65" t="n">
        <v>8.13</v>
      </c>
    </row>
    <row r="1001" customFormat="false" ht="15" hidden="false" customHeight="false" outlineLevel="0" collapsed="false">
      <c r="A1001" s="64" t="s">
        <v>1356</v>
      </c>
      <c r="B1001" s="64"/>
      <c r="C1001" s="64"/>
      <c r="D1001" s="64"/>
      <c r="E1001" s="64"/>
      <c r="F1001" s="64"/>
      <c r="G1001" s="65" t="n">
        <v>0</v>
      </c>
    </row>
    <row r="1002" customFormat="false" ht="15" hidden="false" customHeight="false" outlineLevel="0" collapsed="false">
      <c r="A1002" s="64" t="s">
        <v>1357</v>
      </c>
      <c r="B1002" s="64"/>
      <c r="C1002" s="64"/>
      <c r="D1002" s="64"/>
      <c r="E1002" s="64"/>
      <c r="F1002" s="64"/>
      <c r="G1002" s="65" t="n">
        <v>2.09</v>
      </c>
    </row>
    <row r="1003" customFormat="false" ht="15" hidden="false" customHeight="false" outlineLevel="0" collapsed="false">
      <c r="A1003" s="64" t="s">
        <v>1358</v>
      </c>
      <c r="B1003" s="64"/>
      <c r="C1003" s="64"/>
      <c r="D1003" s="64"/>
      <c r="E1003" s="64"/>
      <c r="F1003" s="64"/>
      <c r="G1003" s="65" t="n">
        <v>0</v>
      </c>
    </row>
    <row r="1004" customFormat="false" ht="15" hidden="false" customHeight="false" outlineLevel="0" collapsed="false">
      <c r="A1004" s="64" t="s">
        <v>1359</v>
      </c>
      <c r="B1004" s="64"/>
      <c r="C1004" s="64"/>
      <c r="D1004" s="64"/>
      <c r="E1004" s="64"/>
      <c r="F1004" s="64"/>
      <c r="G1004" s="65" t="n">
        <v>2.09</v>
      </c>
    </row>
    <row r="1005" customFormat="false" ht="15" hidden="false" customHeight="false" outlineLevel="0" collapsed="false">
      <c r="A1005" s="64" t="s">
        <v>1360</v>
      </c>
      <c r="B1005" s="64"/>
      <c r="C1005" s="64"/>
      <c r="D1005" s="64"/>
      <c r="E1005" s="64"/>
      <c r="F1005" s="64"/>
      <c r="G1005" s="65" t="n">
        <v>10.22</v>
      </c>
    </row>
    <row r="1006" customFormat="false" ht="15" hidden="false" customHeight="false" outlineLevel="0" collapsed="false">
      <c r="A1006" s="64" t="s">
        <v>1361</v>
      </c>
      <c r="B1006" s="64"/>
      <c r="C1006" s="64"/>
      <c r="D1006" s="64"/>
      <c r="E1006" s="64"/>
      <c r="F1006" s="64"/>
      <c r="G1006" s="65" t="n">
        <v>20.51</v>
      </c>
    </row>
    <row r="1007" customFormat="false" ht="15" hidden="false" customHeight="false" outlineLevel="0" collapsed="false">
      <c r="A1007" s="64" t="s">
        <v>1362</v>
      </c>
      <c r="B1007" s="64"/>
      <c r="C1007" s="64"/>
      <c r="D1007" s="64"/>
      <c r="E1007" s="64"/>
      <c r="F1007" s="64"/>
      <c r="G1007" s="65" t="n">
        <f aca="false">G1006*G1005</f>
        <v>209.6122</v>
      </c>
    </row>
    <row r="1008" customFormat="false" ht="15" hidden="false" customHeight="false" outlineLevel="0" collapsed="false">
      <c r="A1008" s="66"/>
      <c r="B1008" s="66"/>
      <c r="C1008" s="66"/>
      <c r="D1008" s="66"/>
      <c r="E1008" s="66"/>
      <c r="F1008" s="66"/>
      <c r="G1008" s="66"/>
    </row>
    <row r="1009" customFormat="false" ht="76.5" hidden="false" customHeight="false" outlineLevel="0" collapsed="false">
      <c r="A1009" s="30" t="s">
        <v>147</v>
      </c>
      <c r="B1009" s="30" t="s">
        <v>148</v>
      </c>
      <c r="C1009" s="61" t="s">
        <v>17</v>
      </c>
      <c r="D1009" s="61" t="s">
        <v>114</v>
      </c>
      <c r="E1009" s="62"/>
      <c r="F1009" s="25"/>
      <c r="G1009" s="25"/>
    </row>
    <row r="1010" customFormat="false" ht="25.5" hidden="false" customHeight="false" outlineLevel="0" collapsed="false">
      <c r="A1010" s="63" t="n">
        <v>337</v>
      </c>
      <c r="B1010" s="23" t="s">
        <v>1392</v>
      </c>
      <c r="C1010" s="24" t="s">
        <v>1343</v>
      </c>
      <c r="D1010" s="24" t="s">
        <v>114</v>
      </c>
      <c r="E1010" s="62" t="n">
        <v>1.43</v>
      </c>
      <c r="F1010" s="26" t="n">
        <v>8.9</v>
      </c>
      <c r="G1010" s="26" t="n">
        <v>12.68</v>
      </c>
    </row>
    <row r="1011" customFormat="false" ht="25.5" hidden="false" customHeight="false" outlineLevel="0" collapsed="false">
      <c r="A1011" s="63" t="n">
        <v>40215</v>
      </c>
      <c r="B1011" s="23" t="s">
        <v>1541</v>
      </c>
      <c r="C1011" s="24" t="s">
        <v>1343</v>
      </c>
      <c r="D1011" s="24" t="s">
        <v>23</v>
      </c>
      <c r="E1011" s="62" t="n">
        <v>41.5</v>
      </c>
      <c r="F1011" s="26" t="n">
        <v>0.11</v>
      </c>
      <c r="G1011" s="26" t="n">
        <v>4.56</v>
      </c>
    </row>
    <row r="1012" customFormat="false" ht="25.5" hidden="false" customHeight="false" outlineLevel="0" collapsed="false">
      <c r="A1012" s="63" t="s">
        <v>1535</v>
      </c>
      <c r="B1012" s="23" t="s">
        <v>1536</v>
      </c>
      <c r="C1012" s="24" t="s">
        <v>17</v>
      </c>
      <c r="D1012" s="24" t="s">
        <v>1314</v>
      </c>
      <c r="E1012" s="62" t="n">
        <v>0.8</v>
      </c>
      <c r="F1012" s="26" t="n">
        <v>12.65</v>
      </c>
      <c r="G1012" s="26" t="n">
        <v>10.09</v>
      </c>
    </row>
    <row r="1013" customFormat="false" ht="25.5" hidden="false" customHeight="false" outlineLevel="0" collapsed="false">
      <c r="A1013" s="63" t="s">
        <v>1537</v>
      </c>
      <c r="B1013" s="23" t="s">
        <v>1538</v>
      </c>
      <c r="C1013" s="24" t="s">
        <v>17</v>
      </c>
      <c r="D1013" s="24" t="s">
        <v>1314</v>
      </c>
      <c r="E1013" s="62" t="n">
        <v>4.9</v>
      </c>
      <c r="F1013" s="26" t="n">
        <v>15.45</v>
      </c>
      <c r="G1013" s="26" t="n">
        <v>75.64</v>
      </c>
    </row>
    <row r="1014" customFormat="false" ht="38.25" hidden="false" customHeight="false" outlineLevel="0" collapsed="false">
      <c r="A1014" s="63" t="s">
        <v>1589</v>
      </c>
      <c r="B1014" s="23" t="s">
        <v>1590</v>
      </c>
      <c r="C1014" s="24" t="s">
        <v>17</v>
      </c>
      <c r="D1014" s="24" t="s">
        <v>114</v>
      </c>
      <c r="E1014" s="62" t="n">
        <v>57</v>
      </c>
      <c r="F1014" s="26" t="n">
        <v>6.13</v>
      </c>
      <c r="G1014" s="26" t="n">
        <v>349.15</v>
      </c>
    </row>
    <row r="1015" customFormat="false" ht="15" hidden="false" customHeight="false" outlineLevel="0" collapsed="false">
      <c r="A1015" s="64" t="s">
        <v>1353</v>
      </c>
      <c r="B1015" s="64"/>
      <c r="C1015" s="64"/>
      <c r="D1015" s="64"/>
      <c r="E1015" s="64"/>
      <c r="F1015" s="64"/>
      <c r="G1015" s="65" t="n">
        <v>1.55</v>
      </c>
    </row>
    <row r="1016" customFormat="false" ht="15" hidden="false" customHeight="false" outlineLevel="0" collapsed="false">
      <c r="A1016" s="64" t="s">
        <v>1354</v>
      </c>
      <c r="B1016" s="64"/>
      <c r="C1016" s="64"/>
      <c r="D1016" s="64"/>
      <c r="E1016" s="64"/>
      <c r="F1016" s="64"/>
      <c r="G1016" s="65" t="n">
        <v>6.38</v>
      </c>
    </row>
    <row r="1017" customFormat="false" ht="15" hidden="false" customHeight="false" outlineLevel="0" collapsed="false">
      <c r="A1017" s="64" t="s">
        <v>1355</v>
      </c>
      <c r="B1017" s="64"/>
      <c r="C1017" s="64"/>
      <c r="D1017" s="64"/>
      <c r="E1017" s="64"/>
      <c r="F1017" s="64"/>
      <c r="G1017" s="65" t="n">
        <v>7.93</v>
      </c>
    </row>
    <row r="1018" customFormat="false" ht="15" hidden="false" customHeight="false" outlineLevel="0" collapsed="false">
      <c r="A1018" s="64" t="s">
        <v>1356</v>
      </c>
      <c r="B1018" s="64"/>
      <c r="C1018" s="64"/>
      <c r="D1018" s="64"/>
      <c r="E1018" s="64"/>
      <c r="F1018" s="64"/>
      <c r="G1018" s="65" t="n">
        <v>0</v>
      </c>
    </row>
    <row r="1019" customFormat="false" ht="15" hidden="false" customHeight="false" outlineLevel="0" collapsed="false">
      <c r="A1019" s="64" t="s">
        <v>1357</v>
      </c>
      <c r="B1019" s="64"/>
      <c r="C1019" s="64"/>
      <c r="D1019" s="64"/>
      <c r="E1019" s="64"/>
      <c r="F1019" s="64"/>
      <c r="G1019" s="65" t="n">
        <v>2.03</v>
      </c>
    </row>
    <row r="1020" customFormat="false" ht="15" hidden="false" customHeight="false" outlineLevel="0" collapsed="false">
      <c r="A1020" s="64" t="s">
        <v>1358</v>
      </c>
      <c r="B1020" s="64"/>
      <c r="C1020" s="64"/>
      <c r="D1020" s="64"/>
      <c r="E1020" s="64"/>
      <c r="F1020" s="64"/>
      <c r="G1020" s="65" t="n">
        <v>0</v>
      </c>
    </row>
    <row r="1021" customFormat="false" ht="15" hidden="false" customHeight="false" outlineLevel="0" collapsed="false">
      <c r="A1021" s="64" t="s">
        <v>1359</v>
      </c>
      <c r="B1021" s="64"/>
      <c r="C1021" s="64"/>
      <c r="D1021" s="64"/>
      <c r="E1021" s="64"/>
      <c r="F1021" s="64"/>
      <c r="G1021" s="65" t="n">
        <v>2.03</v>
      </c>
    </row>
    <row r="1022" customFormat="false" ht="15" hidden="false" customHeight="false" outlineLevel="0" collapsed="false">
      <c r="A1022" s="64" t="s">
        <v>1360</v>
      </c>
      <c r="B1022" s="64"/>
      <c r="C1022" s="64"/>
      <c r="D1022" s="64"/>
      <c r="E1022" s="64"/>
      <c r="F1022" s="64"/>
      <c r="G1022" s="65" t="n">
        <v>9.97</v>
      </c>
    </row>
    <row r="1023" customFormat="false" ht="15" hidden="false" customHeight="false" outlineLevel="0" collapsed="false">
      <c r="A1023" s="64" t="s">
        <v>1361</v>
      </c>
      <c r="B1023" s="64"/>
      <c r="C1023" s="64"/>
      <c r="D1023" s="64"/>
      <c r="E1023" s="64"/>
      <c r="F1023" s="64"/>
      <c r="G1023" s="65" t="n">
        <v>57</v>
      </c>
    </row>
    <row r="1024" customFormat="false" ht="15" hidden="false" customHeight="false" outlineLevel="0" collapsed="false">
      <c r="A1024" s="64" t="s">
        <v>1362</v>
      </c>
      <c r="B1024" s="64"/>
      <c r="C1024" s="64"/>
      <c r="D1024" s="64"/>
      <c r="E1024" s="64"/>
      <c r="F1024" s="64"/>
      <c r="G1024" s="65" t="n">
        <f aca="false">G1023*G1022</f>
        <v>568.29</v>
      </c>
    </row>
    <row r="1025" customFormat="false" ht="15" hidden="false" customHeight="false" outlineLevel="0" collapsed="false">
      <c r="A1025" s="66"/>
      <c r="B1025" s="66"/>
      <c r="C1025" s="66"/>
      <c r="D1025" s="66"/>
      <c r="E1025" s="66"/>
      <c r="F1025" s="66"/>
      <c r="G1025" s="66"/>
    </row>
    <row r="1026" customFormat="false" ht="76.5" hidden="false" customHeight="false" outlineLevel="0" collapsed="false">
      <c r="A1026" s="30" t="s">
        <v>149</v>
      </c>
      <c r="B1026" s="30" t="s">
        <v>150</v>
      </c>
      <c r="C1026" s="61" t="s">
        <v>17</v>
      </c>
      <c r="D1026" s="61" t="s">
        <v>114</v>
      </c>
      <c r="E1026" s="62"/>
      <c r="F1026" s="25"/>
      <c r="G1026" s="25"/>
    </row>
    <row r="1027" customFormat="false" ht="25.5" hidden="false" customHeight="false" outlineLevel="0" collapsed="false">
      <c r="A1027" s="63" t="n">
        <v>337</v>
      </c>
      <c r="B1027" s="23" t="s">
        <v>1392</v>
      </c>
      <c r="C1027" s="24" t="s">
        <v>1343</v>
      </c>
      <c r="D1027" s="24" t="s">
        <v>114</v>
      </c>
      <c r="E1027" s="62" t="n">
        <v>17.31</v>
      </c>
      <c r="F1027" s="26" t="n">
        <v>8.9</v>
      </c>
      <c r="G1027" s="26" t="n">
        <v>154.03</v>
      </c>
    </row>
    <row r="1028" customFormat="false" ht="25.5" hidden="false" customHeight="false" outlineLevel="0" collapsed="false">
      <c r="A1028" s="63" t="n">
        <v>40215</v>
      </c>
      <c r="B1028" s="23" t="s">
        <v>1541</v>
      </c>
      <c r="C1028" s="24" t="s">
        <v>1343</v>
      </c>
      <c r="D1028" s="24" t="s">
        <v>23</v>
      </c>
      <c r="E1028" s="62" t="n">
        <v>247.14</v>
      </c>
      <c r="F1028" s="26" t="n">
        <v>0.11</v>
      </c>
      <c r="G1028" s="26" t="n">
        <v>27.19</v>
      </c>
    </row>
    <row r="1029" customFormat="false" ht="25.5" hidden="false" customHeight="false" outlineLevel="0" collapsed="false">
      <c r="A1029" s="63" t="s">
        <v>1535</v>
      </c>
      <c r="B1029" s="23" t="s">
        <v>1536</v>
      </c>
      <c r="C1029" s="24" t="s">
        <v>17</v>
      </c>
      <c r="D1029" s="24" t="s">
        <v>1314</v>
      </c>
      <c r="E1029" s="62" t="n">
        <v>7.13</v>
      </c>
      <c r="F1029" s="26" t="n">
        <v>12.65</v>
      </c>
      <c r="G1029" s="26" t="n">
        <v>90.18</v>
      </c>
    </row>
    <row r="1030" customFormat="false" ht="25.5" hidden="false" customHeight="false" outlineLevel="0" collapsed="false">
      <c r="A1030" s="63" t="s">
        <v>1537</v>
      </c>
      <c r="B1030" s="23" t="s">
        <v>1538</v>
      </c>
      <c r="C1030" s="24" t="s">
        <v>17</v>
      </c>
      <c r="D1030" s="24" t="s">
        <v>1314</v>
      </c>
      <c r="E1030" s="62" t="n">
        <v>43.54</v>
      </c>
      <c r="F1030" s="26" t="n">
        <v>15.45</v>
      </c>
      <c r="G1030" s="26" t="n">
        <v>672.65</v>
      </c>
    </row>
    <row r="1031" customFormat="false" ht="38.25" hidden="false" customHeight="false" outlineLevel="0" collapsed="false">
      <c r="A1031" s="63" t="s">
        <v>1591</v>
      </c>
      <c r="B1031" s="23" t="s">
        <v>1592</v>
      </c>
      <c r="C1031" s="24" t="s">
        <v>17</v>
      </c>
      <c r="D1031" s="24" t="s">
        <v>114</v>
      </c>
      <c r="E1031" s="62" t="n">
        <v>692.27</v>
      </c>
      <c r="F1031" s="26" t="n">
        <v>5.03</v>
      </c>
      <c r="G1031" s="26" t="n">
        <v>3483.55</v>
      </c>
    </row>
    <row r="1032" customFormat="false" ht="15" hidden="false" customHeight="false" outlineLevel="0" collapsed="false">
      <c r="A1032" s="64" t="s">
        <v>1353</v>
      </c>
      <c r="B1032" s="64"/>
      <c r="C1032" s="64"/>
      <c r="D1032" s="64"/>
      <c r="E1032" s="64"/>
      <c r="F1032" s="64"/>
      <c r="G1032" s="65" t="n">
        <v>1.06</v>
      </c>
    </row>
    <row r="1033" customFormat="false" ht="15" hidden="false" customHeight="false" outlineLevel="0" collapsed="false">
      <c r="A1033" s="64" t="s">
        <v>1354</v>
      </c>
      <c r="B1033" s="64"/>
      <c r="C1033" s="64"/>
      <c r="D1033" s="64"/>
      <c r="E1033" s="64"/>
      <c r="F1033" s="64"/>
      <c r="G1033" s="65" t="n">
        <v>5.33</v>
      </c>
    </row>
    <row r="1034" customFormat="false" ht="15" hidden="false" customHeight="false" outlineLevel="0" collapsed="false">
      <c r="A1034" s="64" t="s">
        <v>1355</v>
      </c>
      <c r="B1034" s="64"/>
      <c r="C1034" s="64"/>
      <c r="D1034" s="64"/>
      <c r="E1034" s="64"/>
      <c r="F1034" s="64"/>
      <c r="G1034" s="65" t="n">
        <v>6.4</v>
      </c>
    </row>
    <row r="1035" customFormat="false" ht="15" hidden="false" customHeight="false" outlineLevel="0" collapsed="false">
      <c r="A1035" s="64" t="s">
        <v>1356</v>
      </c>
      <c r="B1035" s="64"/>
      <c r="C1035" s="64"/>
      <c r="D1035" s="64"/>
      <c r="E1035" s="64"/>
      <c r="F1035" s="64"/>
      <c r="G1035" s="65" t="n">
        <v>0</v>
      </c>
    </row>
    <row r="1036" customFormat="false" ht="15" hidden="false" customHeight="false" outlineLevel="0" collapsed="false">
      <c r="A1036" s="64" t="s">
        <v>1357</v>
      </c>
      <c r="B1036" s="64"/>
      <c r="C1036" s="64"/>
      <c r="D1036" s="64"/>
      <c r="E1036" s="64"/>
      <c r="F1036" s="64"/>
      <c r="G1036" s="65" t="n">
        <v>1.64</v>
      </c>
    </row>
    <row r="1037" customFormat="false" ht="15" hidden="false" customHeight="false" outlineLevel="0" collapsed="false">
      <c r="A1037" s="64" t="s">
        <v>1358</v>
      </c>
      <c r="B1037" s="64"/>
      <c r="C1037" s="64"/>
      <c r="D1037" s="64"/>
      <c r="E1037" s="64"/>
      <c r="F1037" s="64"/>
      <c r="G1037" s="65" t="n">
        <v>0</v>
      </c>
    </row>
    <row r="1038" customFormat="false" ht="15" hidden="false" customHeight="false" outlineLevel="0" collapsed="false">
      <c r="A1038" s="64" t="s">
        <v>1359</v>
      </c>
      <c r="B1038" s="64"/>
      <c r="C1038" s="64"/>
      <c r="D1038" s="64"/>
      <c r="E1038" s="64"/>
      <c r="F1038" s="64"/>
      <c r="G1038" s="65" t="n">
        <v>1.64</v>
      </c>
    </row>
    <row r="1039" customFormat="false" ht="15" hidden="false" customHeight="false" outlineLevel="0" collapsed="false">
      <c r="A1039" s="64" t="s">
        <v>1360</v>
      </c>
      <c r="B1039" s="64"/>
      <c r="C1039" s="64"/>
      <c r="D1039" s="64"/>
      <c r="E1039" s="64"/>
      <c r="F1039" s="64"/>
      <c r="G1039" s="65" t="n">
        <v>8.04</v>
      </c>
    </row>
    <row r="1040" customFormat="false" ht="15" hidden="false" customHeight="false" outlineLevel="0" collapsed="false">
      <c r="A1040" s="64" t="s">
        <v>1361</v>
      </c>
      <c r="B1040" s="64"/>
      <c r="C1040" s="64"/>
      <c r="D1040" s="64"/>
      <c r="E1040" s="64"/>
      <c r="F1040" s="64"/>
      <c r="G1040" s="65" t="n">
        <v>692.27</v>
      </c>
    </row>
    <row r="1041" customFormat="false" ht="15" hidden="false" customHeight="false" outlineLevel="0" collapsed="false">
      <c r="A1041" s="64" t="s">
        <v>1362</v>
      </c>
      <c r="B1041" s="64"/>
      <c r="C1041" s="64"/>
      <c r="D1041" s="64"/>
      <c r="E1041" s="64"/>
      <c r="F1041" s="64"/>
      <c r="G1041" s="65" t="n">
        <f aca="false">G1040*G1039</f>
        <v>5565.8508</v>
      </c>
    </row>
    <row r="1042" customFormat="false" ht="15" hidden="false" customHeight="false" outlineLevel="0" collapsed="false">
      <c r="A1042" s="66"/>
      <c r="B1042" s="66"/>
      <c r="C1042" s="66"/>
      <c r="D1042" s="66"/>
      <c r="E1042" s="66"/>
      <c r="F1042" s="66"/>
      <c r="G1042" s="66"/>
    </row>
    <row r="1043" customFormat="false" ht="51" hidden="false" customHeight="false" outlineLevel="0" collapsed="false">
      <c r="A1043" s="30" t="s">
        <v>151</v>
      </c>
      <c r="B1043" s="30" t="s">
        <v>120</v>
      </c>
      <c r="C1043" s="61" t="s">
        <v>17</v>
      </c>
      <c r="D1043" s="61" t="s">
        <v>28</v>
      </c>
      <c r="E1043" s="62"/>
      <c r="F1043" s="25"/>
      <c r="G1043" s="25"/>
    </row>
    <row r="1044" customFormat="false" ht="25.5" hidden="false" customHeight="false" outlineLevel="0" collapsed="false">
      <c r="A1044" s="63" t="n">
        <v>1379</v>
      </c>
      <c r="B1044" s="23" t="s">
        <v>1548</v>
      </c>
      <c r="C1044" s="24" t="s">
        <v>1343</v>
      </c>
      <c r="D1044" s="24" t="s">
        <v>114</v>
      </c>
      <c r="E1044" s="62" t="n">
        <v>4065.42</v>
      </c>
      <c r="F1044" s="26" t="n">
        <v>0.47</v>
      </c>
      <c r="G1044" s="26" t="n">
        <v>1910.75</v>
      </c>
    </row>
    <row r="1045" customFormat="false" ht="38.25" hidden="false" customHeight="false" outlineLevel="0" collapsed="false">
      <c r="A1045" s="63" t="n">
        <v>370</v>
      </c>
      <c r="B1045" s="23" t="s">
        <v>1549</v>
      </c>
      <c r="C1045" s="24" t="s">
        <v>1343</v>
      </c>
      <c r="D1045" s="24" t="s">
        <v>28</v>
      </c>
      <c r="E1045" s="62" t="n">
        <v>8.42</v>
      </c>
      <c r="F1045" s="26" t="n">
        <v>44</v>
      </c>
      <c r="G1045" s="26" t="n">
        <v>370.42</v>
      </c>
    </row>
    <row r="1046" customFormat="false" ht="38.25" hidden="false" customHeight="false" outlineLevel="0" collapsed="false">
      <c r="A1046" s="63" t="n">
        <v>4721</v>
      </c>
      <c r="B1046" s="23" t="s">
        <v>1550</v>
      </c>
      <c r="C1046" s="24" t="s">
        <v>1343</v>
      </c>
      <c r="D1046" s="24" t="s">
        <v>28</v>
      </c>
      <c r="E1046" s="62" t="n">
        <v>6.65</v>
      </c>
      <c r="F1046" s="26" t="n">
        <v>54.25</v>
      </c>
      <c r="G1046" s="26" t="n">
        <v>360.63</v>
      </c>
    </row>
    <row r="1047" customFormat="false" ht="25.5" hidden="false" customHeight="false" outlineLevel="0" collapsed="false">
      <c r="A1047" s="63" t="s">
        <v>1349</v>
      </c>
      <c r="B1047" s="23" t="s">
        <v>1350</v>
      </c>
      <c r="C1047" s="24" t="s">
        <v>17</v>
      </c>
      <c r="D1047" s="24" t="s">
        <v>1314</v>
      </c>
      <c r="E1047" s="62" t="n">
        <v>25.9</v>
      </c>
      <c r="F1047" s="26" t="n">
        <v>12.54</v>
      </c>
      <c r="G1047" s="26" t="n">
        <v>324.66</v>
      </c>
    </row>
    <row r="1048" customFormat="false" ht="38.25" hidden="false" customHeight="false" outlineLevel="0" collapsed="false">
      <c r="A1048" s="63" t="s">
        <v>1551</v>
      </c>
      <c r="B1048" s="23" t="s">
        <v>1552</v>
      </c>
      <c r="C1048" s="24" t="s">
        <v>17</v>
      </c>
      <c r="D1048" s="24" t="s">
        <v>1314</v>
      </c>
      <c r="E1048" s="62" t="n">
        <v>16.37</v>
      </c>
      <c r="F1048" s="26" t="n">
        <v>13.72</v>
      </c>
      <c r="G1048" s="26" t="n">
        <v>224.63</v>
      </c>
    </row>
    <row r="1049" customFormat="false" ht="76.5" hidden="false" customHeight="false" outlineLevel="0" collapsed="false">
      <c r="A1049" s="63" t="s">
        <v>1553</v>
      </c>
      <c r="B1049" s="23" t="s">
        <v>1554</v>
      </c>
      <c r="C1049" s="24" t="s">
        <v>17</v>
      </c>
      <c r="D1049" s="24" t="s">
        <v>1382</v>
      </c>
      <c r="E1049" s="62" t="n">
        <v>8.41</v>
      </c>
      <c r="F1049" s="26" t="n">
        <v>0.95</v>
      </c>
      <c r="G1049" s="26" t="n">
        <v>8.01</v>
      </c>
    </row>
    <row r="1050" customFormat="false" ht="76.5" hidden="false" customHeight="false" outlineLevel="0" collapsed="false">
      <c r="A1050" s="63" t="s">
        <v>1555</v>
      </c>
      <c r="B1050" s="23" t="s">
        <v>1556</v>
      </c>
      <c r="C1050" s="24" t="s">
        <v>17</v>
      </c>
      <c r="D1050" s="24" t="s">
        <v>1557</v>
      </c>
      <c r="E1050" s="62" t="n">
        <v>7.96</v>
      </c>
      <c r="F1050" s="25" t="n">
        <v>0.24</v>
      </c>
      <c r="G1050" s="26" t="n">
        <v>1.93</v>
      </c>
    </row>
    <row r="1051" customFormat="false" ht="15" hidden="false" customHeight="false" outlineLevel="0" collapsed="false">
      <c r="A1051" s="64" t="s">
        <v>1353</v>
      </c>
      <c r="B1051" s="64"/>
      <c r="C1051" s="64"/>
      <c r="D1051" s="64"/>
      <c r="E1051" s="64"/>
      <c r="F1051" s="64"/>
      <c r="G1051" s="65" t="n">
        <v>33.88</v>
      </c>
    </row>
    <row r="1052" customFormat="false" ht="15" hidden="false" customHeight="false" outlineLevel="0" collapsed="false">
      <c r="A1052" s="64" t="s">
        <v>1354</v>
      </c>
      <c r="B1052" s="64"/>
      <c r="C1052" s="64"/>
      <c r="D1052" s="64"/>
      <c r="E1052" s="64"/>
      <c r="F1052" s="64"/>
      <c r="G1052" s="65" t="n">
        <v>251.67</v>
      </c>
    </row>
    <row r="1053" customFormat="false" ht="15" hidden="false" customHeight="false" outlineLevel="0" collapsed="false">
      <c r="A1053" s="64" t="s">
        <v>1355</v>
      </c>
      <c r="B1053" s="64"/>
      <c r="C1053" s="64"/>
      <c r="D1053" s="64"/>
      <c r="E1053" s="64"/>
      <c r="F1053" s="64"/>
      <c r="G1053" s="65" t="n">
        <v>285.55</v>
      </c>
    </row>
    <row r="1054" customFormat="false" ht="15" hidden="false" customHeight="false" outlineLevel="0" collapsed="false">
      <c r="A1054" s="64" t="s">
        <v>1356</v>
      </c>
      <c r="B1054" s="64"/>
      <c r="C1054" s="64"/>
      <c r="D1054" s="64"/>
      <c r="E1054" s="64"/>
      <c r="F1054" s="64"/>
      <c r="G1054" s="65" t="n">
        <v>0</v>
      </c>
    </row>
    <row r="1055" customFormat="false" ht="15" hidden="false" customHeight="false" outlineLevel="0" collapsed="false">
      <c r="A1055" s="64" t="s">
        <v>1357</v>
      </c>
      <c r="B1055" s="64"/>
      <c r="C1055" s="64"/>
      <c r="D1055" s="64"/>
      <c r="E1055" s="64"/>
      <c r="F1055" s="64"/>
      <c r="G1055" s="65" t="n">
        <v>73.24</v>
      </c>
    </row>
    <row r="1056" customFormat="false" ht="15" hidden="false" customHeight="false" outlineLevel="0" collapsed="false">
      <c r="A1056" s="64" t="s">
        <v>1358</v>
      </c>
      <c r="B1056" s="64"/>
      <c r="C1056" s="64"/>
      <c r="D1056" s="64"/>
      <c r="E1056" s="64"/>
      <c r="F1056" s="64"/>
      <c r="G1056" s="65" t="n">
        <v>0</v>
      </c>
    </row>
    <row r="1057" customFormat="false" ht="15" hidden="false" customHeight="false" outlineLevel="0" collapsed="false">
      <c r="A1057" s="64" t="s">
        <v>1359</v>
      </c>
      <c r="B1057" s="64"/>
      <c r="C1057" s="64"/>
      <c r="D1057" s="64"/>
      <c r="E1057" s="64"/>
      <c r="F1057" s="64"/>
      <c r="G1057" s="65" t="n">
        <v>73.24</v>
      </c>
    </row>
    <row r="1058" customFormat="false" ht="15" hidden="false" customHeight="false" outlineLevel="0" collapsed="false">
      <c r="A1058" s="64" t="s">
        <v>1360</v>
      </c>
      <c r="B1058" s="64"/>
      <c r="C1058" s="64"/>
      <c r="D1058" s="64"/>
      <c r="E1058" s="64"/>
      <c r="F1058" s="64"/>
      <c r="G1058" s="65" t="n">
        <v>358.8</v>
      </c>
    </row>
    <row r="1059" customFormat="false" ht="15" hidden="false" customHeight="false" outlineLevel="0" collapsed="false">
      <c r="A1059" s="64" t="s">
        <v>1361</v>
      </c>
      <c r="B1059" s="64"/>
      <c r="C1059" s="64"/>
      <c r="D1059" s="64"/>
      <c r="E1059" s="64"/>
      <c r="F1059" s="64"/>
      <c r="G1059" s="65" t="n">
        <v>11.21</v>
      </c>
    </row>
    <row r="1060" customFormat="false" ht="15" hidden="false" customHeight="false" outlineLevel="0" collapsed="false">
      <c r="A1060" s="64" t="s">
        <v>1362</v>
      </c>
      <c r="B1060" s="64"/>
      <c r="C1060" s="64"/>
      <c r="D1060" s="64"/>
      <c r="E1060" s="64"/>
      <c r="F1060" s="64"/>
      <c r="G1060" s="65" t="n">
        <f aca="false">G1059*G1058</f>
        <v>4022.148</v>
      </c>
    </row>
    <row r="1061" customFormat="false" ht="15" hidden="false" customHeight="false" outlineLevel="0" collapsed="false">
      <c r="A1061" s="66"/>
      <c r="B1061" s="66"/>
      <c r="C1061" s="66"/>
      <c r="D1061" s="66"/>
      <c r="E1061" s="66"/>
      <c r="F1061" s="66"/>
      <c r="G1061" s="66"/>
    </row>
    <row r="1062" customFormat="false" ht="38.25" hidden="false" customHeight="false" outlineLevel="0" collapsed="false">
      <c r="A1062" s="30" t="s">
        <v>152</v>
      </c>
      <c r="B1062" s="30" t="s">
        <v>153</v>
      </c>
      <c r="C1062" s="61" t="s">
        <v>17</v>
      </c>
      <c r="D1062" s="61" t="s">
        <v>18</v>
      </c>
      <c r="E1062" s="62"/>
      <c r="F1062" s="25"/>
      <c r="G1062" s="25"/>
    </row>
    <row r="1063" customFormat="false" ht="25.5" hidden="false" customHeight="false" outlineLevel="0" collapsed="false">
      <c r="A1063" s="63" t="s">
        <v>1363</v>
      </c>
      <c r="B1063" s="23" t="s">
        <v>1364</v>
      </c>
      <c r="C1063" s="24" t="s">
        <v>17</v>
      </c>
      <c r="D1063" s="24" t="s">
        <v>1314</v>
      </c>
      <c r="E1063" s="62" t="n">
        <v>25.07</v>
      </c>
      <c r="F1063" s="26" t="n">
        <v>15.53</v>
      </c>
      <c r="G1063" s="26" t="n">
        <v>389.33</v>
      </c>
    </row>
    <row r="1064" customFormat="false" ht="25.5" hidden="false" customHeight="false" outlineLevel="0" collapsed="false">
      <c r="A1064" s="63" t="s">
        <v>1349</v>
      </c>
      <c r="B1064" s="23" t="s">
        <v>1350</v>
      </c>
      <c r="C1064" s="24" t="s">
        <v>17</v>
      </c>
      <c r="D1064" s="24" t="s">
        <v>1314</v>
      </c>
      <c r="E1064" s="62" t="n">
        <v>25.07</v>
      </c>
      <c r="F1064" s="26" t="n">
        <v>12.54</v>
      </c>
      <c r="G1064" s="26" t="n">
        <v>314.36</v>
      </c>
    </row>
    <row r="1065" customFormat="false" ht="25.5" hidden="false" customHeight="false" outlineLevel="0" collapsed="false">
      <c r="A1065" s="63" t="s">
        <v>1593</v>
      </c>
      <c r="B1065" s="23" t="s">
        <v>1594</v>
      </c>
      <c r="C1065" s="24" t="s">
        <v>1343</v>
      </c>
      <c r="D1065" s="24" t="s">
        <v>18</v>
      </c>
      <c r="E1065" s="62" t="n">
        <v>156.71</v>
      </c>
      <c r="F1065" s="26" t="n">
        <v>26.67</v>
      </c>
      <c r="G1065" s="26" t="n">
        <v>4179.46</v>
      </c>
    </row>
    <row r="1066" customFormat="false" ht="15" hidden="false" customHeight="false" outlineLevel="0" collapsed="false">
      <c r="A1066" s="64" t="s">
        <v>1353</v>
      </c>
      <c r="B1066" s="64"/>
      <c r="C1066" s="64"/>
      <c r="D1066" s="64"/>
      <c r="E1066" s="64"/>
      <c r="F1066" s="64"/>
      <c r="G1066" s="65" t="n">
        <v>3.15</v>
      </c>
    </row>
    <row r="1067" customFormat="false" ht="15" hidden="false" customHeight="false" outlineLevel="0" collapsed="false">
      <c r="A1067" s="64" t="s">
        <v>1354</v>
      </c>
      <c r="B1067" s="64"/>
      <c r="C1067" s="64"/>
      <c r="D1067" s="64"/>
      <c r="E1067" s="64"/>
      <c r="F1067" s="64"/>
      <c r="G1067" s="65" t="n">
        <v>28.01</v>
      </c>
    </row>
    <row r="1068" customFormat="false" ht="15" hidden="false" customHeight="false" outlineLevel="0" collapsed="false">
      <c r="A1068" s="64" t="s">
        <v>1355</v>
      </c>
      <c r="B1068" s="64"/>
      <c r="C1068" s="64"/>
      <c r="D1068" s="64"/>
      <c r="E1068" s="64"/>
      <c r="F1068" s="64"/>
      <c r="G1068" s="65" t="n">
        <v>31.16</v>
      </c>
    </row>
    <row r="1069" customFormat="false" ht="15" hidden="false" customHeight="false" outlineLevel="0" collapsed="false">
      <c r="A1069" s="64" t="s">
        <v>1356</v>
      </c>
      <c r="B1069" s="64"/>
      <c r="C1069" s="64"/>
      <c r="D1069" s="64"/>
      <c r="E1069" s="64"/>
      <c r="F1069" s="64"/>
      <c r="G1069" s="65" t="n">
        <v>0</v>
      </c>
    </row>
    <row r="1070" customFormat="false" ht="15" hidden="false" customHeight="false" outlineLevel="0" collapsed="false">
      <c r="A1070" s="64" t="s">
        <v>1357</v>
      </c>
      <c r="B1070" s="64"/>
      <c r="C1070" s="64"/>
      <c r="D1070" s="64"/>
      <c r="E1070" s="64"/>
      <c r="F1070" s="64"/>
      <c r="G1070" s="65" t="n">
        <v>7.99</v>
      </c>
    </row>
    <row r="1071" customFormat="false" ht="15" hidden="false" customHeight="false" outlineLevel="0" collapsed="false">
      <c r="A1071" s="64" t="s">
        <v>1358</v>
      </c>
      <c r="B1071" s="64"/>
      <c r="C1071" s="64"/>
      <c r="D1071" s="64"/>
      <c r="E1071" s="64"/>
      <c r="F1071" s="64"/>
      <c r="G1071" s="65" t="n">
        <v>0</v>
      </c>
    </row>
    <row r="1072" customFormat="false" ht="15" hidden="false" customHeight="false" outlineLevel="0" collapsed="false">
      <c r="A1072" s="64" t="s">
        <v>1359</v>
      </c>
      <c r="B1072" s="64"/>
      <c r="C1072" s="64"/>
      <c r="D1072" s="64"/>
      <c r="E1072" s="64"/>
      <c r="F1072" s="64"/>
      <c r="G1072" s="65" t="n">
        <v>7.99</v>
      </c>
    </row>
    <row r="1073" customFormat="false" ht="15" hidden="false" customHeight="false" outlineLevel="0" collapsed="false">
      <c r="A1073" s="64" t="s">
        <v>1360</v>
      </c>
      <c r="B1073" s="64"/>
      <c r="C1073" s="64"/>
      <c r="D1073" s="64"/>
      <c r="E1073" s="64"/>
      <c r="F1073" s="64"/>
      <c r="G1073" s="65" t="n">
        <v>39.15</v>
      </c>
    </row>
    <row r="1074" customFormat="false" ht="15" hidden="false" customHeight="false" outlineLevel="0" collapsed="false">
      <c r="A1074" s="64" t="s">
        <v>1361</v>
      </c>
      <c r="B1074" s="64"/>
      <c r="C1074" s="64"/>
      <c r="D1074" s="64"/>
      <c r="E1074" s="64"/>
      <c r="F1074" s="64"/>
      <c r="G1074" s="65" t="n">
        <v>156.71</v>
      </c>
    </row>
    <row r="1075" customFormat="false" ht="15" hidden="false" customHeight="false" outlineLevel="0" collapsed="false">
      <c r="A1075" s="64" t="s">
        <v>1362</v>
      </c>
      <c r="B1075" s="64"/>
      <c r="C1075" s="64"/>
      <c r="D1075" s="64"/>
      <c r="E1075" s="64"/>
      <c r="F1075" s="64"/>
      <c r="G1075" s="65" t="n">
        <f aca="false">G1074*G1073</f>
        <v>6135.1965</v>
      </c>
    </row>
    <row r="1076" customFormat="false" ht="15" hidden="false" customHeight="false" outlineLevel="0" collapsed="false">
      <c r="A1076" s="66"/>
      <c r="B1076" s="66"/>
      <c r="C1076" s="66"/>
      <c r="D1076" s="66"/>
      <c r="E1076" s="66"/>
      <c r="F1076" s="66"/>
      <c r="G1076" s="66"/>
    </row>
    <row r="1077" customFormat="false" ht="15" hidden="false" customHeight="true" outlineLevel="0" collapsed="false">
      <c r="A1077" s="30" t="n">
        <v>4</v>
      </c>
      <c r="B1077" s="30" t="s">
        <v>154</v>
      </c>
      <c r="C1077" s="30"/>
      <c r="D1077" s="30"/>
      <c r="E1077" s="30"/>
      <c r="F1077" s="30"/>
      <c r="G1077" s="30"/>
    </row>
    <row r="1078" customFormat="false" ht="15" hidden="false" customHeight="true" outlineLevel="0" collapsed="false">
      <c r="A1078" s="30" t="s">
        <v>155</v>
      </c>
      <c r="B1078" s="30" t="s">
        <v>156</v>
      </c>
      <c r="C1078" s="30"/>
      <c r="D1078" s="30"/>
      <c r="E1078" s="30"/>
      <c r="F1078" s="30"/>
      <c r="G1078" s="30"/>
    </row>
    <row r="1079" customFormat="false" ht="63.75" hidden="false" customHeight="false" outlineLevel="0" collapsed="false">
      <c r="A1079" s="30" t="s">
        <v>157</v>
      </c>
      <c r="B1079" s="30" t="s">
        <v>158</v>
      </c>
      <c r="C1079" s="61" t="s">
        <v>17</v>
      </c>
      <c r="D1079" s="61" t="s">
        <v>28</v>
      </c>
      <c r="E1079" s="62"/>
      <c r="F1079" s="25"/>
      <c r="G1079" s="25"/>
    </row>
    <row r="1080" customFormat="false" ht="25.5" hidden="false" customHeight="false" outlineLevel="0" collapsed="false">
      <c r="A1080" s="63" t="n">
        <v>7258</v>
      </c>
      <c r="B1080" s="23" t="s">
        <v>1595</v>
      </c>
      <c r="C1080" s="24" t="s">
        <v>1343</v>
      </c>
      <c r="D1080" s="24" t="s">
        <v>23</v>
      </c>
      <c r="E1080" s="62" t="n">
        <v>238.5</v>
      </c>
      <c r="F1080" s="26" t="n">
        <v>0.35</v>
      </c>
      <c r="G1080" s="26" t="n">
        <v>83.48</v>
      </c>
    </row>
    <row r="1081" customFormat="false" ht="102" hidden="false" customHeight="false" outlineLevel="0" collapsed="false">
      <c r="A1081" s="63" t="s">
        <v>1596</v>
      </c>
      <c r="B1081" s="23" t="s">
        <v>1597</v>
      </c>
      <c r="C1081" s="24" t="s">
        <v>17</v>
      </c>
      <c r="D1081" s="24" t="s">
        <v>28</v>
      </c>
      <c r="E1081" s="62" t="n">
        <v>0.09</v>
      </c>
      <c r="F1081" s="26" t="n">
        <v>342.29</v>
      </c>
      <c r="G1081" s="26" t="n">
        <v>29.27</v>
      </c>
    </row>
    <row r="1082" customFormat="false" ht="25.5" hidden="false" customHeight="false" outlineLevel="0" collapsed="false">
      <c r="A1082" s="63" t="s">
        <v>1363</v>
      </c>
      <c r="B1082" s="23" t="s">
        <v>1364</v>
      </c>
      <c r="C1082" s="24" t="s">
        <v>17</v>
      </c>
      <c r="D1082" s="24" t="s">
        <v>1314</v>
      </c>
      <c r="E1082" s="62" t="n">
        <v>2.1</v>
      </c>
      <c r="F1082" s="26" t="n">
        <v>15.53</v>
      </c>
      <c r="G1082" s="26" t="n">
        <v>32.61</v>
      </c>
    </row>
    <row r="1083" customFormat="false" ht="25.5" hidden="false" customHeight="false" outlineLevel="0" collapsed="false">
      <c r="A1083" s="63" t="s">
        <v>1349</v>
      </c>
      <c r="B1083" s="23" t="s">
        <v>1350</v>
      </c>
      <c r="C1083" s="24" t="s">
        <v>17</v>
      </c>
      <c r="D1083" s="24" t="s">
        <v>1314</v>
      </c>
      <c r="E1083" s="62" t="n">
        <v>2.1</v>
      </c>
      <c r="F1083" s="26" t="n">
        <v>12.54</v>
      </c>
      <c r="G1083" s="26" t="n">
        <v>26.33</v>
      </c>
    </row>
    <row r="1084" customFormat="false" ht="15" hidden="false" customHeight="false" outlineLevel="0" collapsed="false">
      <c r="A1084" s="64" t="s">
        <v>1353</v>
      </c>
      <c r="B1084" s="64"/>
      <c r="C1084" s="64"/>
      <c r="D1084" s="64"/>
      <c r="E1084" s="64"/>
      <c r="F1084" s="64"/>
      <c r="G1084" s="65" t="n">
        <v>151.61</v>
      </c>
    </row>
    <row r="1085" customFormat="false" ht="15" hidden="false" customHeight="false" outlineLevel="0" collapsed="false">
      <c r="A1085" s="64" t="s">
        <v>1354</v>
      </c>
      <c r="B1085" s="64"/>
      <c r="C1085" s="64"/>
      <c r="D1085" s="64"/>
      <c r="E1085" s="64"/>
      <c r="F1085" s="64"/>
      <c r="G1085" s="65" t="n">
        <v>420.65</v>
      </c>
    </row>
    <row r="1086" customFormat="false" ht="15" hidden="false" customHeight="false" outlineLevel="0" collapsed="false">
      <c r="A1086" s="64" t="s">
        <v>1355</v>
      </c>
      <c r="B1086" s="64"/>
      <c r="C1086" s="64"/>
      <c r="D1086" s="64"/>
      <c r="E1086" s="64"/>
      <c r="F1086" s="64"/>
      <c r="G1086" s="65" t="n">
        <v>572.26</v>
      </c>
    </row>
    <row r="1087" customFormat="false" ht="15" hidden="false" customHeight="false" outlineLevel="0" collapsed="false">
      <c r="A1087" s="64" t="s">
        <v>1356</v>
      </c>
      <c r="B1087" s="64"/>
      <c r="C1087" s="64"/>
      <c r="D1087" s="64"/>
      <c r="E1087" s="64"/>
      <c r="F1087" s="64"/>
      <c r="G1087" s="65" t="n">
        <v>0</v>
      </c>
    </row>
    <row r="1088" customFormat="false" ht="15" hidden="false" customHeight="false" outlineLevel="0" collapsed="false">
      <c r="A1088" s="64" t="s">
        <v>1357</v>
      </c>
      <c r="B1088" s="64"/>
      <c r="C1088" s="64"/>
      <c r="D1088" s="64"/>
      <c r="E1088" s="64"/>
      <c r="F1088" s="64"/>
      <c r="G1088" s="65" t="n">
        <v>146.78</v>
      </c>
    </row>
    <row r="1089" customFormat="false" ht="15" hidden="false" customHeight="false" outlineLevel="0" collapsed="false">
      <c r="A1089" s="64" t="s">
        <v>1358</v>
      </c>
      <c r="B1089" s="64"/>
      <c r="C1089" s="64"/>
      <c r="D1089" s="64"/>
      <c r="E1089" s="64"/>
      <c r="F1089" s="64"/>
      <c r="G1089" s="65" t="n">
        <v>0</v>
      </c>
    </row>
    <row r="1090" customFormat="false" ht="15" hidden="false" customHeight="false" outlineLevel="0" collapsed="false">
      <c r="A1090" s="64" t="s">
        <v>1359</v>
      </c>
      <c r="B1090" s="64"/>
      <c r="C1090" s="64"/>
      <c r="D1090" s="64"/>
      <c r="E1090" s="64"/>
      <c r="F1090" s="64"/>
      <c r="G1090" s="65" t="n">
        <v>146.78</v>
      </c>
    </row>
    <row r="1091" customFormat="false" ht="15" hidden="false" customHeight="false" outlineLevel="0" collapsed="false">
      <c r="A1091" s="64" t="s">
        <v>1360</v>
      </c>
      <c r="B1091" s="64"/>
      <c r="C1091" s="64"/>
      <c r="D1091" s="64"/>
      <c r="E1091" s="64"/>
      <c r="F1091" s="64"/>
      <c r="G1091" s="65" t="n">
        <v>719.04</v>
      </c>
    </row>
    <row r="1092" customFormat="false" ht="15" hidden="false" customHeight="false" outlineLevel="0" collapsed="false">
      <c r="A1092" s="64" t="s">
        <v>1361</v>
      </c>
      <c r="B1092" s="64"/>
      <c r="C1092" s="64"/>
      <c r="D1092" s="64"/>
      <c r="E1092" s="64"/>
      <c r="F1092" s="64"/>
      <c r="G1092" s="65" t="n">
        <v>0.3</v>
      </c>
    </row>
    <row r="1093" customFormat="false" ht="15" hidden="false" customHeight="false" outlineLevel="0" collapsed="false">
      <c r="A1093" s="64" t="s">
        <v>1362</v>
      </c>
      <c r="B1093" s="64"/>
      <c r="C1093" s="64"/>
      <c r="D1093" s="64"/>
      <c r="E1093" s="64"/>
      <c r="F1093" s="64"/>
      <c r="G1093" s="65" t="n">
        <f aca="false">G1092*G1091</f>
        <v>215.712</v>
      </c>
    </row>
    <row r="1094" customFormat="false" ht="15" hidden="false" customHeight="false" outlineLevel="0" collapsed="false">
      <c r="A1094" s="66"/>
      <c r="B1094" s="66"/>
      <c r="C1094" s="66"/>
      <c r="D1094" s="66"/>
      <c r="E1094" s="66"/>
      <c r="F1094" s="66"/>
      <c r="G1094" s="66"/>
    </row>
    <row r="1095" customFormat="false" ht="76.5" hidden="false" customHeight="false" outlineLevel="0" collapsed="false">
      <c r="A1095" s="30" t="s">
        <v>159</v>
      </c>
      <c r="B1095" s="30" t="s">
        <v>160</v>
      </c>
      <c r="C1095" s="61" t="s">
        <v>17</v>
      </c>
      <c r="D1095" s="61" t="s">
        <v>18</v>
      </c>
      <c r="E1095" s="62"/>
      <c r="F1095" s="25"/>
      <c r="G1095" s="25"/>
    </row>
    <row r="1096" customFormat="false" ht="38.25" hidden="false" customHeight="false" outlineLevel="0" collapsed="false">
      <c r="A1096" s="63" t="n">
        <v>7271</v>
      </c>
      <c r="B1096" s="23" t="s">
        <v>1598</v>
      </c>
      <c r="C1096" s="24" t="s">
        <v>1343</v>
      </c>
      <c r="D1096" s="24" t="s">
        <v>23</v>
      </c>
      <c r="E1096" s="62" t="n">
        <v>1857.44</v>
      </c>
      <c r="F1096" s="26" t="n">
        <v>0.55</v>
      </c>
      <c r="G1096" s="26" t="n">
        <v>1021.59</v>
      </c>
    </row>
    <row r="1097" customFormat="false" ht="38.25" hidden="false" customHeight="false" outlineLevel="0" collapsed="false">
      <c r="A1097" s="63" t="s">
        <v>1599</v>
      </c>
      <c r="B1097" s="23" t="s">
        <v>1600</v>
      </c>
      <c r="C1097" s="24" t="s">
        <v>17</v>
      </c>
      <c r="D1097" s="24" t="s">
        <v>28</v>
      </c>
      <c r="E1097" s="62" t="n">
        <v>1</v>
      </c>
      <c r="F1097" s="26" t="n">
        <v>414.96</v>
      </c>
      <c r="G1097" s="26" t="n">
        <v>416.36</v>
      </c>
    </row>
    <row r="1098" customFormat="false" ht="25.5" hidden="false" customHeight="false" outlineLevel="0" collapsed="false">
      <c r="A1098" s="63" t="s">
        <v>1363</v>
      </c>
      <c r="B1098" s="23" t="s">
        <v>1364</v>
      </c>
      <c r="C1098" s="24" t="s">
        <v>17</v>
      </c>
      <c r="D1098" s="24" t="s">
        <v>1314</v>
      </c>
      <c r="E1098" s="62" t="n">
        <v>39.31</v>
      </c>
      <c r="F1098" s="26" t="n">
        <v>15.53</v>
      </c>
      <c r="G1098" s="26" t="n">
        <v>610.35</v>
      </c>
    </row>
    <row r="1099" customFormat="false" ht="25.5" hidden="false" customHeight="false" outlineLevel="0" collapsed="false">
      <c r="A1099" s="63" t="s">
        <v>1349</v>
      </c>
      <c r="B1099" s="23" t="s">
        <v>1350</v>
      </c>
      <c r="C1099" s="24" t="s">
        <v>17</v>
      </c>
      <c r="D1099" s="24" t="s">
        <v>1314</v>
      </c>
      <c r="E1099" s="62" t="n">
        <v>30.34</v>
      </c>
      <c r="F1099" s="26" t="n">
        <v>12.54</v>
      </c>
      <c r="G1099" s="26" t="n">
        <v>380.42</v>
      </c>
    </row>
    <row r="1100" customFormat="false" ht="76.5" hidden="false" customHeight="false" outlineLevel="0" collapsed="false">
      <c r="A1100" s="63" t="s">
        <v>1553</v>
      </c>
      <c r="B1100" s="23" t="s">
        <v>1554</v>
      </c>
      <c r="C1100" s="24" t="s">
        <v>17</v>
      </c>
      <c r="D1100" s="24" t="s">
        <v>1382</v>
      </c>
      <c r="E1100" s="62" t="n">
        <v>0.54</v>
      </c>
      <c r="F1100" s="26" t="n">
        <v>0.95</v>
      </c>
      <c r="G1100" s="26" t="n">
        <v>0.52</v>
      </c>
    </row>
    <row r="1101" customFormat="false" ht="15" hidden="false" customHeight="false" outlineLevel="0" collapsed="false">
      <c r="A1101" s="64" t="s">
        <v>1353</v>
      </c>
      <c r="B1101" s="64"/>
      <c r="C1101" s="64"/>
      <c r="D1101" s="64"/>
      <c r="E1101" s="64"/>
      <c r="F1101" s="64"/>
      <c r="G1101" s="65" t="n">
        <v>23.04</v>
      </c>
    </row>
    <row r="1102" customFormat="false" ht="15" hidden="false" customHeight="false" outlineLevel="0" collapsed="false">
      <c r="A1102" s="64" t="s">
        <v>1354</v>
      </c>
      <c r="B1102" s="64"/>
      <c r="C1102" s="64"/>
      <c r="D1102" s="64"/>
      <c r="E1102" s="64"/>
      <c r="F1102" s="64"/>
      <c r="G1102" s="65" t="n">
        <v>47.41</v>
      </c>
    </row>
    <row r="1103" customFormat="false" ht="15" hidden="false" customHeight="false" outlineLevel="0" collapsed="false">
      <c r="A1103" s="64" t="s">
        <v>1355</v>
      </c>
      <c r="B1103" s="64"/>
      <c r="C1103" s="64"/>
      <c r="D1103" s="64"/>
      <c r="E1103" s="64"/>
      <c r="F1103" s="64"/>
      <c r="G1103" s="65" t="n">
        <v>70.45</v>
      </c>
    </row>
    <row r="1104" customFormat="false" ht="15" hidden="false" customHeight="false" outlineLevel="0" collapsed="false">
      <c r="A1104" s="64" t="s">
        <v>1356</v>
      </c>
      <c r="B1104" s="64"/>
      <c r="C1104" s="64"/>
      <c r="D1104" s="64"/>
      <c r="E1104" s="64"/>
      <c r="F1104" s="64"/>
      <c r="G1104" s="65" t="n">
        <v>0</v>
      </c>
    </row>
    <row r="1105" customFormat="false" ht="15" hidden="false" customHeight="false" outlineLevel="0" collapsed="false">
      <c r="A1105" s="64" t="s">
        <v>1357</v>
      </c>
      <c r="B1105" s="64"/>
      <c r="C1105" s="64"/>
      <c r="D1105" s="64"/>
      <c r="E1105" s="64"/>
      <c r="F1105" s="64"/>
      <c r="G1105" s="65" t="n">
        <v>18.07</v>
      </c>
    </row>
    <row r="1106" customFormat="false" ht="15" hidden="false" customHeight="false" outlineLevel="0" collapsed="false">
      <c r="A1106" s="64" t="s">
        <v>1358</v>
      </c>
      <c r="B1106" s="64"/>
      <c r="C1106" s="64"/>
      <c r="D1106" s="64"/>
      <c r="E1106" s="64"/>
      <c r="F1106" s="64"/>
      <c r="G1106" s="65" t="n">
        <v>0</v>
      </c>
    </row>
    <row r="1107" customFormat="false" ht="15" hidden="false" customHeight="false" outlineLevel="0" collapsed="false">
      <c r="A1107" s="64" t="s">
        <v>1359</v>
      </c>
      <c r="B1107" s="64"/>
      <c r="C1107" s="64"/>
      <c r="D1107" s="64"/>
      <c r="E1107" s="64"/>
      <c r="F1107" s="64"/>
      <c r="G1107" s="65" t="n">
        <v>18.07</v>
      </c>
    </row>
    <row r="1108" customFormat="false" ht="15" hidden="false" customHeight="false" outlineLevel="0" collapsed="false">
      <c r="A1108" s="64" t="s">
        <v>1360</v>
      </c>
      <c r="B1108" s="64"/>
      <c r="C1108" s="64"/>
      <c r="D1108" s="64"/>
      <c r="E1108" s="64"/>
      <c r="F1108" s="64"/>
      <c r="G1108" s="65" t="n">
        <v>88.52</v>
      </c>
    </row>
    <row r="1109" customFormat="false" ht="15" hidden="false" customHeight="false" outlineLevel="0" collapsed="false">
      <c r="A1109" s="64" t="s">
        <v>1361</v>
      </c>
      <c r="B1109" s="64"/>
      <c r="C1109" s="64"/>
      <c r="D1109" s="64"/>
      <c r="E1109" s="64"/>
      <c r="F1109" s="64"/>
      <c r="G1109" s="65" t="n">
        <v>34.48</v>
      </c>
    </row>
    <row r="1110" customFormat="false" ht="15" hidden="false" customHeight="false" outlineLevel="0" collapsed="false">
      <c r="A1110" s="64" t="s">
        <v>1362</v>
      </c>
      <c r="B1110" s="64"/>
      <c r="C1110" s="64"/>
      <c r="D1110" s="64"/>
      <c r="E1110" s="64"/>
      <c r="F1110" s="64"/>
      <c r="G1110" s="65" t="n">
        <f aca="false">G1109*G1108</f>
        <v>3052.1696</v>
      </c>
    </row>
    <row r="1111" customFormat="false" ht="15" hidden="false" customHeight="false" outlineLevel="0" collapsed="false">
      <c r="A1111" s="66"/>
      <c r="B1111" s="66"/>
      <c r="C1111" s="66"/>
      <c r="D1111" s="66"/>
      <c r="E1111" s="66"/>
      <c r="F1111" s="66"/>
      <c r="G1111" s="66"/>
    </row>
    <row r="1112" customFormat="false" ht="102" hidden="false" customHeight="false" outlineLevel="0" collapsed="false">
      <c r="A1112" s="30" t="s">
        <v>161</v>
      </c>
      <c r="B1112" s="30" t="s">
        <v>162</v>
      </c>
      <c r="C1112" s="61" t="s">
        <v>17</v>
      </c>
      <c r="D1112" s="61" t="s">
        <v>18</v>
      </c>
      <c r="E1112" s="62"/>
      <c r="F1112" s="25"/>
      <c r="G1112" s="25"/>
    </row>
    <row r="1113" customFormat="false" ht="63.75" hidden="false" customHeight="false" outlineLevel="0" collapsed="false">
      <c r="A1113" s="63" t="n">
        <v>34557</v>
      </c>
      <c r="B1113" s="23" t="s">
        <v>1601</v>
      </c>
      <c r="C1113" s="24" t="s">
        <v>1343</v>
      </c>
      <c r="D1113" s="24" t="s">
        <v>49</v>
      </c>
      <c r="E1113" s="62" t="n">
        <v>18.82</v>
      </c>
      <c r="F1113" s="26" t="n">
        <v>1.47</v>
      </c>
      <c r="G1113" s="26" t="n">
        <v>27.66</v>
      </c>
    </row>
    <row r="1114" customFormat="false" ht="25.5" hidden="false" customHeight="false" outlineLevel="0" collapsed="false">
      <c r="A1114" s="63" t="n">
        <v>37395</v>
      </c>
      <c r="B1114" s="23" t="s">
        <v>1602</v>
      </c>
      <c r="C1114" s="24" t="s">
        <v>1343</v>
      </c>
      <c r="D1114" s="24" t="s">
        <v>1603</v>
      </c>
      <c r="E1114" s="62" t="n">
        <v>0.23</v>
      </c>
      <c r="F1114" s="26" t="n">
        <v>42.4</v>
      </c>
      <c r="G1114" s="26" t="n">
        <v>9.55</v>
      </c>
    </row>
    <row r="1115" customFormat="false" ht="25.5" hidden="false" customHeight="false" outlineLevel="0" collapsed="false">
      <c r="A1115" s="63" t="n">
        <v>7266</v>
      </c>
      <c r="B1115" s="23" t="s">
        <v>1604</v>
      </c>
      <c r="C1115" s="24" t="s">
        <v>1343</v>
      </c>
      <c r="D1115" s="24" t="s">
        <v>1605</v>
      </c>
      <c r="E1115" s="62" t="n">
        <v>0.68</v>
      </c>
      <c r="F1115" s="26" t="n">
        <v>550</v>
      </c>
      <c r="G1115" s="26" t="n">
        <v>373.22</v>
      </c>
    </row>
    <row r="1116" customFormat="false" ht="89.25" hidden="false" customHeight="false" outlineLevel="0" collapsed="false">
      <c r="A1116" s="63" t="s">
        <v>1606</v>
      </c>
      <c r="B1116" s="23" t="s">
        <v>1607</v>
      </c>
      <c r="C1116" s="24" t="s">
        <v>17</v>
      </c>
      <c r="D1116" s="24" t="s">
        <v>28</v>
      </c>
      <c r="E1116" s="62" t="n">
        <v>0.23</v>
      </c>
      <c r="F1116" s="26" t="n">
        <v>346.73</v>
      </c>
      <c r="G1116" s="26" t="n">
        <v>81.45</v>
      </c>
    </row>
    <row r="1117" customFormat="false" ht="25.5" hidden="false" customHeight="false" outlineLevel="0" collapsed="false">
      <c r="A1117" s="63" t="s">
        <v>1363</v>
      </c>
      <c r="B1117" s="23" t="s">
        <v>1364</v>
      </c>
      <c r="C1117" s="24" t="s">
        <v>17</v>
      </c>
      <c r="D1117" s="24" t="s">
        <v>1314</v>
      </c>
      <c r="E1117" s="62" t="n">
        <v>47.46</v>
      </c>
      <c r="F1117" s="26" t="n">
        <v>15.53</v>
      </c>
      <c r="G1117" s="26" t="n">
        <v>736.95</v>
      </c>
    </row>
    <row r="1118" customFormat="false" ht="25.5" hidden="false" customHeight="false" outlineLevel="0" collapsed="false">
      <c r="A1118" s="63" t="s">
        <v>1349</v>
      </c>
      <c r="B1118" s="23" t="s">
        <v>1350</v>
      </c>
      <c r="C1118" s="24" t="s">
        <v>17</v>
      </c>
      <c r="D1118" s="24" t="s">
        <v>1314</v>
      </c>
      <c r="E1118" s="62" t="n">
        <v>23.73</v>
      </c>
      <c r="F1118" s="26" t="n">
        <v>12.54</v>
      </c>
      <c r="G1118" s="26" t="n">
        <v>297.52</v>
      </c>
    </row>
    <row r="1119" customFormat="false" ht="15" hidden="false" customHeight="false" outlineLevel="0" collapsed="false">
      <c r="A1119" s="64" t="s">
        <v>1353</v>
      </c>
      <c r="B1119" s="64"/>
      <c r="C1119" s="64"/>
      <c r="D1119" s="64"/>
      <c r="E1119" s="64"/>
      <c r="F1119" s="64"/>
      <c r="G1119" s="65" t="n">
        <v>31.16</v>
      </c>
    </row>
    <row r="1120" customFormat="false" ht="15" hidden="false" customHeight="false" outlineLevel="0" collapsed="false">
      <c r="A1120" s="64" t="s">
        <v>1354</v>
      </c>
      <c r="B1120" s="64"/>
      <c r="C1120" s="64"/>
      <c r="D1120" s="64"/>
      <c r="E1120" s="64"/>
      <c r="F1120" s="64"/>
      <c r="G1120" s="65" t="n">
        <v>32.52</v>
      </c>
    </row>
    <row r="1121" customFormat="false" ht="15" hidden="false" customHeight="false" outlineLevel="0" collapsed="false">
      <c r="A1121" s="64" t="s">
        <v>1355</v>
      </c>
      <c r="B1121" s="64"/>
      <c r="C1121" s="64"/>
      <c r="D1121" s="64"/>
      <c r="E1121" s="64"/>
      <c r="F1121" s="64"/>
      <c r="G1121" s="65" t="n">
        <v>63.68</v>
      </c>
    </row>
    <row r="1122" customFormat="false" ht="15" hidden="false" customHeight="false" outlineLevel="0" collapsed="false">
      <c r="A1122" s="64" t="s">
        <v>1356</v>
      </c>
      <c r="B1122" s="64"/>
      <c r="C1122" s="64"/>
      <c r="D1122" s="64"/>
      <c r="E1122" s="64"/>
      <c r="F1122" s="64"/>
      <c r="G1122" s="65" t="n">
        <v>0</v>
      </c>
    </row>
    <row r="1123" customFormat="false" ht="15" hidden="false" customHeight="false" outlineLevel="0" collapsed="false">
      <c r="A1123" s="64" t="s">
        <v>1357</v>
      </c>
      <c r="B1123" s="64"/>
      <c r="C1123" s="64"/>
      <c r="D1123" s="64"/>
      <c r="E1123" s="64"/>
      <c r="F1123" s="64"/>
      <c r="G1123" s="65" t="n">
        <v>16.33</v>
      </c>
    </row>
    <row r="1124" customFormat="false" ht="15" hidden="false" customHeight="false" outlineLevel="0" collapsed="false">
      <c r="A1124" s="64" t="s">
        <v>1358</v>
      </c>
      <c r="B1124" s="64"/>
      <c r="C1124" s="64"/>
      <c r="D1124" s="64"/>
      <c r="E1124" s="64"/>
      <c r="F1124" s="64"/>
      <c r="G1124" s="65" t="n">
        <v>0</v>
      </c>
    </row>
    <row r="1125" customFormat="false" ht="15" hidden="false" customHeight="false" outlineLevel="0" collapsed="false">
      <c r="A1125" s="64" t="s">
        <v>1359</v>
      </c>
      <c r="B1125" s="64"/>
      <c r="C1125" s="64"/>
      <c r="D1125" s="64"/>
      <c r="E1125" s="64"/>
      <c r="F1125" s="64"/>
      <c r="G1125" s="65" t="n">
        <v>16.33</v>
      </c>
    </row>
    <row r="1126" customFormat="false" ht="15" hidden="false" customHeight="false" outlineLevel="0" collapsed="false">
      <c r="A1126" s="64" t="s">
        <v>1360</v>
      </c>
      <c r="B1126" s="64"/>
      <c r="C1126" s="64"/>
      <c r="D1126" s="64"/>
      <c r="E1126" s="64"/>
      <c r="F1126" s="64"/>
      <c r="G1126" s="65" t="n">
        <v>80.01</v>
      </c>
    </row>
    <row r="1127" customFormat="false" ht="15" hidden="false" customHeight="false" outlineLevel="0" collapsed="false">
      <c r="A1127" s="64" t="s">
        <v>1361</v>
      </c>
      <c r="B1127" s="64"/>
      <c r="C1127" s="64"/>
      <c r="D1127" s="64"/>
      <c r="E1127" s="64"/>
      <c r="F1127" s="64"/>
      <c r="G1127" s="65" t="n">
        <v>23.97</v>
      </c>
    </row>
    <row r="1128" customFormat="false" ht="15" hidden="false" customHeight="false" outlineLevel="0" collapsed="false">
      <c r="A1128" s="64" t="s">
        <v>1362</v>
      </c>
      <c r="B1128" s="64"/>
      <c r="C1128" s="64"/>
      <c r="D1128" s="64"/>
      <c r="E1128" s="64"/>
      <c r="F1128" s="64"/>
      <c r="G1128" s="65" t="n">
        <f aca="false">G1127*G1126</f>
        <v>1917.8397</v>
      </c>
    </row>
    <row r="1129" customFormat="false" ht="15" hidden="false" customHeight="false" outlineLevel="0" collapsed="false">
      <c r="A1129" s="66"/>
      <c r="B1129" s="66"/>
      <c r="C1129" s="66"/>
      <c r="D1129" s="66"/>
      <c r="E1129" s="66"/>
      <c r="F1129" s="66"/>
      <c r="G1129" s="66"/>
    </row>
    <row r="1130" customFormat="false" ht="102" hidden="false" customHeight="false" outlineLevel="0" collapsed="false">
      <c r="A1130" s="30" t="s">
        <v>163</v>
      </c>
      <c r="B1130" s="30" t="s">
        <v>164</v>
      </c>
      <c r="C1130" s="61" t="s">
        <v>17</v>
      </c>
      <c r="D1130" s="61" t="s">
        <v>18</v>
      </c>
      <c r="E1130" s="62"/>
      <c r="F1130" s="25"/>
      <c r="G1130" s="25"/>
    </row>
    <row r="1131" customFormat="false" ht="63.75" hidden="false" customHeight="false" outlineLevel="0" collapsed="false">
      <c r="A1131" s="63" t="n">
        <v>34557</v>
      </c>
      <c r="B1131" s="23" t="s">
        <v>1601</v>
      </c>
      <c r="C1131" s="24" t="s">
        <v>1343</v>
      </c>
      <c r="D1131" s="24" t="s">
        <v>49</v>
      </c>
      <c r="E1131" s="62" t="n">
        <v>84.71</v>
      </c>
      <c r="F1131" s="26" t="n">
        <v>1.47</v>
      </c>
      <c r="G1131" s="26" t="n">
        <v>124.52</v>
      </c>
    </row>
    <row r="1132" customFormat="false" ht="25.5" hidden="false" customHeight="false" outlineLevel="0" collapsed="false">
      <c r="A1132" s="63" t="n">
        <v>37395</v>
      </c>
      <c r="B1132" s="23" t="s">
        <v>1602</v>
      </c>
      <c r="C1132" s="24" t="s">
        <v>1343</v>
      </c>
      <c r="D1132" s="24" t="s">
        <v>1603</v>
      </c>
      <c r="E1132" s="62" t="n">
        <v>1.01</v>
      </c>
      <c r="F1132" s="26" t="n">
        <v>42.4</v>
      </c>
      <c r="G1132" s="26" t="n">
        <v>42.76</v>
      </c>
    </row>
    <row r="1133" customFormat="false" ht="25.5" hidden="false" customHeight="false" outlineLevel="0" collapsed="false">
      <c r="A1133" s="63" t="n">
        <v>7266</v>
      </c>
      <c r="B1133" s="23" t="s">
        <v>1604</v>
      </c>
      <c r="C1133" s="24" t="s">
        <v>1343</v>
      </c>
      <c r="D1133" s="24" t="s">
        <v>1605</v>
      </c>
      <c r="E1133" s="62" t="n">
        <v>5.71</v>
      </c>
      <c r="F1133" s="26" t="n">
        <v>550</v>
      </c>
      <c r="G1133" s="26" t="n">
        <v>3140.26</v>
      </c>
    </row>
    <row r="1134" customFormat="false" ht="89.25" hidden="false" customHeight="false" outlineLevel="0" collapsed="false">
      <c r="A1134" s="63" t="s">
        <v>1606</v>
      </c>
      <c r="B1134" s="23" t="s">
        <v>1607</v>
      </c>
      <c r="C1134" s="24" t="s">
        <v>17</v>
      </c>
      <c r="D1134" s="24" t="s">
        <v>28</v>
      </c>
      <c r="E1134" s="62" t="n">
        <v>1.98</v>
      </c>
      <c r="F1134" s="26" t="n">
        <v>346.73</v>
      </c>
      <c r="G1134" s="26" t="n">
        <v>685.3</v>
      </c>
    </row>
    <row r="1135" customFormat="false" ht="25.5" hidden="false" customHeight="false" outlineLevel="0" collapsed="false">
      <c r="A1135" s="63" t="s">
        <v>1363</v>
      </c>
      <c r="B1135" s="23" t="s">
        <v>1364</v>
      </c>
      <c r="C1135" s="24" t="s">
        <v>17</v>
      </c>
      <c r="D1135" s="24" t="s">
        <v>1314</v>
      </c>
      <c r="E1135" s="62" t="n">
        <v>312.6</v>
      </c>
      <c r="F1135" s="26" t="n">
        <v>15.53</v>
      </c>
      <c r="G1135" s="26" t="n">
        <v>4853.98</v>
      </c>
    </row>
    <row r="1136" customFormat="false" ht="25.5" hidden="false" customHeight="false" outlineLevel="0" collapsed="false">
      <c r="A1136" s="63" t="s">
        <v>1349</v>
      </c>
      <c r="B1136" s="23" t="s">
        <v>1350</v>
      </c>
      <c r="C1136" s="24" t="s">
        <v>17</v>
      </c>
      <c r="D1136" s="24" t="s">
        <v>1314</v>
      </c>
      <c r="E1136" s="62" t="n">
        <v>156.3</v>
      </c>
      <c r="F1136" s="26" t="n">
        <v>12.54</v>
      </c>
      <c r="G1136" s="26" t="n">
        <v>1959.65</v>
      </c>
    </row>
    <row r="1137" customFormat="false" ht="15" hidden="false" customHeight="false" outlineLevel="0" collapsed="false">
      <c r="A1137" s="64" t="s">
        <v>1353</v>
      </c>
      <c r="B1137" s="64"/>
      <c r="C1137" s="64"/>
      <c r="D1137" s="64"/>
      <c r="E1137" s="64"/>
      <c r="F1137" s="64"/>
      <c r="G1137" s="65" t="n">
        <v>24.49</v>
      </c>
    </row>
    <row r="1138" customFormat="false" ht="15" hidden="false" customHeight="false" outlineLevel="0" collapsed="false">
      <c r="A1138" s="64" t="s">
        <v>1354</v>
      </c>
      <c r="B1138" s="64"/>
      <c r="C1138" s="64"/>
      <c r="D1138" s="64"/>
      <c r="E1138" s="64"/>
      <c r="F1138" s="64"/>
      <c r="G1138" s="65" t="n">
        <v>29.09</v>
      </c>
    </row>
    <row r="1139" customFormat="false" ht="15" hidden="false" customHeight="false" outlineLevel="0" collapsed="false">
      <c r="A1139" s="64" t="s">
        <v>1355</v>
      </c>
      <c r="B1139" s="64"/>
      <c r="C1139" s="64"/>
      <c r="D1139" s="64"/>
      <c r="E1139" s="64"/>
      <c r="F1139" s="64"/>
      <c r="G1139" s="65" t="n">
        <v>53.58</v>
      </c>
    </row>
    <row r="1140" customFormat="false" ht="15" hidden="false" customHeight="false" outlineLevel="0" collapsed="false">
      <c r="A1140" s="64" t="s">
        <v>1356</v>
      </c>
      <c r="B1140" s="64"/>
      <c r="C1140" s="64"/>
      <c r="D1140" s="64"/>
      <c r="E1140" s="64"/>
      <c r="F1140" s="64"/>
      <c r="G1140" s="65" t="n">
        <v>0</v>
      </c>
    </row>
    <row r="1141" customFormat="false" ht="15" hidden="false" customHeight="false" outlineLevel="0" collapsed="false">
      <c r="A1141" s="64" t="s">
        <v>1357</v>
      </c>
      <c r="B1141" s="64"/>
      <c r="C1141" s="64"/>
      <c r="D1141" s="64"/>
      <c r="E1141" s="64"/>
      <c r="F1141" s="64"/>
      <c r="G1141" s="65" t="n">
        <v>13.74</v>
      </c>
    </row>
    <row r="1142" customFormat="false" ht="15" hidden="false" customHeight="false" outlineLevel="0" collapsed="false">
      <c r="A1142" s="64" t="s">
        <v>1358</v>
      </c>
      <c r="B1142" s="64"/>
      <c r="C1142" s="64"/>
      <c r="D1142" s="64"/>
      <c r="E1142" s="64"/>
      <c r="F1142" s="64"/>
      <c r="G1142" s="65" t="n">
        <v>0</v>
      </c>
    </row>
    <row r="1143" customFormat="false" ht="15" hidden="false" customHeight="false" outlineLevel="0" collapsed="false">
      <c r="A1143" s="64" t="s">
        <v>1359</v>
      </c>
      <c r="B1143" s="64"/>
      <c r="C1143" s="64"/>
      <c r="D1143" s="64"/>
      <c r="E1143" s="64"/>
      <c r="F1143" s="64"/>
      <c r="G1143" s="65" t="n">
        <v>13.74</v>
      </c>
    </row>
    <row r="1144" customFormat="false" ht="15" hidden="false" customHeight="false" outlineLevel="0" collapsed="false">
      <c r="A1144" s="64" t="s">
        <v>1360</v>
      </c>
      <c r="B1144" s="64"/>
      <c r="C1144" s="64"/>
      <c r="D1144" s="64"/>
      <c r="E1144" s="64"/>
      <c r="F1144" s="64"/>
      <c r="G1144" s="65" t="n">
        <v>67.33</v>
      </c>
    </row>
    <row r="1145" customFormat="false" ht="15" hidden="false" customHeight="false" outlineLevel="0" collapsed="false">
      <c r="A1145" s="64" t="s">
        <v>1361</v>
      </c>
      <c r="B1145" s="64"/>
      <c r="C1145" s="64"/>
      <c r="D1145" s="64"/>
      <c r="E1145" s="64"/>
      <c r="F1145" s="64"/>
      <c r="G1145" s="65" t="n">
        <v>201.68</v>
      </c>
    </row>
    <row r="1146" customFormat="false" ht="15" hidden="false" customHeight="false" outlineLevel="0" collapsed="false">
      <c r="A1146" s="64" t="s">
        <v>1362</v>
      </c>
      <c r="B1146" s="64"/>
      <c r="C1146" s="64"/>
      <c r="D1146" s="64"/>
      <c r="E1146" s="64"/>
      <c r="F1146" s="64"/>
      <c r="G1146" s="65" t="n">
        <f aca="false">G1145*G1144</f>
        <v>13579.1144</v>
      </c>
    </row>
    <row r="1147" customFormat="false" ht="15" hidden="false" customHeight="false" outlineLevel="0" collapsed="false">
      <c r="A1147" s="66"/>
      <c r="B1147" s="66"/>
      <c r="C1147" s="66"/>
      <c r="D1147" s="66"/>
      <c r="E1147" s="66"/>
      <c r="F1147" s="66"/>
      <c r="G1147" s="66"/>
    </row>
    <row r="1148" customFormat="false" ht="15" hidden="false" customHeight="true" outlineLevel="0" collapsed="false">
      <c r="A1148" s="30" t="s">
        <v>165</v>
      </c>
      <c r="B1148" s="30" t="s">
        <v>166</v>
      </c>
      <c r="C1148" s="30"/>
      <c r="D1148" s="30"/>
      <c r="E1148" s="30"/>
      <c r="F1148" s="30"/>
      <c r="G1148" s="30"/>
    </row>
    <row r="1149" customFormat="false" ht="51" hidden="false" customHeight="false" outlineLevel="0" collapsed="false">
      <c r="A1149" s="30" t="s">
        <v>167</v>
      </c>
      <c r="B1149" s="30" t="s">
        <v>168</v>
      </c>
      <c r="C1149" s="61" t="s">
        <v>17</v>
      </c>
      <c r="D1149" s="61" t="s">
        <v>18</v>
      </c>
      <c r="E1149" s="62"/>
      <c r="F1149" s="25"/>
      <c r="G1149" s="25"/>
    </row>
    <row r="1150" customFormat="false" ht="25.5" hidden="false" customHeight="false" outlineLevel="0" collapsed="false">
      <c r="A1150" s="63" t="n">
        <v>10841</v>
      </c>
      <c r="B1150" s="23" t="s">
        <v>1608</v>
      </c>
      <c r="C1150" s="24" t="s">
        <v>1343</v>
      </c>
      <c r="D1150" s="24" t="s">
        <v>18</v>
      </c>
      <c r="E1150" s="62" t="n">
        <v>3.45</v>
      </c>
      <c r="F1150" s="26" t="n">
        <v>262.26</v>
      </c>
      <c r="G1150" s="26" t="n">
        <v>904.8</v>
      </c>
    </row>
    <row r="1151" customFormat="false" ht="15" hidden="false" customHeight="false" outlineLevel="0" collapsed="false">
      <c r="A1151" s="63" t="n">
        <v>1380</v>
      </c>
      <c r="B1151" s="23" t="s">
        <v>1609</v>
      </c>
      <c r="C1151" s="24" t="s">
        <v>1343</v>
      </c>
      <c r="D1151" s="24" t="s">
        <v>114</v>
      </c>
      <c r="E1151" s="62" t="n">
        <v>2.59</v>
      </c>
      <c r="F1151" s="26" t="n">
        <v>2.79</v>
      </c>
      <c r="G1151" s="26" t="n">
        <v>7.22</v>
      </c>
    </row>
    <row r="1152" customFormat="false" ht="51" hidden="false" customHeight="false" outlineLevel="0" collapsed="false">
      <c r="A1152" s="63" t="s">
        <v>1610</v>
      </c>
      <c r="B1152" s="23" t="s">
        <v>1611</v>
      </c>
      <c r="C1152" s="24" t="s">
        <v>17</v>
      </c>
      <c r="D1152" s="24" t="s">
        <v>28</v>
      </c>
      <c r="E1152" s="62" t="n">
        <v>0.09</v>
      </c>
      <c r="F1152" s="26" t="n">
        <v>394.08</v>
      </c>
      <c r="G1152" s="26" t="n">
        <v>33.99</v>
      </c>
    </row>
    <row r="1153" customFormat="false" ht="25.5" hidden="false" customHeight="false" outlineLevel="0" collapsed="false">
      <c r="A1153" s="63" t="s">
        <v>1371</v>
      </c>
      <c r="B1153" s="23" t="s">
        <v>1372</v>
      </c>
      <c r="C1153" s="24" t="s">
        <v>17</v>
      </c>
      <c r="D1153" s="24" t="s">
        <v>1314</v>
      </c>
      <c r="E1153" s="62" t="n">
        <v>3.45</v>
      </c>
      <c r="F1153" s="26" t="n">
        <v>14.81</v>
      </c>
      <c r="G1153" s="26" t="n">
        <v>51.09</v>
      </c>
    </row>
    <row r="1154" customFormat="false" ht="25.5" hidden="false" customHeight="false" outlineLevel="0" collapsed="false">
      <c r="A1154" s="63" t="s">
        <v>1349</v>
      </c>
      <c r="B1154" s="23" t="s">
        <v>1350</v>
      </c>
      <c r="C1154" s="24" t="s">
        <v>17</v>
      </c>
      <c r="D1154" s="24" t="s">
        <v>1314</v>
      </c>
      <c r="E1154" s="62" t="n">
        <v>1.73</v>
      </c>
      <c r="F1154" s="26" t="n">
        <v>12.54</v>
      </c>
      <c r="G1154" s="26" t="n">
        <v>21.63</v>
      </c>
    </row>
    <row r="1155" customFormat="false" ht="15" hidden="false" customHeight="false" outlineLevel="0" collapsed="false">
      <c r="A1155" s="64" t="s">
        <v>1353</v>
      </c>
      <c r="B1155" s="64"/>
      <c r="C1155" s="64"/>
      <c r="D1155" s="64"/>
      <c r="E1155" s="64"/>
      <c r="F1155" s="64"/>
      <c r="G1155" s="65" t="n">
        <v>16.05</v>
      </c>
    </row>
    <row r="1156" customFormat="false" ht="15" hidden="false" customHeight="false" outlineLevel="0" collapsed="false">
      <c r="A1156" s="64" t="s">
        <v>1354</v>
      </c>
      <c r="B1156" s="64"/>
      <c r="C1156" s="64"/>
      <c r="D1156" s="64"/>
      <c r="E1156" s="64"/>
      <c r="F1156" s="64"/>
      <c r="G1156" s="65" t="n">
        <v>279.23</v>
      </c>
    </row>
    <row r="1157" customFormat="false" ht="15" hidden="false" customHeight="false" outlineLevel="0" collapsed="false">
      <c r="A1157" s="64" t="s">
        <v>1355</v>
      </c>
      <c r="B1157" s="64"/>
      <c r="C1157" s="64"/>
      <c r="D1157" s="64"/>
      <c r="E1157" s="64"/>
      <c r="F1157" s="64"/>
      <c r="G1157" s="65" t="n">
        <v>295.28</v>
      </c>
    </row>
    <row r="1158" customFormat="false" ht="15" hidden="false" customHeight="false" outlineLevel="0" collapsed="false">
      <c r="A1158" s="64" t="s">
        <v>1356</v>
      </c>
      <c r="B1158" s="64"/>
      <c r="C1158" s="64"/>
      <c r="D1158" s="64"/>
      <c r="E1158" s="64"/>
      <c r="F1158" s="64"/>
      <c r="G1158" s="65" t="n">
        <v>0</v>
      </c>
    </row>
    <row r="1159" customFormat="false" ht="15" hidden="false" customHeight="false" outlineLevel="0" collapsed="false">
      <c r="A1159" s="64" t="s">
        <v>1357</v>
      </c>
      <c r="B1159" s="64"/>
      <c r="C1159" s="64"/>
      <c r="D1159" s="64"/>
      <c r="E1159" s="64"/>
      <c r="F1159" s="64"/>
      <c r="G1159" s="65" t="n">
        <v>75.74</v>
      </c>
    </row>
    <row r="1160" customFormat="false" ht="15" hidden="false" customHeight="false" outlineLevel="0" collapsed="false">
      <c r="A1160" s="64" t="s">
        <v>1358</v>
      </c>
      <c r="B1160" s="64"/>
      <c r="C1160" s="64"/>
      <c r="D1160" s="64"/>
      <c r="E1160" s="64"/>
      <c r="F1160" s="64"/>
      <c r="G1160" s="65" t="n">
        <v>0</v>
      </c>
    </row>
    <row r="1161" customFormat="false" ht="15" hidden="false" customHeight="false" outlineLevel="0" collapsed="false">
      <c r="A1161" s="64" t="s">
        <v>1359</v>
      </c>
      <c r="B1161" s="64"/>
      <c r="C1161" s="64"/>
      <c r="D1161" s="64"/>
      <c r="E1161" s="64"/>
      <c r="F1161" s="64"/>
      <c r="G1161" s="65" t="n">
        <v>75.74</v>
      </c>
    </row>
    <row r="1162" customFormat="false" ht="15" hidden="false" customHeight="false" outlineLevel="0" collapsed="false">
      <c r="A1162" s="64" t="s">
        <v>1360</v>
      </c>
      <c r="B1162" s="64"/>
      <c r="C1162" s="64"/>
      <c r="D1162" s="64"/>
      <c r="E1162" s="64"/>
      <c r="F1162" s="64"/>
      <c r="G1162" s="65" t="n">
        <v>371.02</v>
      </c>
    </row>
    <row r="1163" customFormat="false" ht="15" hidden="false" customHeight="false" outlineLevel="0" collapsed="false">
      <c r="A1163" s="64" t="s">
        <v>1361</v>
      </c>
      <c r="B1163" s="64"/>
      <c r="C1163" s="64"/>
      <c r="D1163" s="64"/>
      <c r="E1163" s="64"/>
      <c r="F1163" s="64"/>
      <c r="G1163" s="65" t="n">
        <v>3.45</v>
      </c>
    </row>
    <row r="1164" customFormat="false" ht="15" hidden="false" customHeight="false" outlineLevel="0" collapsed="false">
      <c r="A1164" s="64" t="s">
        <v>1362</v>
      </c>
      <c r="B1164" s="64"/>
      <c r="C1164" s="64"/>
      <c r="D1164" s="64"/>
      <c r="E1164" s="64"/>
      <c r="F1164" s="64"/>
      <c r="G1164" s="65" t="n">
        <f aca="false">G1163*G1162</f>
        <v>1280.019</v>
      </c>
    </row>
    <row r="1165" customFormat="false" ht="15" hidden="false" customHeight="false" outlineLevel="0" collapsed="false">
      <c r="A1165" s="66"/>
      <c r="B1165" s="66"/>
      <c r="C1165" s="66"/>
      <c r="D1165" s="66"/>
      <c r="E1165" s="66"/>
      <c r="F1165" s="66"/>
      <c r="G1165" s="66"/>
    </row>
    <row r="1166" customFormat="false" ht="63.75" hidden="false" customHeight="false" outlineLevel="0" collapsed="false">
      <c r="A1166" s="30" t="s">
        <v>169</v>
      </c>
      <c r="B1166" s="30" t="s">
        <v>170</v>
      </c>
      <c r="C1166" s="61" t="s">
        <v>17</v>
      </c>
      <c r="D1166" s="61" t="s">
        <v>18</v>
      </c>
      <c r="E1166" s="62"/>
      <c r="F1166" s="25"/>
      <c r="G1166" s="25"/>
    </row>
    <row r="1167" customFormat="false" ht="51" hidden="false" customHeight="false" outlineLevel="0" collapsed="false">
      <c r="A1167" s="63" t="n">
        <v>1287</v>
      </c>
      <c r="B1167" s="23" t="s">
        <v>1612</v>
      </c>
      <c r="C1167" s="24" t="s">
        <v>1343</v>
      </c>
      <c r="D1167" s="24" t="s">
        <v>18</v>
      </c>
      <c r="E1167" s="62" t="n">
        <v>27.32</v>
      </c>
      <c r="F1167" s="26" t="n">
        <v>19.9</v>
      </c>
      <c r="G1167" s="26" t="n">
        <v>543.61</v>
      </c>
    </row>
    <row r="1168" customFormat="false" ht="25.5" hidden="false" customHeight="false" outlineLevel="0" collapsed="false">
      <c r="A1168" s="63" t="n">
        <v>1381</v>
      </c>
      <c r="B1168" s="23" t="s">
        <v>1613</v>
      </c>
      <c r="C1168" s="24" t="s">
        <v>1343</v>
      </c>
      <c r="D1168" s="24" t="s">
        <v>114</v>
      </c>
      <c r="E1168" s="62" t="n">
        <v>156.75</v>
      </c>
      <c r="F1168" s="26" t="n">
        <v>0.61</v>
      </c>
      <c r="G1168" s="26" t="n">
        <v>95.62</v>
      </c>
    </row>
    <row r="1169" customFormat="false" ht="15" hidden="false" customHeight="false" outlineLevel="0" collapsed="false">
      <c r="A1169" s="63" t="n">
        <v>34357</v>
      </c>
      <c r="B1169" s="23" t="s">
        <v>1614</v>
      </c>
      <c r="C1169" s="24" t="s">
        <v>1343</v>
      </c>
      <c r="D1169" s="24" t="s">
        <v>114</v>
      </c>
      <c r="E1169" s="62" t="n">
        <v>4.85</v>
      </c>
      <c r="F1169" s="26" t="n">
        <v>3.89</v>
      </c>
      <c r="G1169" s="26" t="n">
        <v>18.87</v>
      </c>
    </row>
    <row r="1170" customFormat="false" ht="25.5" hidden="false" customHeight="false" outlineLevel="0" collapsed="false">
      <c r="A1170" s="63" t="s">
        <v>1615</v>
      </c>
      <c r="B1170" s="23" t="s">
        <v>1616</v>
      </c>
      <c r="C1170" s="24" t="s">
        <v>17</v>
      </c>
      <c r="D1170" s="24" t="s">
        <v>1314</v>
      </c>
      <c r="E1170" s="62" t="n">
        <v>12.51</v>
      </c>
      <c r="F1170" s="26" t="n">
        <v>14.45</v>
      </c>
      <c r="G1170" s="26" t="n">
        <v>180.73</v>
      </c>
    </row>
    <row r="1171" customFormat="false" ht="25.5" hidden="false" customHeight="false" outlineLevel="0" collapsed="false">
      <c r="A1171" s="63" t="s">
        <v>1349</v>
      </c>
      <c r="B1171" s="23" t="s">
        <v>1350</v>
      </c>
      <c r="C1171" s="24" t="s">
        <v>17</v>
      </c>
      <c r="D1171" s="24" t="s">
        <v>1314</v>
      </c>
      <c r="E1171" s="62" t="n">
        <v>5.36</v>
      </c>
      <c r="F1171" s="26" t="n">
        <v>12.54</v>
      </c>
      <c r="G1171" s="26" t="n">
        <v>67.22</v>
      </c>
    </row>
    <row r="1172" customFormat="false" ht="15" hidden="false" customHeight="false" outlineLevel="0" collapsed="false">
      <c r="A1172" s="64" t="s">
        <v>1353</v>
      </c>
      <c r="B1172" s="64"/>
      <c r="C1172" s="64"/>
      <c r="D1172" s="64"/>
      <c r="E1172" s="64"/>
      <c r="F1172" s="64"/>
      <c r="G1172" s="65" t="n">
        <v>6.77</v>
      </c>
    </row>
    <row r="1173" customFormat="false" ht="15" hidden="false" customHeight="false" outlineLevel="0" collapsed="false">
      <c r="A1173" s="64" t="s">
        <v>1354</v>
      </c>
      <c r="B1173" s="64"/>
      <c r="C1173" s="64"/>
      <c r="D1173" s="64"/>
      <c r="E1173" s="64"/>
      <c r="F1173" s="64"/>
      <c r="G1173" s="65" t="n">
        <v>28.72</v>
      </c>
    </row>
    <row r="1174" customFormat="false" ht="15" hidden="false" customHeight="false" outlineLevel="0" collapsed="false">
      <c r="A1174" s="64" t="s">
        <v>1355</v>
      </c>
      <c r="B1174" s="64"/>
      <c r="C1174" s="64"/>
      <c r="D1174" s="64"/>
      <c r="E1174" s="64"/>
      <c r="F1174" s="64"/>
      <c r="G1174" s="65" t="n">
        <v>35.49</v>
      </c>
    </row>
    <row r="1175" customFormat="false" ht="15" hidden="false" customHeight="false" outlineLevel="0" collapsed="false">
      <c r="A1175" s="64" t="s">
        <v>1356</v>
      </c>
      <c r="B1175" s="64"/>
      <c r="C1175" s="64"/>
      <c r="D1175" s="64"/>
      <c r="E1175" s="64"/>
      <c r="F1175" s="64"/>
      <c r="G1175" s="65" t="n">
        <v>0</v>
      </c>
    </row>
    <row r="1176" customFormat="false" ht="15" hidden="false" customHeight="false" outlineLevel="0" collapsed="false">
      <c r="A1176" s="64" t="s">
        <v>1357</v>
      </c>
      <c r="B1176" s="64"/>
      <c r="C1176" s="64"/>
      <c r="D1176" s="64"/>
      <c r="E1176" s="64"/>
      <c r="F1176" s="64"/>
      <c r="G1176" s="65" t="n">
        <v>9.1</v>
      </c>
    </row>
    <row r="1177" customFormat="false" ht="15" hidden="false" customHeight="false" outlineLevel="0" collapsed="false">
      <c r="A1177" s="64" t="s">
        <v>1358</v>
      </c>
      <c r="B1177" s="64"/>
      <c r="C1177" s="64"/>
      <c r="D1177" s="64"/>
      <c r="E1177" s="64"/>
      <c r="F1177" s="64"/>
      <c r="G1177" s="65" t="n">
        <v>0</v>
      </c>
    </row>
    <row r="1178" customFormat="false" ht="15" hidden="false" customHeight="false" outlineLevel="0" collapsed="false">
      <c r="A1178" s="64" t="s">
        <v>1359</v>
      </c>
      <c r="B1178" s="64"/>
      <c r="C1178" s="64"/>
      <c r="D1178" s="64"/>
      <c r="E1178" s="64"/>
      <c r="F1178" s="64"/>
      <c r="G1178" s="65" t="n">
        <v>9.1</v>
      </c>
    </row>
    <row r="1179" customFormat="false" ht="15" hidden="false" customHeight="false" outlineLevel="0" collapsed="false">
      <c r="A1179" s="64" t="s">
        <v>1360</v>
      </c>
      <c r="B1179" s="64"/>
      <c r="C1179" s="64"/>
      <c r="D1179" s="64"/>
      <c r="E1179" s="64"/>
      <c r="F1179" s="64"/>
      <c r="G1179" s="65" t="n">
        <v>44.59</v>
      </c>
    </row>
    <row r="1180" customFormat="false" ht="15" hidden="false" customHeight="false" outlineLevel="0" collapsed="false">
      <c r="A1180" s="64" t="s">
        <v>1361</v>
      </c>
      <c r="B1180" s="64"/>
      <c r="C1180" s="64"/>
      <c r="D1180" s="64"/>
      <c r="E1180" s="64"/>
      <c r="F1180" s="64"/>
      <c r="G1180" s="65" t="n">
        <v>25.53</v>
      </c>
    </row>
    <row r="1181" customFormat="false" ht="15" hidden="false" customHeight="false" outlineLevel="0" collapsed="false">
      <c r="A1181" s="64" t="s">
        <v>1362</v>
      </c>
      <c r="B1181" s="64"/>
      <c r="C1181" s="64"/>
      <c r="D1181" s="64"/>
      <c r="E1181" s="64"/>
      <c r="F1181" s="64"/>
      <c r="G1181" s="65" t="n">
        <f aca="false">G1180*G1179</f>
        <v>1138.3827</v>
      </c>
    </row>
    <row r="1182" customFormat="false" ht="15" hidden="false" customHeight="false" outlineLevel="0" collapsed="false">
      <c r="A1182" s="66"/>
      <c r="B1182" s="66"/>
      <c r="C1182" s="66"/>
      <c r="D1182" s="66"/>
      <c r="E1182" s="66"/>
      <c r="F1182" s="66"/>
      <c r="G1182" s="66"/>
    </row>
    <row r="1183" customFormat="false" ht="76.5" hidden="false" customHeight="false" outlineLevel="0" collapsed="false">
      <c r="A1183" s="30" t="s">
        <v>171</v>
      </c>
      <c r="B1183" s="30" t="s">
        <v>172</v>
      </c>
      <c r="C1183" s="61" t="s">
        <v>17</v>
      </c>
      <c r="D1183" s="61" t="s">
        <v>18</v>
      </c>
      <c r="E1183" s="62"/>
      <c r="F1183" s="25"/>
      <c r="G1183" s="25"/>
    </row>
    <row r="1184" customFormat="false" ht="15" hidden="false" customHeight="false" outlineLevel="0" collapsed="false">
      <c r="A1184" s="63" t="n">
        <v>34357</v>
      </c>
      <c r="B1184" s="23" t="s">
        <v>1614</v>
      </c>
      <c r="C1184" s="24" t="s">
        <v>1343</v>
      </c>
      <c r="D1184" s="24" t="s">
        <v>114</v>
      </c>
      <c r="E1184" s="62" t="n">
        <v>2.39</v>
      </c>
      <c r="F1184" s="26" t="n">
        <v>3.89</v>
      </c>
      <c r="G1184" s="26" t="n">
        <v>9.29</v>
      </c>
    </row>
    <row r="1185" customFormat="false" ht="15" hidden="false" customHeight="false" outlineLevel="0" collapsed="false">
      <c r="A1185" s="63" t="n">
        <v>37595</v>
      </c>
      <c r="B1185" s="23" t="s">
        <v>1617</v>
      </c>
      <c r="C1185" s="24" t="s">
        <v>1343</v>
      </c>
      <c r="D1185" s="24" t="s">
        <v>114</v>
      </c>
      <c r="E1185" s="62" t="n">
        <v>146.97</v>
      </c>
      <c r="F1185" s="26" t="n">
        <v>1.85</v>
      </c>
      <c r="G1185" s="26" t="n">
        <v>271.9</v>
      </c>
    </row>
    <row r="1186" customFormat="false" ht="38.25" hidden="false" customHeight="false" outlineLevel="0" collapsed="false">
      <c r="A1186" s="63" t="n">
        <v>38195</v>
      </c>
      <c r="B1186" s="23" t="s">
        <v>1618</v>
      </c>
      <c r="C1186" s="24" t="s">
        <v>1343</v>
      </c>
      <c r="D1186" s="24" t="s">
        <v>18</v>
      </c>
      <c r="E1186" s="62" t="n">
        <v>18.41</v>
      </c>
      <c r="F1186" s="26" t="n">
        <v>63.85</v>
      </c>
      <c r="G1186" s="26" t="n">
        <v>1175.73</v>
      </c>
    </row>
    <row r="1187" customFormat="false" ht="25.5" hidden="false" customHeight="false" outlineLevel="0" collapsed="false">
      <c r="A1187" s="63" t="s">
        <v>1615</v>
      </c>
      <c r="B1187" s="23" t="s">
        <v>1616</v>
      </c>
      <c r="C1187" s="24" t="s">
        <v>17</v>
      </c>
      <c r="D1187" s="24" t="s">
        <v>1314</v>
      </c>
      <c r="E1187" s="62" t="n">
        <v>11.94</v>
      </c>
      <c r="F1187" s="26" t="n">
        <v>14.45</v>
      </c>
      <c r="G1187" s="26" t="n">
        <v>172.43</v>
      </c>
    </row>
    <row r="1188" customFormat="false" ht="25.5" hidden="false" customHeight="false" outlineLevel="0" collapsed="false">
      <c r="A1188" s="63" t="s">
        <v>1349</v>
      </c>
      <c r="B1188" s="23" t="s">
        <v>1350</v>
      </c>
      <c r="C1188" s="24" t="s">
        <v>17</v>
      </c>
      <c r="D1188" s="24" t="s">
        <v>1314</v>
      </c>
      <c r="E1188" s="62" t="n">
        <v>4.6</v>
      </c>
      <c r="F1188" s="26" t="n">
        <v>12.54</v>
      </c>
      <c r="G1188" s="26" t="n">
        <v>57.72</v>
      </c>
    </row>
    <row r="1189" customFormat="false" ht="15" hidden="false" customHeight="false" outlineLevel="0" collapsed="false">
      <c r="A1189" s="64" t="s">
        <v>1353</v>
      </c>
      <c r="B1189" s="64"/>
      <c r="C1189" s="64"/>
      <c r="D1189" s="64"/>
      <c r="E1189" s="64"/>
      <c r="F1189" s="64"/>
      <c r="G1189" s="65" t="n">
        <v>9.43</v>
      </c>
    </row>
    <row r="1190" customFormat="false" ht="15" hidden="false" customHeight="false" outlineLevel="0" collapsed="false">
      <c r="A1190" s="64" t="s">
        <v>1354</v>
      </c>
      <c r="B1190" s="64"/>
      <c r="C1190" s="64"/>
      <c r="D1190" s="64"/>
      <c r="E1190" s="64"/>
      <c r="F1190" s="64"/>
      <c r="G1190" s="65" t="n">
        <v>89.52</v>
      </c>
    </row>
    <row r="1191" customFormat="false" ht="15" hidden="false" customHeight="false" outlineLevel="0" collapsed="false">
      <c r="A1191" s="64" t="s">
        <v>1355</v>
      </c>
      <c r="B1191" s="64"/>
      <c r="C1191" s="64"/>
      <c r="D1191" s="64"/>
      <c r="E1191" s="64"/>
      <c r="F1191" s="64"/>
      <c r="G1191" s="65" t="n">
        <v>98.95</v>
      </c>
    </row>
    <row r="1192" customFormat="false" ht="15" hidden="false" customHeight="false" outlineLevel="0" collapsed="false">
      <c r="A1192" s="64" t="s">
        <v>1356</v>
      </c>
      <c r="B1192" s="64"/>
      <c r="C1192" s="64"/>
      <c r="D1192" s="64"/>
      <c r="E1192" s="64"/>
      <c r="F1192" s="64"/>
      <c r="G1192" s="65" t="n">
        <v>0</v>
      </c>
    </row>
    <row r="1193" customFormat="false" ht="15" hidden="false" customHeight="false" outlineLevel="0" collapsed="false">
      <c r="A1193" s="64" t="s">
        <v>1357</v>
      </c>
      <c r="B1193" s="64"/>
      <c r="C1193" s="64"/>
      <c r="D1193" s="64"/>
      <c r="E1193" s="64"/>
      <c r="F1193" s="64"/>
      <c r="G1193" s="65" t="n">
        <v>25.38</v>
      </c>
    </row>
    <row r="1194" customFormat="false" ht="15" hidden="false" customHeight="false" outlineLevel="0" collapsed="false">
      <c r="A1194" s="64" t="s">
        <v>1358</v>
      </c>
      <c r="B1194" s="64"/>
      <c r="C1194" s="64"/>
      <c r="D1194" s="64"/>
      <c r="E1194" s="64"/>
      <c r="F1194" s="64"/>
      <c r="G1194" s="65" t="n">
        <v>0</v>
      </c>
    </row>
    <row r="1195" customFormat="false" ht="15" hidden="false" customHeight="false" outlineLevel="0" collapsed="false">
      <c r="A1195" s="64" t="s">
        <v>1359</v>
      </c>
      <c r="B1195" s="64"/>
      <c r="C1195" s="64"/>
      <c r="D1195" s="64"/>
      <c r="E1195" s="64"/>
      <c r="F1195" s="64"/>
      <c r="G1195" s="65" t="n">
        <v>25.38</v>
      </c>
    </row>
    <row r="1196" customFormat="false" ht="15" hidden="false" customHeight="false" outlineLevel="0" collapsed="false">
      <c r="A1196" s="64" t="s">
        <v>1360</v>
      </c>
      <c r="B1196" s="64"/>
      <c r="C1196" s="64"/>
      <c r="D1196" s="64"/>
      <c r="E1196" s="64"/>
      <c r="F1196" s="64"/>
      <c r="G1196" s="65" t="n">
        <v>124.33</v>
      </c>
    </row>
    <row r="1197" customFormat="false" ht="15" hidden="false" customHeight="false" outlineLevel="0" collapsed="false">
      <c r="A1197" s="64" t="s">
        <v>1361</v>
      </c>
      <c r="B1197" s="64"/>
      <c r="C1197" s="64"/>
      <c r="D1197" s="64"/>
      <c r="E1197" s="64"/>
      <c r="F1197" s="64"/>
      <c r="G1197" s="65" t="n">
        <v>17.05</v>
      </c>
    </row>
    <row r="1198" customFormat="false" ht="15" hidden="false" customHeight="false" outlineLevel="0" collapsed="false">
      <c r="A1198" s="64" t="s">
        <v>1362</v>
      </c>
      <c r="B1198" s="64"/>
      <c r="C1198" s="64"/>
      <c r="D1198" s="64"/>
      <c r="E1198" s="64"/>
      <c r="F1198" s="64"/>
      <c r="G1198" s="65" t="n">
        <f aca="false">G1197*G1196</f>
        <v>2119.8265</v>
      </c>
    </row>
    <row r="1199" customFormat="false" ht="15" hidden="false" customHeight="false" outlineLevel="0" collapsed="false">
      <c r="A1199" s="66"/>
      <c r="B1199" s="66"/>
      <c r="C1199" s="66"/>
      <c r="D1199" s="66"/>
      <c r="E1199" s="66"/>
      <c r="F1199" s="66"/>
      <c r="G1199" s="66"/>
    </row>
    <row r="1200" customFormat="false" ht="76.5" hidden="false" customHeight="false" outlineLevel="0" collapsed="false">
      <c r="A1200" s="30" t="s">
        <v>173</v>
      </c>
      <c r="B1200" s="30" t="s">
        <v>174</v>
      </c>
      <c r="C1200" s="61" t="s">
        <v>17</v>
      </c>
      <c r="D1200" s="61" t="s">
        <v>18</v>
      </c>
      <c r="E1200" s="62"/>
      <c r="F1200" s="25"/>
      <c r="G1200" s="25"/>
    </row>
    <row r="1201" customFormat="false" ht="15" hidden="false" customHeight="false" outlineLevel="0" collapsed="false">
      <c r="A1201" s="63" t="n">
        <v>34357</v>
      </c>
      <c r="B1201" s="23" t="s">
        <v>1614</v>
      </c>
      <c r="C1201" s="24" t="s">
        <v>1343</v>
      </c>
      <c r="D1201" s="24" t="s">
        <v>114</v>
      </c>
      <c r="E1201" s="62" t="n">
        <v>20.8</v>
      </c>
      <c r="F1201" s="26" t="n">
        <v>3.89</v>
      </c>
      <c r="G1201" s="26" t="n">
        <v>80.9</v>
      </c>
    </row>
    <row r="1202" customFormat="false" ht="15" hidden="false" customHeight="false" outlineLevel="0" collapsed="false">
      <c r="A1202" s="63" t="n">
        <v>37595</v>
      </c>
      <c r="B1202" s="23" t="s">
        <v>1617</v>
      </c>
      <c r="C1202" s="24" t="s">
        <v>1343</v>
      </c>
      <c r="D1202" s="24" t="s">
        <v>114</v>
      </c>
      <c r="E1202" s="62" t="n">
        <v>1280.5</v>
      </c>
      <c r="F1202" s="26" t="n">
        <v>1.85</v>
      </c>
      <c r="G1202" s="26" t="n">
        <v>2368.93</v>
      </c>
    </row>
    <row r="1203" customFormat="false" ht="38.25" hidden="false" customHeight="false" outlineLevel="0" collapsed="false">
      <c r="A1203" s="63" t="n">
        <v>38195</v>
      </c>
      <c r="B1203" s="23" t="s">
        <v>1618</v>
      </c>
      <c r="C1203" s="24" t="s">
        <v>1343</v>
      </c>
      <c r="D1203" s="24" t="s">
        <v>18</v>
      </c>
      <c r="E1203" s="62" t="n">
        <v>158.95</v>
      </c>
      <c r="F1203" s="26" t="n">
        <v>63.85</v>
      </c>
      <c r="G1203" s="26" t="n">
        <v>10148.86</v>
      </c>
    </row>
    <row r="1204" customFormat="false" ht="25.5" hidden="false" customHeight="false" outlineLevel="0" collapsed="false">
      <c r="A1204" s="63" t="s">
        <v>1615</v>
      </c>
      <c r="B1204" s="23" t="s">
        <v>1616</v>
      </c>
      <c r="C1204" s="24" t="s">
        <v>17</v>
      </c>
      <c r="D1204" s="24" t="s">
        <v>1314</v>
      </c>
      <c r="E1204" s="62" t="n">
        <v>65.36</v>
      </c>
      <c r="F1204" s="26" t="n">
        <v>14.45</v>
      </c>
      <c r="G1204" s="26" t="n">
        <v>944.32</v>
      </c>
    </row>
    <row r="1205" customFormat="false" ht="25.5" hidden="false" customHeight="false" outlineLevel="0" collapsed="false">
      <c r="A1205" s="63" t="s">
        <v>1349</v>
      </c>
      <c r="B1205" s="23" t="s">
        <v>1350</v>
      </c>
      <c r="C1205" s="24" t="s">
        <v>17</v>
      </c>
      <c r="D1205" s="24" t="s">
        <v>1314</v>
      </c>
      <c r="E1205" s="62" t="n">
        <v>29.71</v>
      </c>
      <c r="F1205" s="26" t="n">
        <v>12.54</v>
      </c>
      <c r="G1205" s="26" t="n">
        <v>372.49</v>
      </c>
    </row>
    <row r="1206" customFormat="false" ht="15" hidden="false" customHeight="false" outlineLevel="0" collapsed="false">
      <c r="A1206" s="64" t="s">
        <v>1353</v>
      </c>
      <c r="B1206" s="64"/>
      <c r="C1206" s="64"/>
      <c r="D1206" s="64"/>
      <c r="E1206" s="64"/>
      <c r="F1206" s="64"/>
      <c r="G1206" s="65" t="n">
        <v>6.18</v>
      </c>
    </row>
    <row r="1207" customFormat="false" ht="15" hidden="false" customHeight="false" outlineLevel="0" collapsed="false">
      <c r="A1207" s="64" t="s">
        <v>1354</v>
      </c>
      <c r="B1207" s="64"/>
      <c r="C1207" s="64"/>
      <c r="D1207" s="64"/>
      <c r="E1207" s="64"/>
      <c r="F1207" s="64"/>
      <c r="G1207" s="65" t="n">
        <v>87.5</v>
      </c>
    </row>
    <row r="1208" customFormat="false" ht="15" hidden="false" customHeight="false" outlineLevel="0" collapsed="false">
      <c r="A1208" s="64" t="s">
        <v>1355</v>
      </c>
      <c r="B1208" s="64"/>
      <c r="C1208" s="64"/>
      <c r="D1208" s="64"/>
      <c r="E1208" s="64"/>
      <c r="F1208" s="64"/>
      <c r="G1208" s="65" t="n">
        <v>93.68</v>
      </c>
    </row>
    <row r="1209" customFormat="false" ht="15" hidden="false" customHeight="false" outlineLevel="0" collapsed="false">
      <c r="A1209" s="64" t="s">
        <v>1356</v>
      </c>
      <c r="B1209" s="64"/>
      <c r="C1209" s="64"/>
      <c r="D1209" s="64"/>
      <c r="E1209" s="64"/>
      <c r="F1209" s="64"/>
      <c r="G1209" s="65" t="n">
        <v>0</v>
      </c>
    </row>
    <row r="1210" customFormat="false" ht="15" hidden="false" customHeight="false" outlineLevel="0" collapsed="false">
      <c r="A1210" s="64" t="s">
        <v>1357</v>
      </c>
      <c r="B1210" s="64"/>
      <c r="C1210" s="64"/>
      <c r="D1210" s="64"/>
      <c r="E1210" s="64"/>
      <c r="F1210" s="64"/>
      <c r="G1210" s="65" t="n">
        <v>24.03</v>
      </c>
    </row>
    <row r="1211" customFormat="false" ht="15" hidden="false" customHeight="false" outlineLevel="0" collapsed="false">
      <c r="A1211" s="64" t="s">
        <v>1358</v>
      </c>
      <c r="B1211" s="64"/>
      <c r="C1211" s="64"/>
      <c r="D1211" s="64"/>
      <c r="E1211" s="64"/>
      <c r="F1211" s="64"/>
      <c r="G1211" s="65" t="n">
        <v>0</v>
      </c>
    </row>
    <row r="1212" customFormat="false" ht="15" hidden="false" customHeight="false" outlineLevel="0" collapsed="false">
      <c r="A1212" s="64" t="s">
        <v>1359</v>
      </c>
      <c r="B1212" s="64"/>
      <c r="C1212" s="64"/>
      <c r="D1212" s="64"/>
      <c r="E1212" s="64"/>
      <c r="F1212" s="64"/>
      <c r="G1212" s="65" t="n">
        <v>24.03</v>
      </c>
    </row>
    <row r="1213" customFormat="false" ht="15" hidden="false" customHeight="false" outlineLevel="0" collapsed="false">
      <c r="A1213" s="64" t="s">
        <v>1360</v>
      </c>
      <c r="B1213" s="64"/>
      <c r="C1213" s="64"/>
      <c r="D1213" s="64"/>
      <c r="E1213" s="64"/>
      <c r="F1213" s="64"/>
      <c r="G1213" s="65" t="n">
        <v>117.7</v>
      </c>
    </row>
    <row r="1214" customFormat="false" ht="15" hidden="false" customHeight="false" outlineLevel="0" collapsed="false">
      <c r="A1214" s="64" t="s">
        <v>1361</v>
      </c>
      <c r="B1214" s="64"/>
      <c r="C1214" s="64"/>
      <c r="D1214" s="64"/>
      <c r="E1214" s="64"/>
      <c r="F1214" s="64"/>
      <c r="G1214" s="65" t="n">
        <v>148.55</v>
      </c>
    </row>
    <row r="1215" customFormat="false" ht="15" hidden="false" customHeight="false" outlineLevel="0" collapsed="false">
      <c r="A1215" s="64" t="s">
        <v>1362</v>
      </c>
      <c r="B1215" s="64"/>
      <c r="C1215" s="64"/>
      <c r="D1215" s="64"/>
      <c r="E1215" s="64"/>
      <c r="F1215" s="64"/>
      <c r="G1215" s="65" t="n">
        <f aca="false">G1214*G1213</f>
        <v>17484.335</v>
      </c>
    </row>
    <row r="1216" customFormat="false" ht="15" hidden="false" customHeight="false" outlineLevel="0" collapsed="false">
      <c r="A1216" s="66"/>
      <c r="B1216" s="66"/>
      <c r="C1216" s="66"/>
      <c r="D1216" s="66"/>
      <c r="E1216" s="66"/>
      <c r="F1216" s="66"/>
      <c r="G1216" s="66"/>
    </row>
    <row r="1217" customFormat="false" ht="89.25" hidden="false" customHeight="false" outlineLevel="0" collapsed="false">
      <c r="A1217" s="30" t="s">
        <v>175</v>
      </c>
      <c r="B1217" s="30" t="s">
        <v>176</v>
      </c>
      <c r="C1217" s="61" t="s">
        <v>17</v>
      </c>
      <c r="D1217" s="61" t="s">
        <v>18</v>
      </c>
      <c r="E1217" s="62"/>
      <c r="F1217" s="25"/>
      <c r="G1217" s="25"/>
    </row>
    <row r="1218" customFormat="false" ht="25.5" hidden="false" customHeight="false" outlineLevel="0" collapsed="false">
      <c r="A1218" s="63" t="n">
        <v>1379</v>
      </c>
      <c r="B1218" s="23" t="s">
        <v>1548</v>
      </c>
      <c r="C1218" s="24" t="s">
        <v>1343</v>
      </c>
      <c r="D1218" s="24" t="s">
        <v>114</v>
      </c>
      <c r="E1218" s="62" t="n">
        <v>97.29</v>
      </c>
      <c r="F1218" s="26" t="n">
        <v>0.47</v>
      </c>
      <c r="G1218" s="26" t="n">
        <v>45.73</v>
      </c>
    </row>
    <row r="1219" customFormat="false" ht="38.25" hidden="false" customHeight="false" outlineLevel="0" collapsed="false">
      <c r="A1219" s="63" t="n">
        <v>7334</v>
      </c>
      <c r="B1219" s="23" t="s">
        <v>1619</v>
      </c>
      <c r="C1219" s="24" t="s">
        <v>1343</v>
      </c>
      <c r="D1219" s="24" t="s">
        <v>1398</v>
      </c>
      <c r="E1219" s="62" t="n">
        <v>84.64</v>
      </c>
      <c r="F1219" s="26" t="n">
        <v>8.44</v>
      </c>
      <c r="G1219" s="26" t="n">
        <v>714.38</v>
      </c>
    </row>
    <row r="1220" customFormat="false" ht="51" hidden="false" customHeight="false" outlineLevel="0" collapsed="false">
      <c r="A1220" s="63" t="s">
        <v>1620</v>
      </c>
      <c r="B1220" s="23" t="s">
        <v>1621</v>
      </c>
      <c r="C1220" s="24" t="s">
        <v>17</v>
      </c>
      <c r="D1220" s="24" t="s">
        <v>28</v>
      </c>
      <c r="E1220" s="62" t="n">
        <v>10.31</v>
      </c>
      <c r="F1220" s="26" t="n">
        <v>346.55</v>
      </c>
      <c r="G1220" s="26" t="n">
        <v>3573.9</v>
      </c>
    </row>
    <row r="1221" customFormat="false" ht="25.5" hidden="false" customHeight="false" outlineLevel="0" collapsed="false">
      <c r="A1221" s="63" t="s">
        <v>1363</v>
      </c>
      <c r="B1221" s="23" t="s">
        <v>1364</v>
      </c>
      <c r="C1221" s="24" t="s">
        <v>17</v>
      </c>
      <c r="D1221" s="24" t="s">
        <v>1314</v>
      </c>
      <c r="E1221" s="62" t="n">
        <v>70.05</v>
      </c>
      <c r="F1221" s="26" t="n">
        <v>15.53</v>
      </c>
      <c r="G1221" s="26" t="n">
        <v>1087.69</v>
      </c>
    </row>
    <row r="1222" customFormat="false" ht="25.5" hidden="false" customHeight="false" outlineLevel="0" collapsed="false">
      <c r="A1222" s="63" t="s">
        <v>1349</v>
      </c>
      <c r="B1222" s="23" t="s">
        <v>1350</v>
      </c>
      <c r="C1222" s="24" t="s">
        <v>17</v>
      </c>
      <c r="D1222" s="24" t="s">
        <v>1314</v>
      </c>
      <c r="E1222" s="62" t="n">
        <v>35.02</v>
      </c>
      <c r="F1222" s="26" t="n">
        <v>12.54</v>
      </c>
      <c r="G1222" s="26" t="n">
        <v>439.12</v>
      </c>
    </row>
    <row r="1223" customFormat="false" ht="15" hidden="false" customHeight="false" outlineLevel="0" collapsed="false">
      <c r="A1223" s="64" t="s">
        <v>1353</v>
      </c>
      <c r="B1223" s="64"/>
      <c r="C1223" s="64"/>
      <c r="D1223" s="64"/>
      <c r="E1223" s="64"/>
      <c r="F1223" s="64"/>
      <c r="G1223" s="65" t="n">
        <v>8.24</v>
      </c>
    </row>
    <row r="1224" customFormat="false" ht="15" hidden="false" customHeight="false" outlineLevel="0" collapsed="false">
      <c r="A1224" s="64" t="s">
        <v>1354</v>
      </c>
      <c r="B1224" s="64"/>
      <c r="C1224" s="64"/>
      <c r="D1224" s="64"/>
      <c r="E1224" s="64"/>
      <c r="F1224" s="64"/>
      <c r="G1224" s="65" t="n">
        <v>21.88</v>
      </c>
    </row>
    <row r="1225" customFormat="false" ht="15" hidden="false" customHeight="false" outlineLevel="0" collapsed="false">
      <c r="A1225" s="64" t="s">
        <v>1355</v>
      </c>
      <c r="B1225" s="64"/>
      <c r="C1225" s="64"/>
      <c r="D1225" s="64"/>
      <c r="E1225" s="64"/>
      <c r="F1225" s="64"/>
      <c r="G1225" s="65" t="n">
        <v>30.12</v>
      </c>
    </row>
    <row r="1226" customFormat="false" ht="15" hidden="false" customHeight="false" outlineLevel="0" collapsed="false">
      <c r="A1226" s="64" t="s">
        <v>1356</v>
      </c>
      <c r="B1226" s="64"/>
      <c r="C1226" s="64"/>
      <c r="D1226" s="64"/>
      <c r="E1226" s="64"/>
      <c r="F1226" s="64"/>
      <c r="G1226" s="65" t="n">
        <v>0</v>
      </c>
    </row>
    <row r="1227" customFormat="false" ht="15" hidden="false" customHeight="false" outlineLevel="0" collapsed="false">
      <c r="A1227" s="64" t="s">
        <v>1357</v>
      </c>
      <c r="B1227" s="64"/>
      <c r="C1227" s="64"/>
      <c r="D1227" s="64"/>
      <c r="E1227" s="64"/>
      <c r="F1227" s="64"/>
      <c r="G1227" s="65" t="n">
        <v>7.73</v>
      </c>
    </row>
    <row r="1228" customFormat="false" ht="15" hidden="false" customHeight="false" outlineLevel="0" collapsed="false">
      <c r="A1228" s="64" t="s">
        <v>1358</v>
      </c>
      <c r="B1228" s="64"/>
      <c r="C1228" s="64"/>
      <c r="D1228" s="64"/>
      <c r="E1228" s="64"/>
      <c r="F1228" s="64"/>
      <c r="G1228" s="65" t="n">
        <v>0</v>
      </c>
    </row>
    <row r="1229" customFormat="false" ht="15" hidden="false" customHeight="false" outlineLevel="0" collapsed="false">
      <c r="A1229" s="64" t="s">
        <v>1359</v>
      </c>
      <c r="B1229" s="64"/>
      <c r="C1229" s="64"/>
      <c r="D1229" s="64"/>
      <c r="E1229" s="64"/>
      <c r="F1229" s="64"/>
      <c r="G1229" s="65" t="n">
        <v>7.73</v>
      </c>
    </row>
    <row r="1230" customFormat="false" ht="15" hidden="false" customHeight="false" outlineLevel="0" collapsed="false">
      <c r="A1230" s="64" t="s">
        <v>1360</v>
      </c>
      <c r="B1230" s="64"/>
      <c r="C1230" s="64"/>
      <c r="D1230" s="64"/>
      <c r="E1230" s="64"/>
      <c r="F1230" s="64"/>
      <c r="G1230" s="65" t="n">
        <v>37.85</v>
      </c>
    </row>
    <row r="1231" customFormat="false" ht="15" hidden="false" customHeight="false" outlineLevel="0" collapsed="false">
      <c r="A1231" s="64" t="s">
        <v>1361</v>
      </c>
      <c r="B1231" s="64"/>
      <c r="C1231" s="64"/>
      <c r="D1231" s="64"/>
      <c r="E1231" s="64"/>
      <c r="F1231" s="64"/>
      <c r="G1231" s="65" t="n">
        <v>194.58</v>
      </c>
    </row>
    <row r="1232" customFormat="false" ht="15" hidden="false" customHeight="false" outlineLevel="0" collapsed="false">
      <c r="A1232" s="64" t="s">
        <v>1362</v>
      </c>
      <c r="B1232" s="64"/>
      <c r="C1232" s="64"/>
      <c r="D1232" s="64"/>
      <c r="E1232" s="64"/>
      <c r="F1232" s="64"/>
      <c r="G1232" s="65" t="n">
        <f aca="false">G1231*G1230</f>
        <v>7364.853</v>
      </c>
    </row>
    <row r="1233" customFormat="false" ht="15" hidden="false" customHeight="false" outlineLevel="0" collapsed="false">
      <c r="A1233" s="66"/>
      <c r="B1233" s="66"/>
      <c r="C1233" s="66"/>
      <c r="D1233" s="66"/>
      <c r="E1233" s="66"/>
      <c r="F1233" s="66"/>
      <c r="G1233" s="66"/>
    </row>
    <row r="1234" customFormat="false" ht="38.25" hidden="false" customHeight="false" outlineLevel="0" collapsed="false">
      <c r="A1234" s="30" t="s">
        <v>177</v>
      </c>
      <c r="B1234" s="30" t="s">
        <v>178</v>
      </c>
      <c r="C1234" s="61" t="s">
        <v>17</v>
      </c>
      <c r="D1234" s="61" t="s">
        <v>49</v>
      </c>
      <c r="E1234" s="62"/>
      <c r="F1234" s="25"/>
      <c r="G1234" s="25"/>
    </row>
    <row r="1235" customFormat="false" ht="51" hidden="false" customHeight="false" outlineLevel="0" collapsed="false">
      <c r="A1235" s="63" t="n">
        <v>1287</v>
      </c>
      <c r="B1235" s="23" t="s">
        <v>1612</v>
      </c>
      <c r="C1235" s="24" t="s">
        <v>1343</v>
      </c>
      <c r="D1235" s="24" t="s">
        <v>18</v>
      </c>
      <c r="E1235" s="62" t="n">
        <v>2.83</v>
      </c>
      <c r="F1235" s="26" t="n">
        <v>19.9</v>
      </c>
      <c r="G1235" s="26" t="n">
        <v>56.27</v>
      </c>
    </row>
    <row r="1236" customFormat="false" ht="25.5" hidden="false" customHeight="false" outlineLevel="0" collapsed="false">
      <c r="A1236" s="63" t="n">
        <v>1381</v>
      </c>
      <c r="B1236" s="23" t="s">
        <v>1613</v>
      </c>
      <c r="C1236" s="24" t="s">
        <v>1343</v>
      </c>
      <c r="D1236" s="24" t="s">
        <v>114</v>
      </c>
      <c r="E1236" s="62" t="n">
        <v>11.37</v>
      </c>
      <c r="F1236" s="26" t="n">
        <v>0.61</v>
      </c>
      <c r="G1236" s="26" t="n">
        <v>6.93</v>
      </c>
    </row>
    <row r="1237" customFormat="false" ht="15" hidden="false" customHeight="false" outlineLevel="0" collapsed="false">
      <c r="A1237" s="63" t="n">
        <v>34357</v>
      </c>
      <c r="B1237" s="23" t="s">
        <v>1614</v>
      </c>
      <c r="C1237" s="24" t="s">
        <v>1343</v>
      </c>
      <c r="D1237" s="24" t="s">
        <v>114</v>
      </c>
      <c r="E1237" s="62" t="n">
        <v>1.58</v>
      </c>
      <c r="F1237" s="26" t="n">
        <v>3.89</v>
      </c>
      <c r="G1237" s="26" t="n">
        <v>6.16</v>
      </c>
    </row>
    <row r="1238" customFormat="false" ht="25.5" hidden="false" customHeight="false" outlineLevel="0" collapsed="false">
      <c r="A1238" s="63" t="s">
        <v>1615</v>
      </c>
      <c r="B1238" s="23" t="s">
        <v>1616</v>
      </c>
      <c r="C1238" s="24" t="s">
        <v>17</v>
      </c>
      <c r="D1238" s="24" t="s">
        <v>1314</v>
      </c>
      <c r="E1238" s="62" t="n">
        <v>1.39</v>
      </c>
      <c r="F1238" s="26" t="n">
        <v>14.45</v>
      </c>
      <c r="G1238" s="26" t="n">
        <v>20.15</v>
      </c>
    </row>
    <row r="1239" customFormat="false" ht="25.5" hidden="false" customHeight="false" outlineLevel="0" collapsed="false">
      <c r="A1239" s="63" t="s">
        <v>1349</v>
      </c>
      <c r="B1239" s="23" t="s">
        <v>1350</v>
      </c>
      <c r="C1239" s="24" t="s">
        <v>17</v>
      </c>
      <c r="D1239" s="24" t="s">
        <v>1314</v>
      </c>
      <c r="E1239" s="62" t="n">
        <v>0.58</v>
      </c>
      <c r="F1239" s="26" t="n">
        <v>12.54</v>
      </c>
      <c r="G1239" s="26" t="n">
        <v>7.33</v>
      </c>
    </row>
    <row r="1240" customFormat="false" ht="15" hidden="false" customHeight="false" outlineLevel="0" collapsed="false">
      <c r="A1240" s="64" t="s">
        <v>1353</v>
      </c>
      <c r="B1240" s="64"/>
      <c r="C1240" s="64"/>
      <c r="D1240" s="64"/>
      <c r="E1240" s="64"/>
      <c r="F1240" s="64"/>
      <c r="G1240" s="65" t="n">
        <v>1.02</v>
      </c>
    </row>
    <row r="1241" customFormat="false" ht="15" hidden="false" customHeight="false" outlineLevel="0" collapsed="false">
      <c r="A1241" s="64" t="s">
        <v>1354</v>
      </c>
      <c r="B1241" s="64"/>
      <c r="C1241" s="64"/>
      <c r="D1241" s="64"/>
      <c r="E1241" s="64"/>
      <c r="F1241" s="64"/>
      <c r="G1241" s="65" t="n">
        <v>4.12</v>
      </c>
    </row>
    <row r="1242" customFormat="false" ht="15" hidden="false" customHeight="false" outlineLevel="0" collapsed="false">
      <c r="A1242" s="64" t="s">
        <v>1355</v>
      </c>
      <c r="B1242" s="64"/>
      <c r="C1242" s="64"/>
      <c r="D1242" s="64"/>
      <c r="E1242" s="64"/>
      <c r="F1242" s="64"/>
      <c r="G1242" s="65" t="n">
        <v>5.14</v>
      </c>
    </row>
    <row r="1243" customFormat="false" ht="15" hidden="false" customHeight="false" outlineLevel="0" collapsed="false">
      <c r="A1243" s="64" t="s">
        <v>1356</v>
      </c>
      <c r="B1243" s="64"/>
      <c r="C1243" s="64"/>
      <c r="D1243" s="64"/>
      <c r="E1243" s="64"/>
      <c r="F1243" s="64"/>
      <c r="G1243" s="65" t="n">
        <v>0</v>
      </c>
    </row>
    <row r="1244" customFormat="false" ht="15" hidden="false" customHeight="false" outlineLevel="0" collapsed="false">
      <c r="A1244" s="64" t="s">
        <v>1357</v>
      </c>
      <c r="B1244" s="64"/>
      <c r="C1244" s="64"/>
      <c r="D1244" s="64"/>
      <c r="E1244" s="64"/>
      <c r="F1244" s="64"/>
      <c r="G1244" s="65" t="n">
        <v>1.32</v>
      </c>
    </row>
    <row r="1245" customFormat="false" ht="15" hidden="false" customHeight="false" outlineLevel="0" collapsed="false">
      <c r="A1245" s="64" t="s">
        <v>1358</v>
      </c>
      <c r="B1245" s="64"/>
      <c r="C1245" s="64"/>
      <c r="D1245" s="64"/>
      <c r="E1245" s="64"/>
      <c r="F1245" s="64"/>
      <c r="G1245" s="65" t="n">
        <v>0</v>
      </c>
    </row>
    <row r="1246" customFormat="false" ht="15" hidden="false" customHeight="false" outlineLevel="0" collapsed="false">
      <c r="A1246" s="64" t="s">
        <v>1359</v>
      </c>
      <c r="B1246" s="64"/>
      <c r="C1246" s="64"/>
      <c r="D1246" s="64"/>
      <c r="E1246" s="64"/>
      <c r="F1246" s="64"/>
      <c r="G1246" s="65" t="n">
        <v>1.32</v>
      </c>
    </row>
    <row r="1247" customFormat="false" ht="15" hidden="false" customHeight="false" outlineLevel="0" collapsed="false">
      <c r="A1247" s="64" t="s">
        <v>1360</v>
      </c>
      <c r="B1247" s="64"/>
      <c r="C1247" s="64"/>
      <c r="D1247" s="64"/>
      <c r="E1247" s="64"/>
      <c r="F1247" s="64"/>
      <c r="G1247" s="65" t="n">
        <v>6.46</v>
      </c>
    </row>
    <row r="1248" customFormat="false" ht="15" hidden="false" customHeight="false" outlineLevel="0" collapsed="false">
      <c r="A1248" s="64" t="s">
        <v>1361</v>
      </c>
      <c r="B1248" s="64"/>
      <c r="C1248" s="64"/>
      <c r="D1248" s="64"/>
      <c r="E1248" s="64"/>
      <c r="F1248" s="64"/>
      <c r="G1248" s="65" t="n">
        <v>18.85</v>
      </c>
    </row>
    <row r="1249" customFormat="false" ht="15" hidden="false" customHeight="false" outlineLevel="0" collapsed="false">
      <c r="A1249" s="64" t="s">
        <v>1362</v>
      </c>
      <c r="B1249" s="64"/>
      <c r="C1249" s="64"/>
      <c r="D1249" s="64"/>
      <c r="E1249" s="64"/>
      <c r="F1249" s="64"/>
      <c r="G1249" s="65" t="n">
        <f aca="false">G1248*G1247</f>
        <v>121.771</v>
      </c>
    </row>
    <row r="1250" customFormat="false" ht="15" hidden="false" customHeight="false" outlineLevel="0" collapsed="false">
      <c r="A1250" s="66"/>
      <c r="B1250" s="66"/>
      <c r="C1250" s="66"/>
      <c r="D1250" s="66"/>
      <c r="E1250" s="66"/>
      <c r="F1250" s="66"/>
      <c r="G1250" s="66"/>
    </row>
    <row r="1251" customFormat="false" ht="51" hidden="false" customHeight="false" outlineLevel="0" collapsed="false">
      <c r="A1251" s="30" t="s">
        <v>179</v>
      </c>
      <c r="B1251" s="30" t="s">
        <v>180</v>
      </c>
      <c r="C1251" s="61" t="s">
        <v>17</v>
      </c>
      <c r="D1251" s="61" t="s">
        <v>49</v>
      </c>
      <c r="E1251" s="62"/>
      <c r="F1251" s="25"/>
      <c r="G1251" s="25"/>
    </row>
    <row r="1252" customFormat="false" ht="15" hidden="false" customHeight="false" outlineLevel="0" collapsed="false">
      <c r="A1252" s="63" t="n">
        <v>34357</v>
      </c>
      <c r="B1252" s="23" t="s">
        <v>1614</v>
      </c>
      <c r="C1252" s="24" t="s">
        <v>1343</v>
      </c>
      <c r="D1252" s="24" t="s">
        <v>114</v>
      </c>
      <c r="E1252" s="62" t="n">
        <v>11.37</v>
      </c>
      <c r="F1252" s="26" t="n">
        <v>3.89</v>
      </c>
      <c r="G1252" s="26" t="n">
        <v>44.23</v>
      </c>
    </row>
    <row r="1253" customFormat="false" ht="15" hidden="false" customHeight="false" outlineLevel="0" collapsed="false">
      <c r="A1253" s="63" t="n">
        <v>37595</v>
      </c>
      <c r="B1253" s="23" t="s">
        <v>1617</v>
      </c>
      <c r="C1253" s="24" t="s">
        <v>1343</v>
      </c>
      <c r="D1253" s="24" t="s">
        <v>114</v>
      </c>
      <c r="E1253" s="62" t="n">
        <v>81.62</v>
      </c>
      <c r="F1253" s="26" t="n">
        <v>1.85</v>
      </c>
      <c r="G1253" s="26" t="n">
        <v>150.99</v>
      </c>
    </row>
    <row r="1254" customFormat="false" ht="38.25" hidden="false" customHeight="false" outlineLevel="0" collapsed="false">
      <c r="A1254" s="63" t="n">
        <v>38195</v>
      </c>
      <c r="B1254" s="23" t="s">
        <v>1618</v>
      </c>
      <c r="C1254" s="24" t="s">
        <v>1343</v>
      </c>
      <c r="D1254" s="24" t="s">
        <v>18</v>
      </c>
      <c r="E1254" s="62" t="n">
        <v>25.45</v>
      </c>
      <c r="F1254" s="26" t="n">
        <v>63.85</v>
      </c>
      <c r="G1254" s="26" t="n">
        <v>1624.71</v>
      </c>
    </row>
    <row r="1255" customFormat="false" ht="25.5" hidden="false" customHeight="false" outlineLevel="0" collapsed="false">
      <c r="A1255" s="63" t="s">
        <v>1615</v>
      </c>
      <c r="B1255" s="23" t="s">
        <v>1616</v>
      </c>
      <c r="C1255" s="24" t="s">
        <v>17</v>
      </c>
      <c r="D1255" s="24" t="s">
        <v>1314</v>
      </c>
      <c r="E1255" s="62" t="n">
        <v>11.5</v>
      </c>
      <c r="F1255" s="26" t="n">
        <v>14.45</v>
      </c>
      <c r="G1255" s="26" t="n">
        <v>166.22</v>
      </c>
    </row>
    <row r="1256" customFormat="false" ht="25.5" hidden="false" customHeight="false" outlineLevel="0" collapsed="false">
      <c r="A1256" s="63" t="s">
        <v>1349</v>
      </c>
      <c r="B1256" s="23" t="s">
        <v>1350</v>
      </c>
      <c r="C1256" s="24" t="s">
        <v>17</v>
      </c>
      <c r="D1256" s="24" t="s">
        <v>1314</v>
      </c>
      <c r="E1256" s="62" t="n">
        <v>4.2</v>
      </c>
      <c r="F1256" s="26" t="n">
        <v>12.54</v>
      </c>
      <c r="G1256" s="26" t="n">
        <v>52.61</v>
      </c>
    </row>
    <row r="1257" customFormat="false" ht="15" hidden="false" customHeight="false" outlineLevel="0" collapsed="false">
      <c r="A1257" s="64" t="s">
        <v>1353</v>
      </c>
      <c r="B1257" s="64"/>
      <c r="C1257" s="64"/>
      <c r="D1257" s="64"/>
      <c r="E1257" s="64"/>
      <c r="F1257" s="64"/>
      <c r="G1257" s="65" t="n">
        <v>1.13</v>
      </c>
    </row>
    <row r="1258" customFormat="false" ht="15" hidden="false" customHeight="false" outlineLevel="0" collapsed="false">
      <c r="A1258" s="64" t="s">
        <v>1354</v>
      </c>
      <c r="B1258" s="64"/>
      <c r="C1258" s="64"/>
      <c r="D1258" s="64"/>
      <c r="E1258" s="64"/>
      <c r="F1258" s="64"/>
      <c r="G1258" s="65" t="n">
        <v>13.93</v>
      </c>
    </row>
    <row r="1259" customFormat="false" ht="15" hidden="false" customHeight="false" outlineLevel="0" collapsed="false">
      <c r="A1259" s="64" t="s">
        <v>1355</v>
      </c>
      <c r="B1259" s="64"/>
      <c r="C1259" s="64"/>
      <c r="D1259" s="64"/>
      <c r="E1259" s="64"/>
      <c r="F1259" s="64"/>
      <c r="G1259" s="65" t="n">
        <v>15.06</v>
      </c>
    </row>
    <row r="1260" customFormat="false" ht="15" hidden="false" customHeight="false" outlineLevel="0" collapsed="false">
      <c r="A1260" s="64" t="s">
        <v>1356</v>
      </c>
      <c r="B1260" s="64"/>
      <c r="C1260" s="64"/>
      <c r="D1260" s="64"/>
      <c r="E1260" s="64"/>
      <c r="F1260" s="64"/>
      <c r="G1260" s="65" t="n">
        <v>0</v>
      </c>
    </row>
    <row r="1261" customFormat="false" ht="15" hidden="false" customHeight="false" outlineLevel="0" collapsed="false">
      <c r="A1261" s="64" t="s">
        <v>1357</v>
      </c>
      <c r="B1261" s="64"/>
      <c r="C1261" s="64"/>
      <c r="D1261" s="64"/>
      <c r="E1261" s="64"/>
      <c r="F1261" s="64"/>
      <c r="G1261" s="65" t="n">
        <v>3.86</v>
      </c>
    </row>
    <row r="1262" customFormat="false" ht="15" hidden="false" customHeight="false" outlineLevel="0" collapsed="false">
      <c r="A1262" s="64" t="s">
        <v>1358</v>
      </c>
      <c r="B1262" s="64"/>
      <c r="C1262" s="64"/>
      <c r="D1262" s="64"/>
      <c r="E1262" s="64"/>
      <c r="F1262" s="64"/>
      <c r="G1262" s="65" t="n">
        <v>0</v>
      </c>
    </row>
    <row r="1263" customFormat="false" ht="15" hidden="false" customHeight="false" outlineLevel="0" collapsed="false">
      <c r="A1263" s="64" t="s">
        <v>1359</v>
      </c>
      <c r="B1263" s="64"/>
      <c r="C1263" s="64"/>
      <c r="D1263" s="64"/>
      <c r="E1263" s="64"/>
      <c r="F1263" s="64"/>
      <c r="G1263" s="65" t="n">
        <v>3.86</v>
      </c>
    </row>
    <row r="1264" customFormat="false" ht="15" hidden="false" customHeight="false" outlineLevel="0" collapsed="false">
      <c r="A1264" s="64" t="s">
        <v>1360</v>
      </c>
      <c r="B1264" s="64"/>
      <c r="C1264" s="64"/>
      <c r="D1264" s="64"/>
      <c r="E1264" s="64"/>
      <c r="F1264" s="64"/>
      <c r="G1264" s="65" t="n">
        <v>18.93</v>
      </c>
    </row>
    <row r="1265" customFormat="false" ht="15" hidden="false" customHeight="false" outlineLevel="0" collapsed="false">
      <c r="A1265" s="64" t="s">
        <v>1361</v>
      </c>
      <c r="B1265" s="64"/>
      <c r="C1265" s="64"/>
      <c r="D1265" s="64"/>
      <c r="E1265" s="64"/>
      <c r="F1265" s="64"/>
      <c r="G1265" s="65" t="n">
        <v>135.35</v>
      </c>
    </row>
    <row r="1266" customFormat="false" ht="15" hidden="false" customHeight="false" outlineLevel="0" collapsed="false">
      <c r="A1266" s="64" t="s">
        <v>1362</v>
      </c>
      <c r="B1266" s="64"/>
      <c r="C1266" s="64"/>
      <c r="D1266" s="64"/>
      <c r="E1266" s="64"/>
      <c r="F1266" s="64"/>
      <c r="G1266" s="65" t="n">
        <f aca="false">G1265*G1264</f>
        <v>2562.1755</v>
      </c>
    </row>
    <row r="1267" customFormat="false" ht="15" hidden="false" customHeight="false" outlineLevel="0" collapsed="false">
      <c r="A1267" s="66"/>
      <c r="B1267" s="66"/>
      <c r="C1267" s="66"/>
      <c r="D1267" s="66"/>
      <c r="E1267" s="66"/>
      <c r="F1267" s="66"/>
      <c r="G1267" s="66"/>
    </row>
    <row r="1268" customFormat="false" ht="51" hidden="false" customHeight="false" outlineLevel="0" collapsed="false">
      <c r="A1268" s="30" t="s">
        <v>181</v>
      </c>
      <c r="B1268" s="30" t="s">
        <v>182</v>
      </c>
      <c r="C1268" s="61" t="s">
        <v>17</v>
      </c>
      <c r="D1268" s="61" t="s">
        <v>18</v>
      </c>
      <c r="E1268" s="62"/>
      <c r="F1268" s="25"/>
      <c r="G1268" s="25"/>
    </row>
    <row r="1269" customFormat="false" ht="76.5" hidden="false" customHeight="false" outlineLevel="0" collapsed="false">
      <c r="A1269" s="63" t="n">
        <v>36155</v>
      </c>
      <c r="B1269" s="23" t="s">
        <v>1622</v>
      </c>
      <c r="C1269" s="24" t="s">
        <v>1343</v>
      </c>
      <c r="D1269" s="24" t="s">
        <v>18</v>
      </c>
      <c r="E1269" s="62" t="n">
        <v>39.85</v>
      </c>
      <c r="F1269" s="26" t="n">
        <v>34.24</v>
      </c>
      <c r="G1269" s="26" t="n">
        <v>1364.48</v>
      </c>
    </row>
    <row r="1270" customFormat="false" ht="38.25" hidden="false" customHeight="false" outlineLevel="0" collapsed="false">
      <c r="A1270" s="63" t="n">
        <v>370</v>
      </c>
      <c r="B1270" s="23" t="s">
        <v>1549</v>
      </c>
      <c r="C1270" s="24" t="s">
        <v>1343</v>
      </c>
      <c r="D1270" s="24" t="s">
        <v>28</v>
      </c>
      <c r="E1270" s="62" t="n">
        <v>2.16</v>
      </c>
      <c r="F1270" s="26" t="n">
        <v>44</v>
      </c>
      <c r="G1270" s="26" t="n">
        <v>94.97</v>
      </c>
    </row>
    <row r="1271" customFormat="false" ht="38.25" hidden="false" customHeight="false" outlineLevel="0" collapsed="false">
      <c r="A1271" s="63" t="n">
        <v>4741</v>
      </c>
      <c r="B1271" s="23" t="s">
        <v>1623</v>
      </c>
      <c r="C1271" s="24" t="s">
        <v>1343</v>
      </c>
      <c r="D1271" s="24" t="s">
        <v>28</v>
      </c>
      <c r="E1271" s="62" t="n">
        <v>0.25</v>
      </c>
      <c r="F1271" s="26" t="n">
        <v>48.8</v>
      </c>
      <c r="G1271" s="26" t="n">
        <v>12.05</v>
      </c>
    </row>
    <row r="1272" customFormat="false" ht="25.5" hidden="false" customHeight="false" outlineLevel="0" collapsed="false">
      <c r="A1272" s="63" t="s">
        <v>1624</v>
      </c>
      <c r="B1272" s="23" t="s">
        <v>1625</v>
      </c>
      <c r="C1272" s="24" t="s">
        <v>17</v>
      </c>
      <c r="D1272" s="24" t="s">
        <v>1314</v>
      </c>
      <c r="E1272" s="62" t="n">
        <v>15.11</v>
      </c>
      <c r="F1272" s="26" t="n">
        <v>11.14</v>
      </c>
      <c r="G1272" s="26" t="n">
        <v>168.26</v>
      </c>
    </row>
    <row r="1273" customFormat="false" ht="25.5" hidden="false" customHeight="false" outlineLevel="0" collapsed="false">
      <c r="A1273" s="63" t="s">
        <v>1349</v>
      </c>
      <c r="B1273" s="23" t="s">
        <v>1350</v>
      </c>
      <c r="C1273" s="24" t="s">
        <v>17</v>
      </c>
      <c r="D1273" s="24" t="s">
        <v>1314</v>
      </c>
      <c r="E1273" s="62" t="n">
        <v>15.11</v>
      </c>
      <c r="F1273" s="26" t="n">
        <v>12.54</v>
      </c>
      <c r="G1273" s="26" t="n">
        <v>189.38</v>
      </c>
    </row>
    <row r="1274" customFormat="false" ht="63.75" hidden="false" customHeight="false" outlineLevel="0" collapsed="false">
      <c r="A1274" s="63" t="s">
        <v>1626</v>
      </c>
      <c r="B1274" s="23" t="s">
        <v>1627</v>
      </c>
      <c r="C1274" s="24" t="s">
        <v>17</v>
      </c>
      <c r="D1274" s="24" t="s">
        <v>1382</v>
      </c>
      <c r="E1274" s="62" t="n">
        <v>0.16</v>
      </c>
      <c r="F1274" s="26" t="n">
        <v>5.83</v>
      </c>
      <c r="G1274" s="26" t="n">
        <v>0.91</v>
      </c>
    </row>
    <row r="1275" customFormat="false" ht="63.75" hidden="false" customHeight="false" outlineLevel="0" collapsed="false">
      <c r="A1275" s="63" t="s">
        <v>1628</v>
      </c>
      <c r="B1275" s="23" t="s">
        <v>1629</v>
      </c>
      <c r="C1275" s="24" t="s">
        <v>17</v>
      </c>
      <c r="D1275" s="24" t="s">
        <v>1557</v>
      </c>
      <c r="E1275" s="62" t="n">
        <v>7.4</v>
      </c>
      <c r="F1275" s="26" t="n">
        <v>1</v>
      </c>
      <c r="G1275" s="26" t="n">
        <v>7.38</v>
      </c>
    </row>
    <row r="1276" customFormat="false" ht="89.25" hidden="false" customHeight="false" outlineLevel="0" collapsed="false">
      <c r="A1276" s="63" t="s">
        <v>1630</v>
      </c>
      <c r="B1276" s="23" t="s">
        <v>1631</v>
      </c>
      <c r="C1276" s="24" t="s">
        <v>17</v>
      </c>
      <c r="D1276" s="24" t="s">
        <v>1382</v>
      </c>
      <c r="E1276" s="62" t="n">
        <v>1.84</v>
      </c>
      <c r="F1276" s="26" t="n">
        <v>11.77</v>
      </c>
      <c r="G1276" s="26" t="n">
        <v>21.61</v>
      </c>
    </row>
    <row r="1277" customFormat="false" ht="89.25" hidden="false" customHeight="false" outlineLevel="0" collapsed="false">
      <c r="A1277" s="63" t="s">
        <v>1632</v>
      </c>
      <c r="B1277" s="23" t="s">
        <v>1633</v>
      </c>
      <c r="C1277" s="24" t="s">
        <v>17</v>
      </c>
      <c r="D1277" s="24" t="s">
        <v>1557</v>
      </c>
      <c r="E1277" s="62" t="n">
        <v>5.72</v>
      </c>
      <c r="F1277" s="26" t="n">
        <v>0.76</v>
      </c>
      <c r="G1277" s="26" t="n">
        <v>4.33</v>
      </c>
    </row>
    <row r="1278" customFormat="false" ht="15" hidden="false" customHeight="false" outlineLevel="0" collapsed="false">
      <c r="A1278" s="64" t="s">
        <v>1353</v>
      </c>
      <c r="B1278" s="64"/>
      <c r="C1278" s="64"/>
      <c r="D1278" s="64"/>
      <c r="E1278" s="64"/>
      <c r="F1278" s="64"/>
      <c r="G1278" s="65" t="n">
        <v>6.07</v>
      </c>
    </row>
    <row r="1279" customFormat="false" ht="15" hidden="false" customHeight="false" outlineLevel="0" collapsed="false">
      <c r="A1279" s="64" t="s">
        <v>1354</v>
      </c>
      <c r="B1279" s="64"/>
      <c r="C1279" s="64"/>
      <c r="D1279" s="64"/>
      <c r="E1279" s="64"/>
      <c r="F1279" s="64"/>
      <c r="G1279" s="65" t="n">
        <v>42.96</v>
      </c>
    </row>
    <row r="1280" customFormat="false" ht="15" hidden="false" customHeight="false" outlineLevel="0" collapsed="false">
      <c r="A1280" s="64" t="s">
        <v>1355</v>
      </c>
      <c r="B1280" s="64"/>
      <c r="C1280" s="64"/>
      <c r="D1280" s="64"/>
      <c r="E1280" s="64"/>
      <c r="F1280" s="64"/>
      <c r="G1280" s="65" t="n">
        <v>49.04</v>
      </c>
    </row>
    <row r="1281" customFormat="false" ht="15" hidden="false" customHeight="false" outlineLevel="0" collapsed="false">
      <c r="A1281" s="64" t="s">
        <v>1356</v>
      </c>
      <c r="B1281" s="64"/>
      <c r="C1281" s="64"/>
      <c r="D1281" s="64"/>
      <c r="E1281" s="64"/>
      <c r="F1281" s="64"/>
      <c r="G1281" s="65" t="n">
        <v>0</v>
      </c>
    </row>
    <row r="1282" customFormat="false" ht="15" hidden="false" customHeight="false" outlineLevel="0" collapsed="false">
      <c r="A1282" s="64" t="s">
        <v>1357</v>
      </c>
      <c r="B1282" s="64"/>
      <c r="C1282" s="64"/>
      <c r="D1282" s="64"/>
      <c r="E1282" s="64"/>
      <c r="F1282" s="64"/>
      <c r="G1282" s="65" t="n">
        <v>12.58</v>
      </c>
    </row>
    <row r="1283" customFormat="false" ht="15" hidden="false" customHeight="false" outlineLevel="0" collapsed="false">
      <c r="A1283" s="64" t="s">
        <v>1358</v>
      </c>
      <c r="B1283" s="64"/>
      <c r="C1283" s="64"/>
      <c r="D1283" s="64"/>
      <c r="E1283" s="64"/>
      <c r="F1283" s="64"/>
      <c r="G1283" s="65" t="n">
        <v>0</v>
      </c>
    </row>
    <row r="1284" customFormat="false" ht="15" hidden="false" customHeight="false" outlineLevel="0" collapsed="false">
      <c r="A1284" s="64" t="s">
        <v>1359</v>
      </c>
      <c r="B1284" s="64"/>
      <c r="C1284" s="64"/>
      <c r="D1284" s="64"/>
      <c r="E1284" s="64"/>
      <c r="F1284" s="64"/>
      <c r="G1284" s="65" t="n">
        <v>12.58</v>
      </c>
    </row>
    <row r="1285" customFormat="false" ht="15" hidden="false" customHeight="false" outlineLevel="0" collapsed="false">
      <c r="A1285" s="64" t="s">
        <v>1360</v>
      </c>
      <c r="B1285" s="64"/>
      <c r="C1285" s="64"/>
      <c r="D1285" s="64"/>
      <c r="E1285" s="64"/>
      <c r="F1285" s="64"/>
      <c r="G1285" s="65" t="n">
        <v>61.61</v>
      </c>
    </row>
    <row r="1286" customFormat="false" ht="15" hidden="false" customHeight="false" outlineLevel="0" collapsed="false">
      <c r="A1286" s="64" t="s">
        <v>1361</v>
      </c>
      <c r="B1286" s="64"/>
      <c r="C1286" s="64"/>
      <c r="D1286" s="64"/>
      <c r="E1286" s="64"/>
      <c r="F1286" s="64"/>
      <c r="G1286" s="65" t="n">
        <v>38</v>
      </c>
    </row>
    <row r="1287" customFormat="false" ht="15" hidden="false" customHeight="false" outlineLevel="0" collapsed="false">
      <c r="A1287" s="64" t="s">
        <v>1362</v>
      </c>
      <c r="B1287" s="64"/>
      <c r="C1287" s="64"/>
      <c r="D1287" s="64"/>
      <c r="E1287" s="64"/>
      <c r="F1287" s="64"/>
      <c r="G1287" s="65" t="n">
        <f aca="false">G1286*G1285</f>
        <v>2341.18</v>
      </c>
    </row>
    <row r="1288" customFormat="false" ht="15" hidden="false" customHeight="false" outlineLevel="0" collapsed="false">
      <c r="A1288" s="66"/>
      <c r="B1288" s="66"/>
      <c r="C1288" s="66"/>
      <c r="D1288" s="66"/>
      <c r="E1288" s="66"/>
      <c r="F1288" s="66"/>
      <c r="G1288" s="66"/>
    </row>
    <row r="1289" customFormat="false" ht="63.75" hidden="false" customHeight="false" outlineLevel="0" collapsed="false">
      <c r="A1289" s="30" t="s">
        <v>183</v>
      </c>
      <c r="B1289" s="30" t="s">
        <v>184</v>
      </c>
      <c r="C1289" s="61" t="s">
        <v>17</v>
      </c>
      <c r="D1289" s="61" t="s">
        <v>18</v>
      </c>
      <c r="E1289" s="62"/>
      <c r="F1289" s="25"/>
      <c r="G1289" s="25"/>
    </row>
    <row r="1290" customFormat="false" ht="76.5" hidden="false" customHeight="false" outlineLevel="0" collapsed="false">
      <c r="A1290" s="63" t="n">
        <v>36155</v>
      </c>
      <c r="B1290" s="23" t="s">
        <v>1622</v>
      </c>
      <c r="C1290" s="24" t="s">
        <v>1343</v>
      </c>
      <c r="D1290" s="24" t="s">
        <v>18</v>
      </c>
      <c r="E1290" s="62" t="n">
        <v>120.55</v>
      </c>
      <c r="F1290" s="26" t="n">
        <v>34.24</v>
      </c>
      <c r="G1290" s="26" t="n">
        <v>4127.72</v>
      </c>
    </row>
    <row r="1291" customFormat="false" ht="38.25" hidden="false" customHeight="false" outlineLevel="0" collapsed="false">
      <c r="A1291" s="63" t="n">
        <v>370</v>
      </c>
      <c r="B1291" s="23" t="s">
        <v>1549</v>
      </c>
      <c r="C1291" s="24" t="s">
        <v>1343</v>
      </c>
      <c r="D1291" s="24" t="s">
        <v>28</v>
      </c>
      <c r="E1291" s="62" t="n">
        <v>6.83</v>
      </c>
      <c r="F1291" s="26" t="n">
        <v>44</v>
      </c>
      <c r="G1291" s="26" t="n">
        <v>300.35</v>
      </c>
    </row>
    <row r="1292" customFormat="false" ht="38.25" hidden="false" customHeight="false" outlineLevel="0" collapsed="false">
      <c r="A1292" s="63" t="n">
        <v>4741</v>
      </c>
      <c r="B1292" s="23" t="s">
        <v>1623</v>
      </c>
      <c r="C1292" s="24" t="s">
        <v>1343</v>
      </c>
      <c r="D1292" s="24" t="s">
        <v>28</v>
      </c>
      <c r="E1292" s="62" t="n">
        <v>0.78</v>
      </c>
      <c r="F1292" s="26" t="n">
        <v>48.8</v>
      </c>
      <c r="G1292" s="26" t="n">
        <v>38.12</v>
      </c>
    </row>
    <row r="1293" customFormat="false" ht="25.5" hidden="false" customHeight="false" outlineLevel="0" collapsed="false">
      <c r="A1293" s="63" t="s">
        <v>1624</v>
      </c>
      <c r="B1293" s="23" t="s">
        <v>1625</v>
      </c>
      <c r="C1293" s="24" t="s">
        <v>17</v>
      </c>
      <c r="D1293" s="24" t="s">
        <v>1314</v>
      </c>
      <c r="E1293" s="62" t="n">
        <v>19.17</v>
      </c>
      <c r="F1293" s="26" t="n">
        <v>11.14</v>
      </c>
      <c r="G1293" s="26" t="n">
        <v>213.53</v>
      </c>
    </row>
    <row r="1294" customFormat="false" ht="25.5" hidden="false" customHeight="false" outlineLevel="0" collapsed="false">
      <c r="A1294" s="63" t="s">
        <v>1349</v>
      </c>
      <c r="B1294" s="23" t="s">
        <v>1350</v>
      </c>
      <c r="C1294" s="24" t="s">
        <v>17</v>
      </c>
      <c r="D1294" s="24" t="s">
        <v>1314</v>
      </c>
      <c r="E1294" s="62" t="n">
        <v>19.17</v>
      </c>
      <c r="F1294" s="26" t="n">
        <v>12.54</v>
      </c>
      <c r="G1294" s="26" t="n">
        <v>240.33</v>
      </c>
    </row>
    <row r="1295" customFormat="false" ht="63.75" hidden="false" customHeight="false" outlineLevel="0" collapsed="false">
      <c r="A1295" s="63" t="s">
        <v>1626</v>
      </c>
      <c r="B1295" s="23" t="s">
        <v>1627</v>
      </c>
      <c r="C1295" s="24" t="s">
        <v>17</v>
      </c>
      <c r="D1295" s="24" t="s">
        <v>1382</v>
      </c>
      <c r="E1295" s="62" t="n">
        <v>0.49</v>
      </c>
      <c r="F1295" s="26" t="n">
        <v>5.83</v>
      </c>
      <c r="G1295" s="26" t="n">
        <v>2.87</v>
      </c>
    </row>
    <row r="1296" customFormat="false" ht="63.75" hidden="false" customHeight="false" outlineLevel="0" collapsed="false">
      <c r="A1296" s="63" t="s">
        <v>1628</v>
      </c>
      <c r="B1296" s="23" t="s">
        <v>1629</v>
      </c>
      <c r="C1296" s="24" t="s">
        <v>17</v>
      </c>
      <c r="D1296" s="24" t="s">
        <v>1557</v>
      </c>
      <c r="E1296" s="62" t="n">
        <v>9.1</v>
      </c>
      <c r="F1296" s="26" t="n">
        <v>1</v>
      </c>
      <c r="G1296" s="26" t="n">
        <v>9.07</v>
      </c>
    </row>
    <row r="1297" customFormat="false" ht="89.25" hidden="false" customHeight="false" outlineLevel="0" collapsed="false">
      <c r="A1297" s="63" t="s">
        <v>1630</v>
      </c>
      <c r="B1297" s="23" t="s">
        <v>1631</v>
      </c>
      <c r="C1297" s="24" t="s">
        <v>17</v>
      </c>
      <c r="D1297" s="24" t="s">
        <v>1382</v>
      </c>
      <c r="E1297" s="62" t="n">
        <v>0.44</v>
      </c>
      <c r="F1297" s="26" t="n">
        <v>11.77</v>
      </c>
      <c r="G1297" s="26" t="n">
        <v>5.23</v>
      </c>
    </row>
    <row r="1298" customFormat="false" ht="89.25" hidden="false" customHeight="false" outlineLevel="0" collapsed="false">
      <c r="A1298" s="63" t="s">
        <v>1632</v>
      </c>
      <c r="B1298" s="23" t="s">
        <v>1633</v>
      </c>
      <c r="C1298" s="24" t="s">
        <v>17</v>
      </c>
      <c r="D1298" s="24" t="s">
        <v>1557</v>
      </c>
      <c r="E1298" s="62" t="n">
        <v>9.13</v>
      </c>
      <c r="F1298" s="26" t="n">
        <v>0.76</v>
      </c>
      <c r="G1298" s="26" t="n">
        <v>6.93</v>
      </c>
    </row>
    <row r="1299" customFormat="false" ht="15" hidden="false" customHeight="false" outlineLevel="0" collapsed="false">
      <c r="A1299" s="64" t="s">
        <v>1353</v>
      </c>
      <c r="B1299" s="64"/>
      <c r="C1299" s="64"/>
      <c r="D1299" s="64"/>
      <c r="E1299" s="64"/>
      <c r="F1299" s="64"/>
      <c r="G1299" s="65" t="n">
        <v>2.44</v>
      </c>
    </row>
    <row r="1300" customFormat="false" ht="15" hidden="false" customHeight="false" outlineLevel="0" collapsed="false">
      <c r="A1300" s="64" t="s">
        <v>1354</v>
      </c>
      <c r="B1300" s="64"/>
      <c r="C1300" s="64"/>
      <c r="D1300" s="64"/>
      <c r="E1300" s="64"/>
      <c r="F1300" s="64"/>
      <c r="G1300" s="65" t="n">
        <v>38.7</v>
      </c>
    </row>
    <row r="1301" customFormat="false" ht="15" hidden="false" customHeight="false" outlineLevel="0" collapsed="false">
      <c r="A1301" s="64" t="s">
        <v>1355</v>
      </c>
      <c r="B1301" s="64"/>
      <c r="C1301" s="64"/>
      <c r="D1301" s="64"/>
      <c r="E1301" s="64"/>
      <c r="F1301" s="64"/>
      <c r="G1301" s="65" t="n">
        <v>41.14</v>
      </c>
    </row>
    <row r="1302" customFormat="false" ht="15" hidden="false" customHeight="false" outlineLevel="0" collapsed="false">
      <c r="A1302" s="64" t="s">
        <v>1356</v>
      </c>
      <c r="B1302" s="64"/>
      <c r="C1302" s="64"/>
      <c r="D1302" s="64"/>
      <c r="E1302" s="64"/>
      <c r="F1302" s="64"/>
      <c r="G1302" s="65" t="n">
        <v>0</v>
      </c>
    </row>
    <row r="1303" customFormat="false" ht="15" hidden="false" customHeight="false" outlineLevel="0" collapsed="false">
      <c r="A1303" s="64" t="s">
        <v>1357</v>
      </c>
      <c r="B1303" s="64"/>
      <c r="C1303" s="64"/>
      <c r="D1303" s="64"/>
      <c r="E1303" s="64"/>
      <c r="F1303" s="64"/>
      <c r="G1303" s="65" t="n">
        <v>10.55</v>
      </c>
    </row>
    <row r="1304" customFormat="false" ht="15" hidden="false" customHeight="false" outlineLevel="0" collapsed="false">
      <c r="A1304" s="64" t="s">
        <v>1358</v>
      </c>
      <c r="B1304" s="64"/>
      <c r="C1304" s="64"/>
      <c r="D1304" s="64"/>
      <c r="E1304" s="64"/>
      <c r="F1304" s="64"/>
      <c r="G1304" s="65" t="n">
        <v>0</v>
      </c>
    </row>
    <row r="1305" customFormat="false" ht="15" hidden="false" customHeight="false" outlineLevel="0" collapsed="false">
      <c r="A1305" s="64" t="s">
        <v>1359</v>
      </c>
      <c r="B1305" s="64"/>
      <c r="C1305" s="64"/>
      <c r="D1305" s="64"/>
      <c r="E1305" s="64"/>
      <c r="F1305" s="64"/>
      <c r="G1305" s="65" t="n">
        <v>10.55</v>
      </c>
    </row>
    <row r="1306" customFormat="false" ht="15" hidden="false" customHeight="false" outlineLevel="0" collapsed="false">
      <c r="A1306" s="64" t="s">
        <v>1360</v>
      </c>
      <c r="B1306" s="64"/>
      <c r="C1306" s="64"/>
      <c r="D1306" s="64"/>
      <c r="E1306" s="64"/>
      <c r="F1306" s="64"/>
      <c r="G1306" s="65" t="n">
        <v>51.69</v>
      </c>
    </row>
    <row r="1307" customFormat="false" ht="15" hidden="false" customHeight="false" outlineLevel="0" collapsed="false">
      <c r="A1307" s="64" t="s">
        <v>1361</v>
      </c>
      <c r="B1307" s="64"/>
      <c r="C1307" s="64"/>
      <c r="D1307" s="64"/>
      <c r="E1307" s="64"/>
      <c r="F1307" s="64"/>
      <c r="G1307" s="65" t="n">
        <v>120.18</v>
      </c>
    </row>
    <row r="1308" customFormat="false" ht="15" hidden="false" customHeight="false" outlineLevel="0" collapsed="false">
      <c r="A1308" s="64" t="s">
        <v>1362</v>
      </c>
      <c r="B1308" s="64"/>
      <c r="C1308" s="64"/>
      <c r="D1308" s="64"/>
      <c r="E1308" s="64"/>
      <c r="F1308" s="64"/>
      <c r="G1308" s="65" t="n">
        <f aca="false">G1307*G1306</f>
        <v>6212.1042</v>
      </c>
    </row>
    <row r="1309" customFormat="false" ht="15" hidden="false" customHeight="false" outlineLevel="0" collapsed="false">
      <c r="A1309" s="66"/>
      <c r="B1309" s="66"/>
      <c r="C1309" s="66"/>
      <c r="D1309" s="66"/>
      <c r="E1309" s="66"/>
      <c r="F1309" s="66"/>
      <c r="G1309" s="66"/>
    </row>
    <row r="1310" customFormat="false" ht="102" hidden="false" customHeight="false" outlineLevel="0" collapsed="false">
      <c r="A1310" s="30" t="s">
        <v>185</v>
      </c>
      <c r="B1310" s="30" t="s">
        <v>186</v>
      </c>
      <c r="C1310" s="61" t="s">
        <v>17</v>
      </c>
      <c r="D1310" s="61" t="s">
        <v>18</v>
      </c>
      <c r="E1310" s="62"/>
      <c r="F1310" s="25"/>
      <c r="G1310" s="25"/>
    </row>
    <row r="1311" customFormat="false" ht="76.5" hidden="false" customHeight="false" outlineLevel="0" collapsed="false">
      <c r="A1311" s="63" t="s">
        <v>1634</v>
      </c>
      <c r="B1311" s="23" t="s">
        <v>1635</v>
      </c>
      <c r="C1311" s="24" t="s">
        <v>1343</v>
      </c>
      <c r="D1311" s="24" t="s">
        <v>23</v>
      </c>
      <c r="E1311" s="62" t="n">
        <v>12.55</v>
      </c>
      <c r="F1311" s="26" t="n">
        <v>466.56</v>
      </c>
      <c r="G1311" s="26" t="n">
        <v>5855.33</v>
      </c>
    </row>
    <row r="1312" customFormat="false" ht="15" hidden="false" customHeight="false" outlineLevel="0" collapsed="false">
      <c r="A1312" s="64" t="s">
        <v>1353</v>
      </c>
      <c r="B1312" s="64"/>
      <c r="C1312" s="64"/>
      <c r="D1312" s="64"/>
      <c r="E1312" s="64"/>
      <c r="F1312" s="64"/>
      <c r="G1312" s="65" t="n">
        <v>0</v>
      </c>
    </row>
    <row r="1313" customFormat="false" ht="15" hidden="false" customHeight="false" outlineLevel="0" collapsed="false">
      <c r="A1313" s="64" t="s">
        <v>1354</v>
      </c>
      <c r="B1313" s="64"/>
      <c r="C1313" s="64"/>
      <c r="D1313" s="64"/>
      <c r="E1313" s="64"/>
      <c r="F1313" s="64"/>
      <c r="G1313" s="65" t="n">
        <v>466.56</v>
      </c>
    </row>
    <row r="1314" customFormat="false" ht="15" hidden="false" customHeight="false" outlineLevel="0" collapsed="false">
      <c r="A1314" s="64" t="s">
        <v>1355</v>
      </c>
      <c r="B1314" s="64"/>
      <c r="C1314" s="64"/>
      <c r="D1314" s="64"/>
      <c r="E1314" s="64"/>
      <c r="F1314" s="64"/>
      <c r="G1314" s="65" t="n">
        <v>466.56</v>
      </c>
    </row>
    <row r="1315" customFormat="false" ht="15" hidden="false" customHeight="false" outlineLevel="0" collapsed="false">
      <c r="A1315" s="64" t="s">
        <v>1356</v>
      </c>
      <c r="B1315" s="64"/>
      <c r="C1315" s="64"/>
      <c r="D1315" s="64"/>
      <c r="E1315" s="64"/>
      <c r="F1315" s="64"/>
      <c r="G1315" s="65" t="n">
        <v>0</v>
      </c>
    </row>
    <row r="1316" customFormat="false" ht="15" hidden="false" customHeight="false" outlineLevel="0" collapsed="false">
      <c r="A1316" s="64" t="s">
        <v>1357</v>
      </c>
      <c r="B1316" s="64"/>
      <c r="C1316" s="64"/>
      <c r="D1316" s="64"/>
      <c r="E1316" s="64"/>
      <c r="F1316" s="64"/>
      <c r="G1316" s="65" t="n">
        <v>119.67</v>
      </c>
    </row>
    <row r="1317" customFormat="false" ht="15" hidden="false" customHeight="false" outlineLevel="0" collapsed="false">
      <c r="A1317" s="64" t="s">
        <v>1358</v>
      </c>
      <c r="B1317" s="64"/>
      <c r="C1317" s="64"/>
      <c r="D1317" s="64"/>
      <c r="E1317" s="64"/>
      <c r="F1317" s="64"/>
      <c r="G1317" s="65" t="n">
        <v>0</v>
      </c>
    </row>
    <row r="1318" customFormat="false" ht="15" hidden="false" customHeight="false" outlineLevel="0" collapsed="false">
      <c r="A1318" s="64" t="s">
        <v>1359</v>
      </c>
      <c r="B1318" s="64"/>
      <c r="C1318" s="64"/>
      <c r="D1318" s="64"/>
      <c r="E1318" s="64"/>
      <c r="F1318" s="64"/>
      <c r="G1318" s="65" t="n">
        <v>119.67</v>
      </c>
    </row>
    <row r="1319" customFormat="false" ht="15" hidden="false" customHeight="false" outlineLevel="0" collapsed="false">
      <c r="A1319" s="64" t="s">
        <v>1360</v>
      </c>
      <c r="B1319" s="64"/>
      <c r="C1319" s="64"/>
      <c r="D1319" s="64"/>
      <c r="E1319" s="64"/>
      <c r="F1319" s="64"/>
      <c r="G1319" s="65" t="n">
        <v>586.23</v>
      </c>
    </row>
    <row r="1320" customFormat="false" ht="15" hidden="false" customHeight="false" outlineLevel="0" collapsed="false">
      <c r="A1320" s="64" t="s">
        <v>1361</v>
      </c>
      <c r="B1320" s="64"/>
      <c r="C1320" s="64"/>
      <c r="D1320" s="64"/>
      <c r="E1320" s="64"/>
      <c r="F1320" s="64"/>
      <c r="G1320" s="65" t="n">
        <v>12.55</v>
      </c>
    </row>
    <row r="1321" customFormat="false" ht="15" hidden="false" customHeight="false" outlineLevel="0" collapsed="false">
      <c r="A1321" s="64" t="s">
        <v>1362</v>
      </c>
      <c r="B1321" s="64"/>
      <c r="C1321" s="64"/>
      <c r="D1321" s="64"/>
      <c r="E1321" s="64"/>
      <c r="F1321" s="64"/>
      <c r="G1321" s="65" t="n">
        <f aca="false">G1320*G1319</f>
        <v>7357.1865</v>
      </c>
    </row>
    <row r="1322" customFormat="false" ht="15" hidden="false" customHeight="false" outlineLevel="0" collapsed="false">
      <c r="A1322" s="66"/>
      <c r="B1322" s="66"/>
      <c r="C1322" s="66"/>
      <c r="D1322" s="66"/>
      <c r="E1322" s="66"/>
      <c r="F1322" s="66"/>
      <c r="G1322" s="66"/>
    </row>
    <row r="1323" customFormat="false" ht="15" hidden="false" customHeight="true" outlineLevel="0" collapsed="false">
      <c r="A1323" s="30" t="s">
        <v>187</v>
      </c>
      <c r="B1323" s="30" t="s">
        <v>188</v>
      </c>
      <c r="C1323" s="30"/>
      <c r="D1323" s="30"/>
      <c r="E1323" s="30"/>
      <c r="F1323" s="30"/>
      <c r="G1323" s="30"/>
    </row>
    <row r="1324" customFormat="false" ht="63.75" hidden="false" customHeight="false" outlineLevel="0" collapsed="false">
      <c r="A1324" s="30" t="s">
        <v>189</v>
      </c>
      <c r="B1324" s="30" t="s">
        <v>170</v>
      </c>
      <c r="C1324" s="61" t="s">
        <v>17</v>
      </c>
      <c r="D1324" s="61" t="s">
        <v>18</v>
      </c>
      <c r="E1324" s="62"/>
      <c r="F1324" s="25"/>
      <c r="G1324" s="25"/>
    </row>
    <row r="1325" customFormat="false" ht="51" hidden="false" customHeight="false" outlineLevel="0" collapsed="false">
      <c r="A1325" s="63" t="n">
        <v>1287</v>
      </c>
      <c r="B1325" s="23" t="s">
        <v>1612</v>
      </c>
      <c r="C1325" s="24" t="s">
        <v>1343</v>
      </c>
      <c r="D1325" s="24" t="s">
        <v>18</v>
      </c>
      <c r="E1325" s="62" t="n">
        <v>35.77</v>
      </c>
      <c r="F1325" s="26" t="n">
        <v>19.9</v>
      </c>
      <c r="G1325" s="26" t="n">
        <v>711.82</v>
      </c>
    </row>
    <row r="1326" customFormat="false" ht="25.5" hidden="false" customHeight="false" outlineLevel="0" collapsed="false">
      <c r="A1326" s="63" t="n">
        <v>1381</v>
      </c>
      <c r="B1326" s="23" t="s">
        <v>1613</v>
      </c>
      <c r="C1326" s="24" t="s">
        <v>1343</v>
      </c>
      <c r="D1326" s="24" t="s">
        <v>114</v>
      </c>
      <c r="E1326" s="62" t="n">
        <v>205.26</v>
      </c>
      <c r="F1326" s="26" t="n">
        <v>0.61</v>
      </c>
      <c r="G1326" s="26" t="n">
        <v>125.21</v>
      </c>
    </row>
    <row r="1327" customFormat="false" ht="15" hidden="false" customHeight="false" outlineLevel="0" collapsed="false">
      <c r="A1327" s="63" t="n">
        <v>34357</v>
      </c>
      <c r="B1327" s="23" t="s">
        <v>1614</v>
      </c>
      <c r="C1327" s="24" t="s">
        <v>1343</v>
      </c>
      <c r="D1327" s="24" t="s">
        <v>114</v>
      </c>
      <c r="E1327" s="62" t="n">
        <v>6.35</v>
      </c>
      <c r="F1327" s="26" t="n">
        <v>3.89</v>
      </c>
      <c r="G1327" s="26" t="n">
        <v>24.71</v>
      </c>
    </row>
    <row r="1328" customFormat="false" ht="25.5" hidden="false" customHeight="false" outlineLevel="0" collapsed="false">
      <c r="A1328" s="63" t="s">
        <v>1615</v>
      </c>
      <c r="B1328" s="23" t="s">
        <v>1616</v>
      </c>
      <c r="C1328" s="24" t="s">
        <v>17</v>
      </c>
      <c r="D1328" s="24" t="s">
        <v>1314</v>
      </c>
      <c r="E1328" s="62" t="n">
        <v>16.38</v>
      </c>
      <c r="F1328" s="26" t="n">
        <v>14.45</v>
      </c>
      <c r="G1328" s="26" t="n">
        <v>236.66</v>
      </c>
    </row>
    <row r="1329" customFormat="false" ht="25.5" hidden="false" customHeight="false" outlineLevel="0" collapsed="false">
      <c r="A1329" s="63" t="s">
        <v>1349</v>
      </c>
      <c r="B1329" s="23" t="s">
        <v>1350</v>
      </c>
      <c r="C1329" s="24" t="s">
        <v>17</v>
      </c>
      <c r="D1329" s="24" t="s">
        <v>1314</v>
      </c>
      <c r="E1329" s="62" t="n">
        <v>7.02</v>
      </c>
      <c r="F1329" s="26" t="n">
        <v>12.54</v>
      </c>
      <c r="G1329" s="26" t="n">
        <v>88.02</v>
      </c>
    </row>
    <row r="1330" customFormat="false" ht="15" hidden="false" customHeight="false" outlineLevel="0" collapsed="false">
      <c r="A1330" s="64" t="s">
        <v>1353</v>
      </c>
      <c r="B1330" s="64"/>
      <c r="C1330" s="64"/>
      <c r="D1330" s="64"/>
      <c r="E1330" s="64"/>
      <c r="F1330" s="64"/>
      <c r="G1330" s="65" t="n">
        <v>6.77</v>
      </c>
    </row>
    <row r="1331" customFormat="false" ht="15" hidden="false" customHeight="false" outlineLevel="0" collapsed="false">
      <c r="A1331" s="64" t="s">
        <v>1354</v>
      </c>
      <c r="B1331" s="64"/>
      <c r="C1331" s="64"/>
      <c r="D1331" s="64"/>
      <c r="E1331" s="64"/>
      <c r="F1331" s="64"/>
      <c r="G1331" s="65" t="n">
        <v>28.72</v>
      </c>
    </row>
    <row r="1332" customFormat="false" ht="15" hidden="false" customHeight="false" outlineLevel="0" collapsed="false">
      <c r="A1332" s="64" t="s">
        <v>1355</v>
      </c>
      <c r="B1332" s="64"/>
      <c r="C1332" s="64"/>
      <c r="D1332" s="64"/>
      <c r="E1332" s="64"/>
      <c r="F1332" s="64"/>
      <c r="G1332" s="65" t="n">
        <v>35.49</v>
      </c>
    </row>
    <row r="1333" customFormat="false" ht="15" hidden="false" customHeight="false" outlineLevel="0" collapsed="false">
      <c r="A1333" s="64" t="s">
        <v>1356</v>
      </c>
      <c r="B1333" s="64"/>
      <c r="C1333" s="64"/>
      <c r="D1333" s="64"/>
      <c r="E1333" s="64"/>
      <c r="F1333" s="64"/>
      <c r="G1333" s="65" t="n">
        <v>0</v>
      </c>
    </row>
    <row r="1334" customFormat="false" ht="15" hidden="false" customHeight="false" outlineLevel="0" collapsed="false">
      <c r="A1334" s="64" t="s">
        <v>1357</v>
      </c>
      <c r="B1334" s="64"/>
      <c r="C1334" s="64"/>
      <c r="D1334" s="64"/>
      <c r="E1334" s="64"/>
      <c r="F1334" s="64"/>
      <c r="G1334" s="65" t="n">
        <v>9.1</v>
      </c>
    </row>
    <row r="1335" customFormat="false" ht="15" hidden="false" customHeight="false" outlineLevel="0" collapsed="false">
      <c r="A1335" s="64" t="s">
        <v>1358</v>
      </c>
      <c r="B1335" s="64"/>
      <c r="C1335" s="64"/>
      <c r="D1335" s="64"/>
      <c r="E1335" s="64"/>
      <c r="F1335" s="64"/>
      <c r="G1335" s="65" t="n">
        <v>0</v>
      </c>
    </row>
    <row r="1336" customFormat="false" ht="15" hidden="false" customHeight="false" outlineLevel="0" collapsed="false">
      <c r="A1336" s="64" t="s">
        <v>1359</v>
      </c>
      <c r="B1336" s="64"/>
      <c r="C1336" s="64"/>
      <c r="D1336" s="64"/>
      <c r="E1336" s="64"/>
      <c r="F1336" s="64"/>
      <c r="G1336" s="65" t="n">
        <v>9.1</v>
      </c>
    </row>
    <row r="1337" customFormat="false" ht="15" hidden="false" customHeight="false" outlineLevel="0" collapsed="false">
      <c r="A1337" s="64" t="s">
        <v>1360</v>
      </c>
      <c r="B1337" s="64"/>
      <c r="C1337" s="64"/>
      <c r="D1337" s="64"/>
      <c r="E1337" s="64"/>
      <c r="F1337" s="64"/>
      <c r="G1337" s="65" t="n">
        <v>44.59</v>
      </c>
    </row>
    <row r="1338" customFormat="false" ht="15" hidden="false" customHeight="false" outlineLevel="0" collapsed="false">
      <c r="A1338" s="64" t="s">
        <v>1361</v>
      </c>
      <c r="B1338" s="64"/>
      <c r="C1338" s="64"/>
      <c r="D1338" s="64"/>
      <c r="E1338" s="64"/>
      <c r="F1338" s="64"/>
      <c r="G1338" s="65" t="n">
        <v>33.43</v>
      </c>
    </row>
    <row r="1339" customFormat="false" ht="15" hidden="false" customHeight="false" outlineLevel="0" collapsed="false">
      <c r="A1339" s="64" t="s">
        <v>1362</v>
      </c>
      <c r="B1339" s="64"/>
      <c r="C1339" s="64"/>
      <c r="D1339" s="64"/>
      <c r="E1339" s="64"/>
      <c r="F1339" s="64"/>
      <c r="G1339" s="65" t="n">
        <f aca="false">G1338*G1337</f>
        <v>1490.6437</v>
      </c>
    </row>
    <row r="1340" customFormat="false" ht="15" hidden="false" customHeight="false" outlineLevel="0" collapsed="false">
      <c r="A1340" s="66"/>
      <c r="B1340" s="66"/>
      <c r="C1340" s="66"/>
      <c r="D1340" s="66"/>
      <c r="E1340" s="66"/>
      <c r="F1340" s="66"/>
      <c r="G1340" s="66"/>
    </row>
    <row r="1341" customFormat="false" ht="102" hidden="false" customHeight="false" outlineLevel="0" collapsed="false">
      <c r="A1341" s="30" t="s">
        <v>190</v>
      </c>
      <c r="B1341" s="30" t="s">
        <v>191</v>
      </c>
      <c r="C1341" s="61" t="s">
        <v>17</v>
      </c>
      <c r="D1341" s="61" t="s">
        <v>18</v>
      </c>
      <c r="E1341" s="62"/>
      <c r="F1341" s="25"/>
      <c r="G1341" s="25"/>
    </row>
    <row r="1342" customFormat="false" ht="89.25" hidden="false" customHeight="false" outlineLevel="0" collapsed="false">
      <c r="A1342" s="63" t="s">
        <v>1606</v>
      </c>
      <c r="B1342" s="23" t="s">
        <v>1607</v>
      </c>
      <c r="C1342" s="24" t="s">
        <v>17</v>
      </c>
      <c r="D1342" s="24" t="s">
        <v>28</v>
      </c>
      <c r="E1342" s="62" t="n">
        <v>13.53</v>
      </c>
      <c r="F1342" s="26" t="n">
        <v>346.73</v>
      </c>
      <c r="G1342" s="26" t="n">
        <v>4691</v>
      </c>
    </row>
    <row r="1343" customFormat="false" ht="25.5" hidden="false" customHeight="false" outlineLevel="0" collapsed="false">
      <c r="A1343" s="63" t="s">
        <v>1363</v>
      </c>
      <c r="B1343" s="23" t="s">
        <v>1364</v>
      </c>
      <c r="C1343" s="24" t="s">
        <v>17</v>
      </c>
      <c r="D1343" s="24" t="s">
        <v>1314</v>
      </c>
      <c r="E1343" s="62" t="n">
        <v>115.14</v>
      </c>
      <c r="F1343" s="26" t="n">
        <v>15.53</v>
      </c>
      <c r="G1343" s="26" t="n">
        <v>1787.88</v>
      </c>
    </row>
    <row r="1344" customFormat="false" ht="25.5" hidden="false" customHeight="false" outlineLevel="0" collapsed="false">
      <c r="A1344" s="63" t="s">
        <v>1349</v>
      </c>
      <c r="B1344" s="23" t="s">
        <v>1350</v>
      </c>
      <c r="C1344" s="24" t="s">
        <v>17</v>
      </c>
      <c r="D1344" s="24" t="s">
        <v>1314</v>
      </c>
      <c r="E1344" s="62" t="n">
        <v>42.46</v>
      </c>
      <c r="F1344" s="26" t="n">
        <v>12.54</v>
      </c>
      <c r="G1344" s="26" t="n">
        <v>532.33</v>
      </c>
    </row>
    <row r="1345" customFormat="false" ht="15" hidden="false" customHeight="false" outlineLevel="0" collapsed="false">
      <c r="A1345" s="64" t="s">
        <v>1353</v>
      </c>
      <c r="B1345" s="64"/>
      <c r="C1345" s="64"/>
      <c r="D1345" s="64"/>
      <c r="E1345" s="64"/>
      <c r="F1345" s="64"/>
      <c r="G1345" s="65" t="n">
        <v>6.4</v>
      </c>
    </row>
    <row r="1346" customFormat="false" ht="15" hidden="false" customHeight="false" outlineLevel="0" collapsed="false">
      <c r="A1346" s="64" t="s">
        <v>1354</v>
      </c>
      <c r="B1346" s="64"/>
      <c r="C1346" s="64"/>
      <c r="D1346" s="64"/>
      <c r="E1346" s="64"/>
      <c r="F1346" s="64"/>
      <c r="G1346" s="65" t="n">
        <v>13.09</v>
      </c>
    </row>
    <row r="1347" customFormat="false" ht="15" hidden="false" customHeight="false" outlineLevel="0" collapsed="false">
      <c r="A1347" s="64" t="s">
        <v>1355</v>
      </c>
      <c r="B1347" s="64"/>
      <c r="C1347" s="64"/>
      <c r="D1347" s="64"/>
      <c r="E1347" s="64"/>
      <c r="F1347" s="64"/>
      <c r="G1347" s="65" t="n">
        <v>19.49</v>
      </c>
    </row>
    <row r="1348" customFormat="false" ht="15" hidden="false" customHeight="false" outlineLevel="0" collapsed="false">
      <c r="A1348" s="64" t="s">
        <v>1356</v>
      </c>
      <c r="B1348" s="64"/>
      <c r="C1348" s="64"/>
      <c r="D1348" s="64"/>
      <c r="E1348" s="64"/>
      <c r="F1348" s="64"/>
      <c r="G1348" s="65" t="n">
        <v>0</v>
      </c>
    </row>
    <row r="1349" customFormat="false" ht="15" hidden="false" customHeight="false" outlineLevel="0" collapsed="false">
      <c r="A1349" s="64" t="s">
        <v>1357</v>
      </c>
      <c r="B1349" s="64"/>
      <c r="C1349" s="64"/>
      <c r="D1349" s="64"/>
      <c r="E1349" s="64"/>
      <c r="F1349" s="64"/>
      <c r="G1349" s="65" t="n">
        <v>5</v>
      </c>
    </row>
    <row r="1350" customFormat="false" ht="15" hidden="false" customHeight="false" outlineLevel="0" collapsed="false">
      <c r="A1350" s="64" t="s">
        <v>1358</v>
      </c>
      <c r="B1350" s="64"/>
      <c r="C1350" s="64"/>
      <c r="D1350" s="64"/>
      <c r="E1350" s="64"/>
      <c r="F1350" s="64"/>
      <c r="G1350" s="65" t="n">
        <v>0</v>
      </c>
    </row>
    <row r="1351" customFormat="false" ht="15" hidden="false" customHeight="false" outlineLevel="0" collapsed="false">
      <c r="A1351" s="64" t="s">
        <v>1359</v>
      </c>
      <c r="B1351" s="64"/>
      <c r="C1351" s="64"/>
      <c r="D1351" s="64"/>
      <c r="E1351" s="64"/>
      <c r="F1351" s="64"/>
      <c r="G1351" s="65" t="n">
        <v>5</v>
      </c>
    </row>
    <row r="1352" customFormat="false" ht="15" hidden="false" customHeight="false" outlineLevel="0" collapsed="false">
      <c r="A1352" s="64" t="s">
        <v>1360</v>
      </c>
      <c r="B1352" s="64"/>
      <c r="C1352" s="64"/>
      <c r="D1352" s="64"/>
      <c r="E1352" s="64"/>
      <c r="F1352" s="64"/>
      <c r="G1352" s="65" t="n">
        <v>24.48</v>
      </c>
    </row>
    <row r="1353" customFormat="false" ht="15" hidden="false" customHeight="false" outlineLevel="0" collapsed="false">
      <c r="A1353" s="64" t="s">
        <v>1361</v>
      </c>
      <c r="B1353" s="64"/>
      <c r="C1353" s="64"/>
      <c r="D1353" s="64"/>
      <c r="E1353" s="64"/>
      <c r="F1353" s="64"/>
      <c r="G1353" s="65" t="n">
        <v>359.82</v>
      </c>
    </row>
    <row r="1354" customFormat="false" ht="15" hidden="false" customHeight="false" outlineLevel="0" collapsed="false">
      <c r="A1354" s="64" t="s">
        <v>1362</v>
      </c>
      <c r="B1354" s="64"/>
      <c r="C1354" s="64"/>
      <c r="D1354" s="64"/>
      <c r="E1354" s="64"/>
      <c r="F1354" s="64"/>
      <c r="G1354" s="65" t="n">
        <f aca="false">G1353*G1352</f>
        <v>8808.3936</v>
      </c>
    </row>
    <row r="1355" customFormat="false" ht="15" hidden="false" customHeight="false" outlineLevel="0" collapsed="false">
      <c r="A1355" s="66"/>
      <c r="B1355" s="66"/>
      <c r="C1355" s="66"/>
      <c r="D1355" s="66"/>
      <c r="E1355" s="66"/>
      <c r="F1355" s="66"/>
      <c r="G1355" s="66"/>
    </row>
    <row r="1356" customFormat="false" ht="102" hidden="false" customHeight="false" outlineLevel="0" collapsed="false">
      <c r="A1356" s="30" t="s">
        <v>192</v>
      </c>
      <c r="B1356" s="30" t="s">
        <v>193</v>
      </c>
      <c r="C1356" s="61" t="s">
        <v>17</v>
      </c>
      <c r="D1356" s="61" t="s">
        <v>18</v>
      </c>
      <c r="E1356" s="62"/>
      <c r="F1356" s="25"/>
      <c r="G1356" s="25"/>
    </row>
    <row r="1357" customFormat="false" ht="76.5" hidden="false" customHeight="false" outlineLevel="0" collapsed="false">
      <c r="A1357" s="63" t="s">
        <v>1636</v>
      </c>
      <c r="B1357" s="23" t="s">
        <v>1637</v>
      </c>
      <c r="C1357" s="24" t="s">
        <v>17</v>
      </c>
      <c r="D1357" s="24" t="s">
        <v>28</v>
      </c>
      <c r="E1357" s="62" t="n">
        <v>0.71</v>
      </c>
      <c r="F1357" s="26" t="n">
        <v>415.35</v>
      </c>
      <c r="G1357" s="26" t="n">
        <v>295.76</v>
      </c>
    </row>
    <row r="1358" customFormat="false" ht="25.5" hidden="false" customHeight="false" outlineLevel="0" collapsed="false">
      <c r="A1358" s="63" t="s">
        <v>1363</v>
      </c>
      <c r="B1358" s="23" t="s">
        <v>1364</v>
      </c>
      <c r="C1358" s="24" t="s">
        <v>17</v>
      </c>
      <c r="D1358" s="24" t="s">
        <v>1314</v>
      </c>
      <c r="E1358" s="62" t="n">
        <v>10.36</v>
      </c>
      <c r="F1358" s="26" t="n">
        <v>15.53</v>
      </c>
      <c r="G1358" s="26" t="n">
        <v>160.92</v>
      </c>
    </row>
    <row r="1359" customFormat="false" ht="25.5" hidden="false" customHeight="false" outlineLevel="0" collapsed="false">
      <c r="A1359" s="63" t="s">
        <v>1349</v>
      </c>
      <c r="B1359" s="23" t="s">
        <v>1350</v>
      </c>
      <c r="C1359" s="24" t="s">
        <v>17</v>
      </c>
      <c r="D1359" s="24" t="s">
        <v>1314</v>
      </c>
      <c r="E1359" s="62" t="n">
        <v>3.81</v>
      </c>
      <c r="F1359" s="26" t="n">
        <v>12.54</v>
      </c>
      <c r="G1359" s="26" t="n">
        <v>47.78</v>
      </c>
    </row>
    <row r="1360" customFormat="false" ht="15" hidden="false" customHeight="false" outlineLevel="0" collapsed="false">
      <c r="A1360" s="64" t="s">
        <v>1353</v>
      </c>
      <c r="B1360" s="64"/>
      <c r="C1360" s="64"/>
      <c r="D1360" s="64"/>
      <c r="E1360" s="64"/>
      <c r="F1360" s="64"/>
      <c r="G1360" s="65" t="n">
        <v>6.48</v>
      </c>
    </row>
    <row r="1361" customFormat="false" ht="15" hidden="false" customHeight="false" outlineLevel="0" collapsed="false">
      <c r="A1361" s="64" t="s">
        <v>1354</v>
      </c>
      <c r="B1361" s="64"/>
      <c r="C1361" s="64"/>
      <c r="D1361" s="64"/>
      <c r="E1361" s="64"/>
      <c r="F1361" s="64"/>
      <c r="G1361" s="65" t="n">
        <v>8.61</v>
      </c>
    </row>
    <row r="1362" customFormat="false" ht="15" hidden="false" customHeight="false" outlineLevel="0" collapsed="false">
      <c r="A1362" s="64" t="s">
        <v>1355</v>
      </c>
      <c r="B1362" s="64"/>
      <c r="C1362" s="64"/>
      <c r="D1362" s="64"/>
      <c r="E1362" s="64"/>
      <c r="F1362" s="64"/>
      <c r="G1362" s="65" t="n">
        <v>15.09</v>
      </c>
    </row>
    <row r="1363" customFormat="false" ht="15" hidden="false" customHeight="false" outlineLevel="0" collapsed="false">
      <c r="A1363" s="64" t="s">
        <v>1356</v>
      </c>
      <c r="B1363" s="64"/>
      <c r="C1363" s="64"/>
      <c r="D1363" s="64"/>
      <c r="E1363" s="64"/>
      <c r="F1363" s="64"/>
      <c r="G1363" s="65" t="n">
        <v>0</v>
      </c>
    </row>
    <row r="1364" customFormat="false" ht="15" hidden="false" customHeight="false" outlineLevel="0" collapsed="false">
      <c r="A1364" s="64" t="s">
        <v>1357</v>
      </c>
      <c r="B1364" s="64"/>
      <c r="C1364" s="64"/>
      <c r="D1364" s="64"/>
      <c r="E1364" s="64"/>
      <c r="F1364" s="64"/>
      <c r="G1364" s="65" t="n">
        <v>3.87</v>
      </c>
    </row>
    <row r="1365" customFormat="false" ht="15" hidden="false" customHeight="false" outlineLevel="0" collapsed="false">
      <c r="A1365" s="64" t="s">
        <v>1358</v>
      </c>
      <c r="B1365" s="64"/>
      <c r="C1365" s="64"/>
      <c r="D1365" s="64"/>
      <c r="E1365" s="64"/>
      <c r="F1365" s="64"/>
      <c r="G1365" s="65" t="n">
        <v>0</v>
      </c>
    </row>
    <row r="1366" customFormat="false" ht="15" hidden="false" customHeight="false" outlineLevel="0" collapsed="false">
      <c r="A1366" s="64" t="s">
        <v>1359</v>
      </c>
      <c r="B1366" s="64"/>
      <c r="C1366" s="64"/>
      <c r="D1366" s="64"/>
      <c r="E1366" s="64"/>
      <c r="F1366" s="64"/>
      <c r="G1366" s="65" t="n">
        <v>3.87</v>
      </c>
    </row>
    <row r="1367" customFormat="false" ht="15" hidden="false" customHeight="false" outlineLevel="0" collapsed="false">
      <c r="A1367" s="64" t="s">
        <v>1360</v>
      </c>
      <c r="B1367" s="64"/>
      <c r="C1367" s="64"/>
      <c r="D1367" s="64"/>
      <c r="E1367" s="64"/>
      <c r="F1367" s="64"/>
      <c r="G1367" s="65" t="n">
        <v>18.96</v>
      </c>
    </row>
    <row r="1368" customFormat="false" ht="15" hidden="false" customHeight="false" outlineLevel="0" collapsed="false">
      <c r="A1368" s="64" t="s">
        <v>1361</v>
      </c>
      <c r="B1368" s="64"/>
      <c r="C1368" s="64"/>
      <c r="D1368" s="64"/>
      <c r="E1368" s="64"/>
      <c r="F1368" s="64"/>
      <c r="G1368" s="65" t="n">
        <v>33.43</v>
      </c>
    </row>
    <row r="1369" customFormat="false" ht="15" hidden="false" customHeight="false" outlineLevel="0" collapsed="false">
      <c r="A1369" s="64" t="s">
        <v>1362</v>
      </c>
      <c r="B1369" s="64"/>
      <c r="C1369" s="64"/>
      <c r="D1369" s="64"/>
      <c r="E1369" s="64"/>
      <c r="F1369" s="64"/>
      <c r="G1369" s="65" t="n">
        <f aca="false">G1368*G1367</f>
        <v>633.8328</v>
      </c>
    </row>
    <row r="1370" customFormat="false" ht="15" hidden="false" customHeight="false" outlineLevel="0" collapsed="false">
      <c r="A1370" s="66"/>
      <c r="B1370" s="66"/>
      <c r="C1370" s="66"/>
      <c r="D1370" s="66"/>
      <c r="E1370" s="66"/>
      <c r="F1370" s="66"/>
      <c r="G1370" s="66"/>
    </row>
    <row r="1371" customFormat="false" ht="89.25" hidden="false" customHeight="false" outlineLevel="0" collapsed="false">
      <c r="A1371" s="30" t="s">
        <v>194</v>
      </c>
      <c r="B1371" s="30" t="s">
        <v>195</v>
      </c>
      <c r="C1371" s="61" t="s">
        <v>17</v>
      </c>
      <c r="D1371" s="61" t="s">
        <v>18</v>
      </c>
      <c r="E1371" s="62"/>
      <c r="F1371" s="25"/>
      <c r="G1371" s="25"/>
    </row>
    <row r="1372" customFormat="false" ht="51" hidden="false" customHeight="false" outlineLevel="0" collapsed="false">
      <c r="A1372" s="63" t="n">
        <v>37411</v>
      </c>
      <c r="B1372" s="23" t="s">
        <v>1638</v>
      </c>
      <c r="C1372" s="24" t="s">
        <v>1343</v>
      </c>
      <c r="D1372" s="24" t="s">
        <v>18</v>
      </c>
      <c r="E1372" s="62" t="n">
        <v>23.71</v>
      </c>
      <c r="F1372" s="26" t="n">
        <v>11.79</v>
      </c>
      <c r="G1372" s="26" t="n">
        <v>279.52</v>
      </c>
    </row>
    <row r="1373" customFormat="false" ht="89.25" hidden="false" customHeight="false" outlineLevel="0" collapsed="false">
      <c r="A1373" s="63" t="s">
        <v>1606</v>
      </c>
      <c r="B1373" s="23" t="s">
        <v>1607</v>
      </c>
      <c r="C1373" s="24" t="s">
        <v>17</v>
      </c>
      <c r="D1373" s="24" t="s">
        <v>28</v>
      </c>
      <c r="E1373" s="62" t="n">
        <v>5.36</v>
      </c>
      <c r="F1373" s="26" t="n">
        <v>346.73</v>
      </c>
      <c r="G1373" s="26" t="n">
        <v>1859.67</v>
      </c>
    </row>
    <row r="1374" customFormat="false" ht="25.5" hidden="false" customHeight="false" outlineLevel="0" collapsed="false">
      <c r="A1374" s="63" t="s">
        <v>1363</v>
      </c>
      <c r="B1374" s="23" t="s">
        <v>1364</v>
      </c>
      <c r="C1374" s="24" t="s">
        <v>17</v>
      </c>
      <c r="D1374" s="24" t="s">
        <v>1314</v>
      </c>
      <c r="E1374" s="62" t="n">
        <v>133.23</v>
      </c>
      <c r="F1374" s="26" t="n">
        <v>15.53</v>
      </c>
      <c r="G1374" s="26" t="n">
        <v>2068.77</v>
      </c>
    </row>
    <row r="1375" customFormat="false" ht="25.5" hidden="false" customHeight="false" outlineLevel="0" collapsed="false">
      <c r="A1375" s="63" t="s">
        <v>1349</v>
      </c>
      <c r="B1375" s="23" t="s">
        <v>1350</v>
      </c>
      <c r="C1375" s="24" t="s">
        <v>17</v>
      </c>
      <c r="D1375" s="24" t="s">
        <v>1314</v>
      </c>
      <c r="E1375" s="62" t="n">
        <v>133.23</v>
      </c>
      <c r="F1375" s="26" t="n">
        <v>12.54</v>
      </c>
      <c r="G1375" s="26" t="n">
        <v>1670.4</v>
      </c>
    </row>
    <row r="1376" customFormat="false" ht="15" hidden="false" customHeight="false" outlineLevel="0" collapsed="false">
      <c r="A1376" s="64" t="s">
        <v>1353</v>
      </c>
      <c r="B1376" s="64"/>
      <c r="C1376" s="64"/>
      <c r="D1376" s="64"/>
      <c r="E1376" s="64"/>
      <c r="F1376" s="64"/>
      <c r="G1376" s="65" t="n">
        <v>16.84</v>
      </c>
    </row>
    <row r="1377" customFormat="false" ht="15" hidden="false" customHeight="false" outlineLevel="0" collapsed="false">
      <c r="A1377" s="64" t="s">
        <v>1354</v>
      </c>
      <c r="B1377" s="64"/>
      <c r="C1377" s="64"/>
      <c r="D1377" s="64"/>
      <c r="E1377" s="64"/>
      <c r="F1377" s="64"/>
      <c r="G1377" s="65" t="n">
        <v>17.58</v>
      </c>
    </row>
    <row r="1378" customFormat="false" ht="15" hidden="false" customHeight="false" outlineLevel="0" collapsed="false">
      <c r="A1378" s="64" t="s">
        <v>1355</v>
      </c>
      <c r="B1378" s="64"/>
      <c r="C1378" s="64"/>
      <c r="D1378" s="64"/>
      <c r="E1378" s="64"/>
      <c r="F1378" s="64"/>
      <c r="G1378" s="65" t="n">
        <v>34.41</v>
      </c>
    </row>
    <row r="1379" customFormat="false" ht="15" hidden="false" customHeight="false" outlineLevel="0" collapsed="false">
      <c r="A1379" s="64" t="s">
        <v>1356</v>
      </c>
      <c r="B1379" s="64"/>
      <c r="C1379" s="64"/>
      <c r="D1379" s="64"/>
      <c r="E1379" s="64"/>
      <c r="F1379" s="64"/>
      <c r="G1379" s="65" t="n">
        <v>0</v>
      </c>
    </row>
    <row r="1380" customFormat="false" ht="15" hidden="false" customHeight="false" outlineLevel="0" collapsed="false">
      <c r="A1380" s="64" t="s">
        <v>1357</v>
      </c>
      <c r="B1380" s="64"/>
      <c r="C1380" s="64"/>
      <c r="D1380" s="64"/>
      <c r="E1380" s="64"/>
      <c r="F1380" s="64"/>
      <c r="G1380" s="65" t="n">
        <v>8.83</v>
      </c>
    </row>
    <row r="1381" customFormat="false" ht="15" hidden="false" customHeight="false" outlineLevel="0" collapsed="false">
      <c r="A1381" s="64" t="s">
        <v>1358</v>
      </c>
      <c r="B1381" s="64"/>
      <c r="C1381" s="64"/>
      <c r="D1381" s="64"/>
      <c r="E1381" s="64"/>
      <c r="F1381" s="64"/>
      <c r="G1381" s="65" t="n">
        <v>0</v>
      </c>
    </row>
    <row r="1382" customFormat="false" ht="15" hidden="false" customHeight="false" outlineLevel="0" collapsed="false">
      <c r="A1382" s="64" t="s">
        <v>1359</v>
      </c>
      <c r="B1382" s="64"/>
      <c r="C1382" s="64"/>
      <c r="D1382" s="64"/>
      <c r="E1382" s="64"/>
      <c r="F1382" s="64"/>
      <c r="G1382" s="65" t="n">
        <v>8.83</v>
      </c>
    </row>
    <row r="1383" customFormat="false" ht="15" hidden="false" customHeight="false" outlineLevel="0" collapsed="false">
      <c r="A1383" s="64" t="s">
        <v>1360</v>
      </c>
      <c r="B1383" s="64"/>
      <c r="C1383" s="64"/>
      <c r="D1383" s="64"/>
      <c r="E1383" s="64"/>
      <c r="F1383" s="64"/>
      <c r="G1383" s="65" t="n">
        <v>43.24</v>
      </c>
    </row>
    <row r="1384" customFormat="false" ht="15" hidden="false" customHeight="false" outlineLevel="0" collapsed="false">
      <c r="A1384" s="64" t="s">
        <v>1361</v>
      </c>
      <c r="B1384" s="64"/>
      <c r="C1384" s="64"/>
      <c r="D1384" s="64"/>
      <c r="E1384" s="64"/>
      <c r="F1384" s="64"/>
      <c r="G1384" s="65" t="n">
        <v>170.81</v>
      </c>
    </row>
    <row r="1385" customFormat="false" ht="15" hidden="false" customHeight="false" outlineLevel="0" collapsed="false">
      <c r="A1385" s="64" t="s">
        <v>1362</v>
      </c>
      <c r="B1385" s="64"/>
      <c r="C1385" s="64"/>
      <c r="D1385" s="64"/>
      <c r="E1385" s="64"/>
      <c r="F1385" s="64"/>
      <c r="G1385" s="65" t="n">
        <f aca="false">G1384*G1383</f>
        <v>7385.8244</v>
      </c>
    </row>
    <row r="1386" customFormat="false" ht="15" hidden="false" customHeight="false" outlineLevel="0" collapsed="false">
      <c r="A1386" s="66"/>
      <c r="B1386" s="66"/>
      <c r="C1386" s="66"/>
      <c r="D1386" s="66"/>
      <c r="E1386" s="66"/>
      <c r="F1386" s="66"/>
      <c r="G1386" s="66"/>
    </row>
    <row r="1387" customFormat="false" ht="76.5" hidden="false" customHeight="false" outlineLevel="0" collapsed="false">
      <c r="A1387" s="30" t="s">
        <v>196</v>
      </c>
      <c r="B1387" s="30" t="s">
        <v>197</v>
      </c>
      <c r="C1387" s="61" t="s">
        <v>17</v>
      </c>
      <c r="D1387" s="61" t="s">
        <v>18</v>
      </c>
      <c r="E1387" s="62"/>
      <c r="F1387" s="25"/>
      <c r="G1387" s="25"/>
    </row>
    <row r="1388" customFormat="false" ht="63.75" hidden="false" customHeight="false" outlineLevel="0" collapsed="false">
      <c r="A1388" s="63" t="s">
        <v>1639</v>
      </c>
      <c r="B1388" s="23" t="s">
        <v>1640</v>
      </c>
      <c r="C1388" s="24" t="s">
        <v>17</v>
      </c>
      <c r="D1388" s="24" t="s">
        <v>28</v>
      </c>
      <c r="E1388" s="62" t="n">
        <v>1.77</v>
      </c>
      <c r="F1388" s="26" t="n">
        <v>291.26</v>
      </c>
      <c r="G1388" s="26" t="n">
        <v>516.14</v>
      </c>
    </row>
    <row r="1389" customFormat="false" ht="25.5" hidden="false" customHeight="false" outlineLevel="0" collapsed="false">
      <c r="A1389" s="63" t="s">
        <v>1363</v>
      </c>
      <c r="B1389" s="23" t="s">
        <v>1364</v>
      </c>
      <c r="C1389" s="24" t="s">
        <v>17</v>
      </c>
      <c r="D1389" s="24" t="s">
        <v>1314</v>
      </c>
      <c r="E1389" s="62" t="n">
        <v>29.53</v>
      </c>
      <c r="F1389" s="26" t="n">
        <v>15.53</v>
      </c>
      <c r="G1389" s="26" t="n">
        <v>458.6</v>
      </c>
    </row>
    <row r="1390" customFormat="false" ht="25.5" hidden="false" customHeight="false" outlineLevel="0" collapsed="false">
      <c r="A1390" s="63" t="s">
        <v>1349</v>
      </c>
      <c r="B1390" s="23" t="s">
        <v>1350</v>
      </c>
      <c r="C1390" s="24" t="s">
        <v>17</v>
      </c>
      <c r="D1390" s="24" t="s">
        <v>1314</v>
      </c>
      <c r="E1390" s="62" t="n">
        <v>2.95</v>
      </c>
      <c r="F1390" s="26" t="n">
        <v>12.54</v>
      </c>
      <c r="G1390" s="26" t="n">
        <v>37.03</v>
      </c>
    </row>
    <row r="1391" customFormat="false" ht="15" hidden="false" customHeight="false" outlineLevel="0" collapsed="false">
      <c r="A1391" s="64" t="s">
        <v>1353</v>
      </c>
      <c r="B1391" s="64"/>
      <c r="C1391" s="64"/>
      <c r="D1391" s="64"/>
      <c r="E1391" s="64"/>
      <c r="F1391" s="64"/>
      <c r="G1391" s="65" t="n">
        <v>1.03</v>
      </c>
    </row>
    <row r="1392" customFormat="false" ht="15" hidden="false" customHeight="false" outlineLevel="0" collapsed="false">
      <c r="A1392" s="64" t="s">
        <v>1354</v>
      </c>
      <c r="B1392" s="64"/>
      <c r="C1392" s="64"/>
      <c r="D1392" s="64"/>
      <c r="E1392" s="64"/>
      <c r="F1392" s="64"/>
      <c r="G1392" s="65" t="n">
        <v>1.37</v>
      </c>
    </row>
    <row r="1393" customFormat="false" ht="15" hidden="false" customHeight="false" outlineLevel="0" collapsed="false">
      <c r="A1393" s="64" t="s">
        <v>1355</v>
      </c>
      <c r="B1393" s="64"/>
      <c r="C1393" s="64"/>
      <c r="D1393" s="64"/>
      <c r="E1393" s="64"/>
      <c r="F1393" s="64"/>
      <c r="G1393" s="65" t="n">
        <v>2.4</v>
      </c>
    </row>
    <row r="1394" customFormat="false" ht="15" hidden="false" customHeight="false" outlineLevel="0" collapsed="false">
      <c r="A1394" s="64" t="s">
        <v>1356</v>
      </c>
      <c r="B1394" s="64"/>
      <c r="C1394" s="64"/>
      <c r="D1394" s="64"/>
      <c r="E1394" s="64"/>
      <c r="F1394" s="64"/>
      <c r="G1394" s="65" t="n">
        <v>0</v>
      </c>
    </row>
    <row r="1395" customFormat="false" ht="15" hidden="false" customHeight="false" outlineLevel="0" collapsed="false">
      <c r="A1395" s="64" t="s">
        <v>1357</v>
      </c>
      <c r="B1395" s="64"/>
      <c r="C1395" s="64"/>
      <c r="D1395" s="64"/>
      <c r="E1395" s="64"/>
      <c r="F1395" s="64"/>
      <c r="G1395" s="65" t="n">
        <v>0.62</v>
      </c>
    </row>
    <row r="1396" customFormat="false" ht="15" hidden="false" customHeight="false" outlineLevel="0" collapsed="false">
      <c r="A1396" s="64" t="s">
        <v>1358</v>
      </c>
      <c r="B1396" s="64"/>
      <c r="C1396" s="64"/>
      <c r="D1396" s="64"/>
      <c r="E1396" s="64"/>
      <c r="F1396" s="64"/>
      <c r="G1396" s="65" t="n">
        <v>0</v>
      </c>
    </row>
    <row r="1397" customFormat="false" ht="15" hidden="false" customHeight="false" outlineLevel="0" collapsed="false">
      <c r="A1397" s="64" t="s">
        <v>1359</v>
      </c>
      <c r="B1397" s="64"/>
      <c r="C1397" s="64"/>
      <c r="D1397" s="64"/>
      <c r="E1397" s="64"/>
      <c r="F1397" s="64"/>
      <c r="G1397" s="65" t="n">
        <v>0.62</v>
      </c>
    </row>
    <row r="1398" customFormat="false" ht="15" hidden="false" customHeight="false" outlineLevel="0" collapsed="false">
      <c r="A1398" s="64" t="s">
        <v>1360</v>
      </c>
      <c r="B1398" s="64"/>
      <c r="C1398" s="64"/>
      <c r="D1398" s="64"/>
      <c r="E1398" s="64"/>
      <c r="F1398" s="64"/>
      <c r="G1398" s="65" t="n">
        <v>3.01</v>
      </c>
    </row>
    <row r="1399" customFormat="false" ht="15" hidden="false" customHeight="false" outlineLevel="0" collapsed="false">
      <c r="A1399" s="64" t="s">
        <v>1361</v>
      </c>
      <c r="B1399" s="64"/>
      <c r="C1399" s="64"/>
      <c r="D1399" s="64"/>
      <c r="E1399" s="64"/>
      <c r="F1399" s="64"/>
      <c r="G1399" s="65" t="n">
        <v>421.92</v>
      </c>
    </row>
    <row r="1400" customFormat="false" ht="15" hidden="false" customHeight="false" outlineLevel="0" collapsed="false">
      <c r="A1400" s="64" t="s">
        <v>1362</v>
      </c>
      <c r="B1400" s="64"/>
      <c r="C1400" s="64"/>
      <c r="D1400" s="64"/>
      <c r="E1400" s="64"/>
      <c r="F1400" s="64"/>
      <c r="G1400" s="65" t="n">
        <f aca="false">G1399*G1398</f>
        <v>1269.9792</v>
      </c>
    </row>
    <row r="1401" customFormat="false" ht="15" hidden="false" customHeight="false" outlineLevel="0" collapsed="false">
      <c r="A1401" s="66"/>
      <c r="B1401" s="66"/>
      <c r="C1401" s="66"/>
      <c r="D1401" s="66"/>
      <c r="E1401" s="66"/>
      <c r="F1401" s="66"/>
      <c r="G1401" s="66"/>
    </row>
    <row r="1402" customFormat="false" ht="89.25" hidden="false" customHeight="false" outlineLevel="0" collapsed="false">
      <c r="A1402" s="30" t="s">
        <v>198</v>
      </c>
      <c r="B1402" s="30" t="s">
        <v>199</v>
      </c>
      <c r="C1402" s="61" t="s">
        <v>17</v>
      </c>
      <c r="D1402" s="61" t="s">
        <v>18</v>
      </c>
      <c r="E1402" s="62"/>
      <c r="F1402" s="25"/>
      <c r="G1402" s="25"/>
    </row>
    <row r="1403" customFormat="false" ht="63.75" hidden="false" customHeight="false" outlineLevel="0" collapsed="false">
      <c r="A1403" s="63" t="s">
        <v>1639</v>
      </c>
      <c r="B1403" s="23" t="s">
        <v>1640</v>
      </c>
      <c r="C1403" s="24" t="s">
        <v>17</v>
      </c>
      <c r="D1403" s="24" t="s">
        <v>28</v>
      </c>
      <c r="E1403" s="62" t="n">
        <v>0.72</v>
      </c>
      <c r="F1403" s="26" t="n">
        <v>291.26</v>
      </c>
      <c r="G1403" s="26" t="n">
        <v>208.95</v>
      </c>
    </row>
    <row r="1404" customFormat="false" ht="25.5" hidden="false" customHeight="false" outlineLevel="0" collapsed="false">
      <c r="A1404" s="63" t="s">
        <v>1363</v>
      </c>
      <c r="B1404" s="23" t="s">
        <v>1364</v>
      </c>
      <c r="C1404" s="24" t="s">
        <v>17</v>
      </c>
      <c r="D1404" s="24" t="s">
        <v>1314</v>
      </c>
      <c r="E1404" s="62" t="n">
        <v>31.26</v>
      </c>
      <c r="F1404" s="26" t="n">
        <v>15.53</v>
      </c>
      <c r="G1404" s="26" t="n">
        <v>485.36</v>
      </c>
    </row>
    <row r="1405" customFormat="false" ht="25.5" hidden="false" customHeight="false" outlineLevel="0" collapsed="false">
      <c r="A1405" s="63" t="s">
        <v>1349</v>
      </c>
      <c r="B1405" s="23" t="s">
        <v>1350</v>
      </c>
      <c r="C1405" s="24" t="s">
        <v>17</v>
      </c>
      <c r="D1405" s="24" t="s">
        <v>1314</v>
      </c>
      <c r="E1405" s="62" t="n">
        <v>15.54</v>
      </c>
      <c r="F1405" s="26" t="n">
        <v>12.54</v>
      </c>
      <c r="G1405" s="26" t="n">
        <v>194.88</v>
      </c>
    </row>
    <row r="1406" customFormat="false" ht="15" hidden="false" customHeight="false" outlineLevel="0" collapsed="false">
      <c r="A1406" s="64" t="s">
        <v>1353</v>
      </c>
      <c r="B1406" s="64"/>
      <c r="C1406" s="64"/>
      <c r="D1406" s="64"/>
      <c r="E1406" s="64"/>
      <c r="F1406" s="64"/>
      <c r="G1406" s="65" t="n">
        <v>3.01</v>
      </c>
    </row>
    <row r="1407" customFormat="false" ht="15" hidden="false" customHeight="false" outlineLevel="0" collapsed="false">
      <c r="A1407" s="64" t="s">
        <v>1354</v>
      </c>
      <c r="B1407" s="64"/>
      <c r="C1407" s="64"/>
      <c r="D1407" s="64"/>
      <c r="E1407" s="64"/>
      <c r="F1407" s="64"/>
      <c r="G1407" s="65" t="n">
        <v>2.19</v>
      </c>
    </row>
    <row r="1408" customFormat="false" ht="15" hidden="false" customHeight="false" outlineLevel="0" collapsed="false">
      <c r="A1408" s="64" t="s">
        <v>1355</v>
      </c>
      <c r="B1408" s="64"/>
      <c r="C1408" s="64"/>
      <c r="D1408" s="64"/>
      <c r="E1408" s="64"/>
      <c r="F1408" s="64"/>
      <c r="G1408" s="65" t="n">
        <v>5.21</v>
      </c>
    </row>
    <row r="1409" customFormat="false" ht="15" hidden="false" customHeight="false" outlineLevel="0" collapsed="false">
      <c r="A1409" s="64" t="s">
        <v>1356</v>
      </c>
      <c r="B1409" s="64"/>
      <c r="C1409" s="64"/>
      <c r="D1409" s="64"/>
      <c r="E1409" s="64"/>
      <c r="F1409" s="64"/>
      <c r="G1409" s="65" t="n">
        <v>0</v>
      </c>
    </row>
    <row r="1410" customFormat="false" ht="15" hidden="false" customHeight="false" outlineLevel="0" collapsed="false">
      <c r="A1410" s="64" t="s">
        <v>1357</v>
      </c>
      <c r="B1410" s="64"/>
      <c r="C1410" s="64"/>
      <c r="D1410" s="64"/>
      <c r="E1410" s="64"/>
      <c r="F1410" s="64"/>
      <c r="G1410" s="65" t="n">
        <v>1.34</v>
      </c>
    </row>
    <row r="1411" customFormat="false" ht="15" hidden="false" customHeight="false" outlineLevel="0" collapsed="false">
      <c r="A1411" s="64" t="s">
        <v>1358</v>
      </c>
      <c r="B1411" s="64"/>
      <c r="C1411" s="64"/>
      <c r="D1411" s="64"/>
      <c r="E1411" s="64"/>
      <c r="F1411" s="64"/>
      <c r="G1411" s="65" t="n">
        <v>0</v>
      </c>
    </row>
    <row r="1412" customFormat="false" ht="15" hidden="false" customHeight="false" outlineLevel="0" collapsed="false">
      <c r="A1412" s="64" t="s">
        <v>1359</v>
      </c>
      <c r="B1412" s="64"/>
      <c r="C1412" s="64"/>
      <c r="D1412" s="64"/>
      <c r="E1412" s="64"/>
      <c r="F1412" s="64"/>
      <c r="G1412" s="65" t="n">
        <v>1.34</v>
      </c>
    </row>
    <row r="1413" customFormat="false" ht="15" hidden="false" customHeight="false" outlineLevel="0" collapsed="false">
      <c r="A1413" s="64" t="s">
        <v>1360</v>
      </c>
      <c r="B1413" s="64"/>
      <c r="C1413" s="64"/>
      <c r="D1413" s="64"/>
      <c r="E1413" s="64"/>
      <c r="F1413" s="64"/>
      <c r="G1413" s="65" t="n">
        <v>6.54</v>
      </c>
    </row>
    <row r="1414" customFormat="false" ht="15" hidden="false" customHeight="false" outlineLevel="0" collapsed="false">
      <c r="A1414" s="64" t="s">
        <v>1361</v>
      </c>
      <c r="B1414" s="64"/>
      <c r="C1414" s="64"/>
      <c r="D1414" s="64"/>
      <c r="E1414" s="64"/>
      <c r="F1414" s="64"/>
      <c r="G1414" s="65" t="n">
        <v>170.81</v>
      </c>
    </row>
    <row r="1415" customFormat="false" ht="15" hidden="false" customHeight="false" outlineLevel="0" collapsed="false">
      <c r="A1415" s="64" t="s">
        <v>1362</v>
      </c>
      <c r="B1415" s="64"/>
      <c r="C1415" s="64"/>
      <c r="D1415" s="64"/>
      <c r="E1415" s="64"/>
      <c r="F1415" s="64"/>
      <c r="G1415" s="65" t="n">
        <f aca="false">G1414*G1413</f>
        <v>1117.0974</v>
      </c>
    </row>
    <row r="1416" customFormat="false" ht="15" hidden="false" customHeight="false" outlineLevel="0" collapsed="false">
      <c r="A1416" s="66"/>
      <c r="B1416" s="66"/>
      <c r="C1416" s="66"/>
      <c r="D1416" s="66"/>
      <c r="E1416" s="66"/>
      <c r="F1416" s="66"/>
      <c r="G1416" s="66"/>
    </row>
    <row r="1417" customFormat="false" ht="15" hidden="false" customHeight="true" outlineLevel="0" collapsed="false">
      <c r="A1417" s="30" t="s">
        <v>200</v>
      </c>
      <c r="B1417" s="30" t="s">
        <v>201</v>
      </c>
      <c r="C1417" s="30"/>
      <c r="D1417" s="30"/>
      <c r="E1417" s="30"/>
      <c r="F1417" s="30"/>
      <c r="G1417" s="30"/>
    </row>
    <row r="1418" customFormat="false" ht="38.25" hidden="false" customHeight="false" outlineLevel="0" collapsed="false">
      <c r="A1418" s="30" t="s">
        <v>202</v>
      </c>
      <c r="B1418" s="30" t="s">
        <v>203</v>
      </c>
      <c r="C1418" s="61" t="s">
        <v>17</v>
      </c>
      <c r="D1418" s="61" t="s">
        <v>18</v>
      </c>
      <c r="E1418" s="62"/>
      <c r="F1418" s="25"/>
      <c r="G1418" s="25"/>
    </row>
    <row r="1419" customFormat="false" ht="15" hidden="false" customHeight="false" outlineLevel="0" collapsed="false">
      <c r="A1419" s="63" t="n">
        <v>3315</v>
      </c>
      <c r="B1419" s="23" t="s">
        <v>1641</v>
      </c>
      <c r="C1419" s="24" t="s">
        <v>1343</v>
      </c>
      <c r="D1419" s="24" t="s">
        <v>114</v>
      </c>
      <c r="E1419" s="62" t="n">
        <v>288.77</v>
      </c>
      <c r="F1419" s="26" t="n">
        <v>0.39</v>
      </c>
      <c r="G1419" s="26" t="n">
        <v>112.62</v>
      </c>
    </row>
    <row r="1420" customFormat="false" ht="25.5" hidden="false" customHeight="false" outlineLevel="0" collapsed="false">
      <c r="A1420" s="63" t="n">
        <v>345</v>
      </c>
      <c r="B1420" s="23" t="s">
        <v>1642</v>
      </c>
      <c r="C1420" s="24" t="s">
        <v>1343</v>
      </c>
      <c r="D1420" s="24" t="s">
        <v>114</v>
      </c>
      <c r="E1420" s="62" t="n">
        <v>19.25</v>
      </c>
      <c r="F1420" s="26" t="n">
        <v>16.12</v>
      </c>
      <c r="G1420" s="26" t="n">
        <v>310.33</v>
      </c>
    </row>
    <row r="1421" customFormat="false" ht="51" hidden="false" customHeight="false" outlineLevel="0" collapsed="false">
      <c r="A1421" s="63" t="n">
        <v>4812</v>
      </c>
      <c r="B1421" s="23" t="s">
        <v>1643</v>
      </c>
      <c r="C1421" s="24" t="s">
        <v>1343</v>
      </c>
      <c r="D1421" s="24" t="s">
        <v>18</v>
      </c>
      <c r="E1421" s="62" t="n">
        <v>211.76</v>
      </c>
      <c r="F1421" s="26" t="n">
        <v>8.89</v>
      </c>
      <c r="G1421" s="26" t="n">
        <v>1882.56</v>
      </c>
    </row>
    <row r="1422" customFormat="false" ht="25.5" hidden="false" customHeight="false" outlineLevel="0" collapsed="false">
      <c r="A1422" s="63" t="s">
        <v>1644</v>
      </c>
      <c r="B1422" s="23" t="s">
        <v>1645</v>
      </c>
      <c r="C1422" s="24" t="s">
        <v>17</v>
      </c>
      <c r="D1422" s="24" t="s">
        <v>1314</v>
      </c>
      <c r="E1422" s="62" t="n">
        <v>96.26</v>
      </c>
      <c r="F1422" s="26" t="n">
        <v>14.12</v>
      </c>
      <c r="G1422" s="26" t="n">
        <v>1358.89</v>
      </c>
    </row>
    <row r="1423" customFormat="false" ht="25.5" hidden="false" customHeight="false" outlineLevel="0" collapsed="false">
      <c r="A1423" s="63" t="s">
        <v>1349</v>
      </c>
      <c r="B1423" s="23" t="s">
        <v>1350</v>
      </c>
      <c r="C1423" s="24" t="s">
        <v>17</v>
      </c>
      <c r="D1423" s="24" t="s">
        <v>1314</v>
      </c>
      <c r="E1423" s="62" t="n">
        <v>96.26</v>
      </c>
      <c r="F1423" s="26" t="n">
        <v>12.54</v>
      </c>
      <c r="G1423" s="26" t="n">
        <v>1206.8</v>
      </c>
    </row>
    <row r="1424" customFormat="false" ht="15" hidden="false" customHeight="false" outlineLevel="0" collapsed="false">
      <c r="A1424" s="64" t="s">
        <v>1353</v>
      </c>
      <c r="B1424" s="64"/>
      <c r="C1424" s="64"/>
      <c r="D1424" s="64"/>
      <c r="E1424" s="64"/>
      <c r="F1424" s="64"/>
      <c r="G1424" s="65" t="n">
        <v>9.13</v>
      </c>
    </row>
    <row r="1425" customFormat="false" ht="15" hidden="false" customHeight="false" outlineLevel="0" collapsed="false">
      <c r="A1425" s="64" t="s">
        <v>1354</v>
      </c>
      <c r="B1425" s="64"/>
      <c r="C1425" s="64"/>
      <c r="D1425" s="64"/>
      <c r="E1425" s="64"/>
      <c r="F1425" s="64"/>
      <c r="G1425" s="65" t="n">
        <v>16.17</v>
      </c>
    </row>
    <row r="1426" customFormat="false" ht="15" hidden="false" customHeight="false" outlineLevel="0" collapsed="false">
      <c r="A1426" s="64" t="s">
        <v>1355</v>
      </c>
      <c r="B1426" s="64"/>
      <c r="C1426" s="64"/>
      <c r="D1426" s="64"/>
      <c r="E1426" s="64"/>
      <c r="F1426" s="64"/>
      <c r="G1426" s="65" t="n">
        <v>25.3</v>
      </c>
    </row>
    <row r="1427" customFormat="false" ht="15" hidden="false" customHeight="false" outlineLevel="0" collapsed="false">
      <c r="A1427" s="64" t="s">
        <v>1356</v>
      </c>
      <c r="B1427" s="64"/>
      <c r="C1427" s="64"/>
      <c r="D1427" s="64"/>
      <c r="E1427" s="64"/>
      <c r="F1427" s="64"/>
      <c r="G1427" s="65" t="n">
        <v>0</v>
      </c>
    </row>
    <row r="1428" customFormat="false" ht="15" hidden="false" customHeight="false" outlineLevel="0" collapsed="false">
      <c r="A1428" s="64" t="s">
        <v>1357</v>
      </c>
      <c r="B1428" s="64"/>
      <c r="C1428" s="64"/>
      <c r="D1428" s="64"/>
      <c r="E1428" s="64"/>
      <c r="F1428" s="64"/>
      <c r="G1428" s="65" t="n">
        <v>6.49</v>
      </c>
    </row>
    <row r="1429" customFormat="false" ht="15" hidden="false" customHeight="false" outlineLevel="0" collapsed="false">
      <c r="A1429" s="64" t="s">
        <v>1358</v>
      </c>
      <c r="B1429" s="64"/>
      <c r="C1429" s="64"/>
      <c r="D1429" s="64"/>
      <c r="E1429" s="64"/>
      <c r="F1429" s="64"/>
      <c r="G1429" s="65" t="n">
        <v>0</v>
      </c>
    </row>
    <row r="1430" customFormat="false" ht="15" hidden="false" customHeight="false" outlineLevel="0" collapsed="false">
      <c r="A1430" s="64" t="s">
        <v>1359</v>
      </c>
      <c r="B1430" s="64"/>
      <c r="C1430" s="64"/>
      <c r="D1430" s="64"/>
      <c r="E1430" s="64"/>
      <c r="F1430" s="64"/>
      <c r="G1430" s="65" t="n">
        <v>6.49</v>
      </c>
    </row>
    <row r="1431" customFormat="false" ht="15" hidden="false" customHeight="false" outlineLevel="0" collapsed="false">
      <c r="A1431" s="64" t="s">
        <v>1360</v>
      </c>
      <c r="B1431" s="64"/>
      <c r="C1431" s="64"/>
      <c r="D1431" s="64"/>
      <c r="E1431" s="64"/>
      <c r="F1431" s="64"/>
      <c r="G1431" s="65" t="n">
        <v>31.79</v>
      </c>
    </row>
    <row r="1432" customFormat="false" ht="15" hidden="false" customHeight="false" outlineLevel="0" collapsed="false">
      <c r="A1432" s="64" t="s">
        <v>1361</v>
      </c>
      <c r="B1432" s="64"/>
      <c r="C1432" s="64"/>
      <c r="D1432" s="64"/>
      <c r="E1432" s="64"/>
      <c r="F1432" s="64"/>
      <c r="G1432" s="65" t="n">
        <v>192.51</v>
      </c>
    </row>
    <row r="1433" customFormat="false" ht="15" hidden="false" customHeight="false" outlineLevel="0" collapsed="false">
      <c r="A1433" s="64" t="s">
        <v>1362</v>
      </c>
      <c r="B1433" s="64"/>
      <c r="C1433" s="64"/>
      <c r="D1433" s="64"/>
      <c r="E1433" s="64"/>
      <c r="F1433" s="64"/>
      <c r="G1433" s="65" t="n">
        <f aca="false">G1432*G1431</f>
        <v>6119.8929</v>
      </c>
    </row>
    <row r="1434" customFormat="false" ht="15" hidden="false" customHeight="false" outlineLevel="0" collapsed="false">
      <c r="A1434" s="66"/>
      <c r="B1434" s="66"/>
      <c r="C1434" s="66"/>
      <c r="D1434" s="66"/>
      <c r="E1434" s="66"/>
      <c r="F1434" s="66"/>
      <c r="G1434" s="66"/>
    </row>
    <row r="1435" customFormat="false" ht="15" hidden="false" customHeight="true" outlineLevel="0" collapsed="false">
      <c r="A1435" s="30" t="s">
        <v>204</v>
      </c>
      <c r="B1435" s="30" t="s">
        <v>205</v>
      </c>
      <c r="C1435" s="30"/>
      <c r="D1435" s="30"/>
      <c r="E1435" s="30"/>
      <c r="F1435" s="30"/>
      <c r="G1435" s="30"/>
    </row>
    <row r="1436" customFormat="false" ht="25.5" hidden="false" customHeight="false" outlineLevel="0" collapsed="false">
      <c r="A1436" s="30" t="s">
        <v>206</v>
      </c>
      <c r="B1436" s="30" t="s">
        <v>207</v>
      </c>
      <c r="C1436" s="61" t="s">
        <v>17</v>
      </c>
      <c r="D1436" s="61" t="s">
        <v>18</v>
      </c>
      <c r="E1436" s="62"/>
      <c r="F1436" s="25"/>
      <c r="G1436" s="25"/>
    </row>
    <row r="1437" customFormat="false" ht="25.5" hidden="false" customHeight="false" outlineLevel="0" collapsed="false">
      <c r="A1437" s="63" t="n">
        <v>10952</v>
      </c>
      <c r="B1437" s="23" t="s">
        <v>1646</v>
      </c>
      <c r="C1437" s="24" t="s">
        <v>1343</v>
      </c>
      <c r="D1437" s="24" t="s">
        <v>114</v>
      </c>
      <c r="E1437" s="62" t="n">
        <v>31.22</v>
      </c>
      <c r="F1437" s="26" t="n">
        <v>2.74</v>
      </c>
      <c r="G1437" s="26" t="n">
        <v>85.55</v>
      </c>
    </row>
    <row r="1438" customFormat="false" ht="38.25" hidden="false" customHeight="false" outlineLevel="0" collapsed="false">
      <c r="A1438" s="63" t="n">
        <v>11026</v>
      </c>
      <c r="B1438" s="23" t="s">
        <v>1647</v>
      </c>
      <c r="C1438" s="24" t="s">
        <v>1343</v>
      </c>
      <c r="D1438" s="24" t="s">
        <v>114</v>
      </c>
      <c r="E1438" s="62" t="n">
        <v>57.76</v>
      </c>
      <c r="F1438" s="26" t="n">
        <v>5.78</v>
      </c>
      <c r="G1438" s="26" t="n">
        <v>333.84</v>
      </c>
    </row>
    <row r="1439" customFormat="false" ht="25.5" hidden="false" customHeight="false" outlineLevel="0" collapsed="false">
      <c r="A1439" s="63" t="n">
        <v>1106</v>
      </c>
      <c r="B1439" s="23" t="s">
        <v>1395</v>
      </c>
      <c r="C1439" s="24" t="s">
        <v>1343</v>
      </c>
      <c r="D1439" s="24" t="s">
        <v>114</v>
      </c>
      <c r="E1439" s="62" t="n">
        <v>3.78</v>
      </c>
      <c r="F1439" s="26" t="n">
        <v>0.7</v>
      </c>
      <c r="G1439" s="26" t="n">
        <v>2.65</v>
      </c>
    </row>
    <row r="1440" customFormat="false" ht="25.5" hidden="false" customHeight="false" outlineLevel="0" collapsed="false">
      <c r="A1440" s="63" t="n">
        <v>1379</v>
      </c>
      <c r="B1440" s="23" t="s">
        <v>1548</v>
      </c>
      <c r="C1440" s="24" t="s">
        <v>1343</v>
      </c>
      <c r="D1440" s="24" t="s">
        <v>114</v>
      </c>
      <c r="E1440" s="62" t="n">
        <v>17.39</v>
      </c>
      <c r="F1440" s="26" t="n">
        <v>0.47</v>
      </c>
      <c r="G1440" s="26" t="n">
        <v>8.17</v>
      </c>
    </row>
    <row r="1441" customFormat="false" ht="15" hidden="false" customHeight="false" outlineLevel="0" collapsed="false">
      <c r="A1441" s="63" t="n">
        <v>26</v>
      </c>
      <c r="B1441" s="23" t="s">
        <v>1648</v>
      </c>
      <c r="C1441" s="24" t="s">
        <v>1343</v>
      </c>
      <c r="D1441" s="24" t="s">
        <v>114</v>
      </c>
      <c r="E1441" s="62" t="n">
        <v>19.28</v>
      </c>
      <c r="F1441" s="26" t="n">
        <v>3.47</v>
      </c>
      <c r="G1441" s="26" t="n">
        <v>66.89</v>
      </c>
    </row>
    <row r="1442" customFormat="false" ht="38.25" hidden="false" customHeight="false" outlineLevel="0" collapsed="false">
      <c r="A1442" s="63" t="n">
        <v>370</v>
      </c>
      <c r="B1442" s="23" t="s">
        <v>1549</v>
      </c>
      <c r="C1442" s="24" t="s">
        <v>1343</v>
      </c>
      <c r="D1442" s="24" t="s">
        <v>28</v>
      </c>
      <c r="E1442" s="62" t="n">
        <v>0.09</v>
      </c>
      <c r="F1442" s="26" t="n">
        <v>44</v>
      </c>
      <c r="G1442" s="26" t="n">
        <v>4.16</v>
      </c>
    </row>
    <row r="1443" customFormat="false" ht="25.5" hidden="false" customHeight="false" outlineLevel="0" collapsed="false">
      <c r="A1443" s="63" t="s">
        <v>1363</v>
      </c>
      <c r="B1443" s="23" t="s">
        <v>1364</v>
      </c>
      <c r="C1443" s="24" t="s">
        <v>17</v>
      </c>
      <c r="D1443" s="24" t="s">
        <v>1314</v>
      </c>
      <c r="E1443" s="62" t="n">
        <v>5.67</v>
      </c>
      <c r="F1443" s="26" t="n">
        <v>15.53</v>
      </c>
      <c r="G1443" s="26" t="n">
        <v>88.04</v>
      </c>
    </row>
    <row r="1444" customFormat="false" ht="25.5" hidden="false" customHeight="false" outlineLevel="0" collapsed="false">
      <c r="A1444" s="63" t="s">
        <v>1349</v>
      </c>
      <c r="B1444" s="23" t="s">
        <v>1350</v>
      </c>
      <c r="C1444" s="24" t="s">
        <v>17</v>
      </c>
      <c r="D1444" s="24" t="s">
        <v>1314</v>
      </c>
      <c r="E1444" s="62" t="n">
        <v>5.67</v>
      </c>
      <c r="F1444" s="26" t="n">
        <v>12.54</v>
      </c>
      <c r="G1444" s="26" t="n">
        <v>71.09</v>
      </c>
    </row>
    <row r="1445" customFormat="false" ht="15" hidden="false" customHeight="false" outlineLevel="0" collapsed="false">
      <c r="A1445" s="64" t="s">
        <v>1353</v>
      </c>
      <c r="B1445" s="64"/>
      <c r="C1445" s="64"/>
      <c r="D1445" s="64"/>
      <c r="E1445" s="64"/>
      <c r="F1445" s="64"/>
      <c r="G1445" s="65" t="n">
        <v>29.51</v>
      </c>
    </row>
    <row r="1446" customFormat="false" ht="15" hidden="false" customHeight="false" outlineLevel="0" collapsed="false">
      <c r="A1446" s="64" t="s">
        <v>1354</v>
      </c>
      <c r="B1446" s="64"/>
      <c r="C1446" s="64"/>
      <c r="D1446" s="64"/>
      <c r="E1446" s="64"/>
      <c r="F1446" s="64"/>
      <c r="G1446" s="65" t="n">
        <v>145.2</v>
      </c>
    </row>
    <row r="1447" customFormat="false" ht="15" hidden="false" customHeight="false" outlineLevel="0" collapsed="false">
      <c r="A1447" s="64" t="s">
        <v>1355</v>
      </c>
      <c r="B1447" s="64"/>
      <c r="C1447" s="64"/>
      <c r="D1447" s="64"/>
      <c r="E1447" s="64"/>
      <c r="F1447" s="64"/>
      <c r="G1447" s="65" t="n">
        <v>174.71</v>
      </c>
    </row>
    <row r="1448" customFormat="false" ht="15" hidden="false" customHeight="false" outlineLevel="0" collapsed="false">
      <c r="A1448" s="64" t="s">
        <v>1356</v>
      </c>
      <c r="B1448" s="64"/>
      <c r="C1448" s="64"/>
      <c r="D1448" s="64"/>
      <c r="E1448" s="64"/>
      <c r="F1448" s="64"/>
      <c r="G1448" s="65" t="n">
        <v>0</v>
      </c>
    </row>
    <row r="1449" customFormat="false" ht="15" hidden="false" customHeight="false" outlineLevel="0" collapsed="false">
      <c r="A1449" s="64" t="s">
        <v>1357</v>
      </c>
      <c r="B1449" s="64"/>
      <c r="C1449" s="64"/>
      <c r="D1449" s="64"/>
      <c r="E1449" s="64"/>
      <c r="F1449" s="64"/>
      <c r="G1449" s="65" t="n">
        <v>44.81</v>
      </c>
    </row>
    <row r="1450" customFormat="false" ht="15" hidden="false" customHeight="false" outlineLevel="0" collapsed="false">
      <c r="A1450" s="64" t="s">
        <v>1358</v>
      </c>
      <c r="B1450" s="64"/>
      <c r="C1450" s="64"/>
      <c r="D1450" s="64"/>
      <c r="E1450" s="64"/>
      <c r="F1450" s="64"/>
      <c r="G1450" s="65" t="n">
        <v>0</v>
      </c>
    </row>
    <row r="1451" customFormat="false" ht="15" hidden="false" customHeight="false" outlineLevel="0" collapsed="false">
      <c r="A1451" s="64" t="s">
        <v>1359</v>
      </c>
      <c r="B1451" s="64"/>
      <c r="C1451" s="64"/>
      <c r="D1451" s="64"/>
      <c r="E1451" s="64"/>
      <c r="F1451" s="64"/>
      <c r="G1451" s="65" t="n">
        <v>44.81</v>
      </c>
    </row>
    <row r="1452" customFormat="false" ht="15" hidden="false" customHeight="false" outlineLevel="0" collapsed="false">
      <c r="A1452" s="64" t="s">
        <v>1360</v>
      </c>
      <c r="B1452" s="64"/>
      <c r="C1452" s="64"/>
      <c r="D1452" s="64"/>
      <c r="E1452" s="64"/>
      <c r="F1452" s="64"/>
      <c r="G1452" s="65" t="n">
        <v>219.52</v>
      </c>
    </row>
    <row r="1453" customFormat="false" ht="15" hidden="false" customHeight="false" outlineLevel="0" collapsed="false">
      <c r="A1453" s="64" t="s">
        <v>1361</v>
      </c>
      <c r="B1453" s="64"/>
      <c r="C1453" s="64"/>
      <c r="D1453" s="64"/>
      <c r="E1453" s="64"/>
      <c r="F1453" s="64"/>
      <c r="G1453" s="65" t="n">
        <v>3.78</v>
      </c>
    </row>
    <row r="1454" customFormat="false" ht="15" hidden="false" customHeight="false" outlineLevel="0" collapsed="false">
      <c r="A1454" s="64" t="s">
        <v>1362</v>
      </c>
      <c r="B1454" s="64"/>
      <c r="C1454" s="64"/>
      <c r="D1454" s="64"/>
      <c r="E1454" s="64"/>
      <c r="F1454" s="64"/>
      <c r="G1454" s="65" t="n">
        <f aca="false">G1453*G1452</f>
        <v>829.7856</v>
      </c>
    </row>
    <row r="1455" customFormat="false" ht="15" hidden="false" customHeight="false" outlineLevel="0" collapsed="false">
      <c r="A1455" s="66"/>
      <c r="B1455" s="66"/>
      <c r="C1455" s="66"/>
      <c r="D1455" s="66"/>
      <c r="E1455" s="66"/>
      <c r="F1455" s="66"/>
      <c r="G1455" s="66"/>
    </row>
    <row r="1456" customFormat="false" ht="38.25" hidden="false" customHeight="false" outlineLevel="0" collapsed="false">
      <c r="A1456" s="30" t="s">
        <v>208</v>
      </c>
      <c r="B1456" s="30" t="s">
        <v>209</v>
      </c>
      <c r="C1456" s="61" t="s">
        <v>17</v>
      </c>
      <c r="D1456" s="61" t="s">
        <v>18</v>
      </c>
      <c r="E1456" s="62"/>
      <c r="F1456" s="25"/>
      <c r="G1456" s="25"/>
    </row>
    <row r="1457" customFormat="false" ht="25.5" hidden="false" customHeight="false" outlineLevel="0" collapsed="false">
      <c r="A1457" s="63" t="n">
        <v>10952</v>
      </c>
      <c r="B1457" s="23" t="s">
        <v>1646</v>
      </c>
      <c r="C1457" s="24" t="s">
        <v>1343</v>
      </c>
      <c r="D1457" s="24" t="s">
        <v>114</v>
      </c>
      <c r="E1457" s="62" t="n">
        <v>5.29</v>
      </c>
      <c r="F1457" s="26" t="n">
        <v>2.74</v>
      </c>
      <c r="G1457" s="26" t="n">
        <v>14.48</v>
      </c>
    </row>
    <row r="1458" customFormat="false" ht="38.25" hidden="false" customHeight="false" outlineLevel="0" collapsed="false">
      <c r="A1458" s="63" t="n">
        <v>11026</v>
      </c>
      <c r="B1458" s="23" t="s">
        <v>1647</v>
      </c>
      <c r="C1458" s="24" t="s">
        <v>1343</v>
      </c>
      <c r="D1458" s="24" t="s">
        <v>114</v>
      </c>
      <c r="E1458" s="62" t="n">
        <v>9.78</v>
      </c>
      <c r="F1458" s="26" t="n">
        <v>5.78</v>
      </c>
      <c r="G1458" s="26" t="n">
        <v>56.52</v>
      </c>
    </row>
    <row r="1459" customFormat="false" ht="25.5" hidden="false" customHeight="false" outlineLevel="0" collapsed="false">
      <c r="A1459" s="63" t="n">
        <v>1106</v>
      </c>
      <c r="B1459" s="23" t="s">
        <v>1395</v>
      </c>
      <c r="C1459" s="24" t="s">
        <v>1343</v>
      </c>
      <c r="D1459" s="24" t="s">
        <v>114</v>
      </c>
      <c r="E1459" s="62" t="n">
        <v>0.64</v>
      </c>
      <c r="F1459" s="26" t="n">
        <v>0.7</v>
      </c>
      <c r="G1459" s="26" t="n">
        <v>0.45</v>
      </c>
    </row>
    <row r="1460" customFormat="false" ht="25.5" hidden="false" customHeight="false" outlineLevel="0" collapsed="false">
      <c r="A1460" s="63" t="n">
        <v>1379</v>
      </c>
      <c r="B1460" s="23" t="s">
        <v>1548</v>
      </c>
      <c r="C1460" s="24" t="s">
        <v>1343</v>
      </c>
      <c r="D1460" s="24" t="s">
        <v>114</v>
      </c>
      <c r="E1460" s="62" t="n">
        <v>2.94</v>
      </c>
      <c r="F1460" s="26" t="n">
        <v>0.47</v>
      </c>
      <c r="G1460" s="26" t="n">
        <v>1.38</v>
      </c>
    </row>
    <row r="1461" customFormat="false" ht="15" hidden="false" customHeight="false" outlineLevel="0" collapsed="false">
      <c r="A1461" s="63" t="n">
        <v>26</v>
      </c>
      <c r="B1461" s="23" t="s">
        <v>1648</v>
      </c>
      <c r="C1461" s="24" t="s">
        <v>1343</v>
      </c>
      <c r="D1461" s="24" t="s">
        <v>114</v>
      </c>
      <c r="E1461" s="62" t="n">
        <v>3.26</v>
      </c>
      <c r="F1461" s="26" t="n">
        <v>3.47</v>
      </c>
      <c r="G1461" s="26" t="n">
        <v>11.33</v>
      </c>
    </row>
    <row r="1462" customFormat="false" ht="38.25" hidden="false" customHeight="false" outlineLevel="0" collapsed="false">
      <c r="A1462" s="63" t="n">
        <v>370</v>
      </c>
      <c r="B1462" s="23" t="s">
        <v>1549</v>
      </c>
      <c r="C1462" s="24" t="s">
        <v>1343</v>
      </c>
      <c r="D1462" s="24" t="s">
        <v>28</v>
      </c>
      <c r="E1462" s="62" t="n">
        <v>0.02</v>
      </c>
      <c r="F1462" s="26" t="n">
        <v>44</v>
      </c>
      <c r="G1462" s="26" t="n">
        <v>0.7</v>
      </c>
    </row>
    <row r="1463" customFormat="false" ht="25.5" hidden="false" customHeight="false" outlineLevel="0" collapsed="false">
      <c r="A1463" s="63" t="s">
        <v>1363</v>
      </c>
      <c r="B1463" s="23" t="s">
        <v>1364</v>
      </c>
      <c r="C1463" s="24" t="s">
        <v>17</v>
      </c>
      <c r="D1463" s="24" t="s">
        <v>1314</v>
      </c>
      <c r="E1463" s="62" t="n">
        <v>0.96</v>
      </c>
      <c r="F1463" s="26" t="n">
        <v>15.53</v>
      </c>
      <c r="G1463" s="26" t="n">
        <v>14.91</v>
      </c>
    </row>
    <row r="1464" customFormat="false" ht="25.5" hidden="false" customHeight="false" outlineLevel="0" collapsed="false">
      <c r="A1464" s="63" t="s">
        <v>1349</v>
      </c>
      <c r="B1464" s="23" t="s">
        <v>1350</v>
      </c>
      <c r="C1464" s="24" t="s">
        <v>17</v>
      </c>
      <c r="D1464" s="24" t="s">
        <v>1314</v>
      </c>
      <c r="E1464" s="62" t="n">
        <v>0.96</v>
      </c>
      <c r="F1464" s="26" t="n">
        <v>12.54</v>
      </c>
      <c r="G1464" s="26" t="n">
        <v>12.04</v>
      </c>
    </row>
    <row r="1465" customFormat="false" ht="15" hidden="false" customHeight="false" outlineLevel="0" collapsed="false">
      <c r="A1465" s="64" t="s">
        <v>1353</v>
      </c>
      <c r="B1465" s="64"/>
      <c r="C1465" s="64"/>
      <c r="D1465" s="64"/>
      <c r="E1465" s="64"/>
      <c r="F1465" s="64"/>
      <c r="G1465" s="65" t="n">
        <v>29.51</v>
      </c>
    </row>
    <row r="1466" customFormat="false" ht="15" hidden="false" customHeight="false" outlineLevel="0" collapsed="false">
      <c r="A1466" s="64" t="s">
        <v>1354</v>
      </c>
      <c r="B1466" s="64"/>
      <c r="C1466" s="64"/>
      <c r="D1466" s="64"/>
      <c r="E1466" s="64"/>
      <c r="F1466" s="64"/>
      <c r="G1466" s="65" t="n">
        <v>145.2</v>
      </c>
    </row>
    <row r="1467" customFormat="false" ht="15" hidden="false" customHeight="false" outlineLevel="0" collapsed="false">
      <c r="A1467" s="64" t="s">
        <v>1355</v>
      </c>
      <c r="B1467" s="64"/>
      <c r="C1467" s="64"/>
      <c r="D1467" s="64"/>
      <c r="E1467" s="64"/>
      <c r="F1467" s="64"/>
      <c r="G1467" s="65" t="n">
        <v>174.71</v>
      </c>
    </row>
    <row r="1468" customFormat="false" ht="15" hidden="false" customHeight="false" outlineLevel="0" collapsed="false">
      <c r="A1468" s="64" t="s">
        <v>1356</v>
      </c>
      <c r="B1468" s="64"/>
      <c r="C1468" s="64"/>
      <c r="D1468" s="64"/>
      <c r="E1468" s="64"/>
      <c r="F1468" s="64"/>
      <c r="G1468" s="65" t="n">
        <v>0</v>
      </c>
    </row>
    <row r="1469" customFormat="false" ht="15" hidden="false" customHeight="false" outlineLevel="0" collapsed="false">
      <c r="A1469" s="64" t="s">
        <v>1357</v>
      </c>
      <c r="B1469" s="64"/>
      <c r="C1469" s="64"/>
      <c r="D1469" s="64"/>
      <c r="E1469" s="64"/>
      <c r="F1469" s="64"/>
      <c r="G1469" s="65" t="n">
        <v>44.81</v>
      </c>
    </row>
    <row r="1470" customFormat="false" ht="15" hidden="false" customHeight="false" outlineLevel="0" collapsed="false">
      <c r="A1470" s="64" t="s">
        <v>1358</v>
      </c>
      <c r="B1470" s="64"/>
      <c r="C1470" s="64"/>
      <c r="D1470" s="64"/>
      <c r="E1470" s="64"/>
      <c r="F1470" s="64"/>
      <c r="G1470" s="65" t="n">
        <v>0</v>
      </c>
    </row>
    <row r="1471" customFormat="false" ht="15" hidden="false" customHeight="false" outlineLevel="0" collapsed="false">
      <c r="A1471" s="64" t="s">
        <v>1359</v>
      </c>
      <c r="B1471" s="64"/>
      <c r="C1471" s="64"/>
      <c r="D1471" s="64"/>
      <c r="E1471" s="64"/>
      <c r="F1471" s="64"/>
      <c r="G1471" s="65" t="n">
        <v>44.81</v>
      </c>
    </row>
    <row r="1472" customFormat="false" ht="15" hidden="false" customHeight="false" outlineLevel="0" collapsed="false">
      <c r="A1472" s="64" t="s">
        <v>1360</v>
      </c>
      <c r="B1472" s="64"/>
      <c r="C1472" s="64"/>
      <c r="D1472" s="64"/>
      <c r="E1472" s="64"/>
      <c r="F1472" s="64"/>
      <c r="G1472" s="65" t="n">
        <v>219.52</v>
      </c>
    </row>
    <row r="1473" customFormat="false" ht="15" hidden="false" customHeight="false" outlineLevel="0" collapsed="false">
      <c r="A1473" s="64" t="s">
        <v>1361</v>
      </c>
      <c r="B1473" s="64"/>
      <c r="C1473" s="64"/>
      <c r="D1473" s="64"/>
      <c r="E1473" s="64"/>
      <c r="F1473" s="64"/>
      <c r="G1473" s="65" t="n">
        <v>0.64</v>
      </c>
    </row>
    <row r="1474" customFormat="false" ht="15" hidden="false" customHeight="false" outlineLevel="0" collapsed="false">
      <c r="A1474" s="64" t="s">
        <v>1362</v>
      </c>
      <c r="B1474" s="64"/>
      <c r="C1474" s="64"/>
      <c r="D1474" s="64"/>
      <c r="E1474" s="64"/>
      <c r="F1474" s="64"/>
      <c r="G1474" s="65" t="n">
        <f aca="false">G1473*G1472</f>
        <v>140.4928</v>
      </c>
    </row>
    <row r="1475" customFormat="false" ht="15" hidden="false" customHeight="false" outlineLevel="0" collapsed="false">
      <c r="A1475" s="66"/>
      <c r="B1475" s="66"/>
      <c r="C1475" s="66"/>
      <c r="D1475" s="66"/>
      <c r="E1475" s="66"/>
      <c r="F1475" s="66"/>
      <c r="G1475" s="66"/>
    </row>
    <row r="1476" customFormat="false" ht="63.75" hidden="false" customHeight="false" outlineLevel="0" collapsed="false">
      <c r="A1476" s="30" t="s">
        <v>210</v>
      </c>
      <c r="B1476" s="30" t="s">
        <v>211</v>
      </c>
      <c r="C1476" s="61" t="s">
        <v>17</v>
      </c>
      <c r="D1476" s="61" t="s">
        <v>23</v>
      </c>
      <c r="E1476" s="62"/>
      <c r="F1476" s="25"/>
      <c r="G1476" s="25"/>
    </row>
    <row r="1477" customFormat="false" ht="63.75" hidden="false" customHeight="false" outlineLevel="0" collapsed="false">
      <c r="A1477" s="63" t="n">
        <v>11480</v>
      </c>
      <c r="B1477" s="23" t="s">
        <v>1649</v>
      </c>
      <c r="C1477" s="24" t="s">
        <v>1343</v>
      </c>
      <c r="D1477" s="24" t="s">
        <v>1405</v>
      </c>
      <c r="E1477" s="62" t="n">
        <v>11</v>
      </c>
      <c r="F1477" s="26" t="n">
        <v>52.05</v>
      </c>
      <c r="G1477" s="26" t="n">
        <v>572.55</v>
      </c>
    </row>
    <row r="1478" customFormat="false" ht="25.5" hidden="false" customHeight="false" outlineLevel="0" collapsed="false">
      <c r="A1478" s="63" t="s">
        <v>1568</v>
      </c>
      <c r="B1478" s="23" t="s">
        <v>1569</v>
      </c>
      <c r="C1478" s="24" t="s">
        <v>17</v>
      </c>
      <c r="D1478" s="24" t="s">
        <v>1314</v>
      </c>
      <c r="E1478" s="62" t="n">
        <v>14.3</v>
      </c>
      <c r="F1478" s="26" t="n">
        <v>12.67</v>
      </c>
      <c r="G1478" s="26" t="n">
        <v>181.15</v>
      </c>
    </row>
    <row r="1479" customFormat="false" ht="25.5" hidden="false" customHeight="false" outlineLevel="0" collapsed="false">
      <c r="A1479" s="63" t="s">
        <v>1365</v>
      </c>
      <c r="B1479" s="23" t="s">
        <v>1366</v>
      </c>
      <c r="C1479" s="24" t="s">
        <v>17</v>
      </c>
      <c r="D1479" s="24" t="s">
        <v>1314</v>
      </c>
      <c r="E1479" s="62" t="n">
        <v>14.3</v>
      </c>
      <c r="F1479" s="26" t="n">
        <v>15.31</v>
      </c>
      <c r="G1479" s="26" t="n">
        <v>218.9</v>
      </c>
    </row>
    <row r="1480" customFormat="false" ht="15" hidden="false" customHeight="false" outlineLevel="0" collapsed="false">
      <c r="A1480" s="64" t="s">
        <v>1353</v>
      </c>
      <c r="B1480" s="64"/>
      <c r="C1480" s="64"/>
      <c r="D1480" s="64"/>
      <c r="E1480" s="64"/>
      <c r="F1480" s="64"/>
      <c r="G1480" s="65" t="n">
        <v>25.45</v>
      </c>
    </row>
    <row r="1481" customFormat="false" ht="15" hidden="false" customHeight="false" outlineLevel="0" collapsed="false">
      <c r="A1481" s="64" t="s">
        <v>1354</v>
      </c>
      <c r="B1481" s="64"/>
      <c r="C1481" s="64"/>
      <c r="D1481" s="64"/>
      <c r="E1481" s="64"/>
      <c r="F1481" s="64"/>
      <c r="G1481" s="65" t="n">
        <v>62.96</v>
      </c>
    </row>
    <row r="1482" customFormat="false" ht="15" hidden="false" customHeight="false" outlineLevel="0" collapsed="false">
      <c r="A1482" s="64" t="s">
        <v>1355</v>
      </c>
      <c r="B1482" s="64"/>
      <c r="C1482" s="64"/>
      <c r="D1482" s="64"/>
      <c r="E1482" s="64"/>
      <c r="F1482" s="64"/>
      <c r="G1482" s="65" t="n">
        <v>88.42</v>
      </c>
    </row>
    <row r="1483" customFormat="false" ht="15" hidden="false" customHeight="false" outlineLevel="0" collapsed="false">
      <c r="A1483" s="64" t="s">
        <v>1356</v>
      </c>
      <c r="B1483" s="64"/>
      <c r="C1483" s="64"/>
      <c r="D1483" s="64"/>
      <c r="E1483" s="64"/>
      <c r="F1483" s="64"/>
      <c r="G1483" s="65" t="n">
        <v>0</v>
      </c>
    </row>
    <row r="1484" customFormat="false" ht="15" hidden="false" customHeight="false" outlineLevel="0" collapsed="false">
      <c r="A1484" s="64" t="s">
        <v>1357</v>
      </c>
      <c r="B1484" s="64"/>
      <c r="C1484" s="64"/>
      <c r="D1484" s="64"/>
      <c r="E1484" s="64"/>
      <c r="F1484" s="64"/>
      <c r="G1484" s="65" t="n">
        <v>22.68</v>
      </c>
    </row>
    <row r="1485" customFormat="false" ht="15" hidden="false" customHeight="false" outlineLevel="0" collapsed="false">
      <c r="A1485" s="64" t="s">
        <v>1358</v>
      </c>
      <c r="B1485" s="64"/>
      <c r="C1485" s="64"/>
      <c r="D1485" s="64"/>
      <c r="E1485" s="64"/>
      <c r="F1485" s="64"/>
      <c r="G1485" s="65" t="n">
        <v>0</v>
      </c>
    </row>
    <row r="1486" customFormat="false" ht="15" hidden="false" customHeight="false" outlineLevel="0" collapsed="false">
      <c r="A1486" s="64" t="s">
        <v>1359</v>
      </c>
      <c r="B1486" s="64"/>
      <c r="C1486" s="64"/>
      <c r="D1486" s="64"/>
      <c r="E1486" s="64"/>
      <c r="F1486" s="64"/>
      <c r="G1486" s="65" t="n">
        <v>22.68</v>
      </c>
    </row>
    <row r="1487" customFormat="false" ht="15" hidden="false" customHeight="false" outlineLevel="0" collapsed="false">
      <c r="A1487" s="64" t="s">
        <v>1360</v>
      </c>
      <c r="B1487" s="64"/>
      <c r="C1487" s="64"/>
      <c r="D1487" s="64"/>
      <c r="E1487" s="64"/>
      <c r="F1487" s="64"/>
      <c r="G1487" s="65" t="n">
        <v>111.1</v>
      </c>
    </row>
    <row r="1488" customFormat="false" ht="15" hidden="false" customHeight="false" outlineLevel="0" collapsed="false">
      <c r="A1488" s="64" t="s">
        <v>1361</v>
      </c>
      <c r="B1488" s="64"/>
      <c r="C1488" s="64"/>
      <c r="D1488" s="64"/>
      <c r="E1488" s="64"/>
      <c r="F1488" s="64"/>
      <c r="G1488" s="65" t="n">
        <v>11</v>
      </c>
    </row>
    <row r="1489" customFormat="false" ht="15" hidden="false" customHeight="false" outlineLevel="0" collapsed="false">
      <c r="A1489" s="64" t="s">
        <v>1362</v>
      </c>
      <c r="B1489" s="64"/>
      <c r="C1489" s="64"/>
      <c r="D1489" s="64"/>
      <c r="E1489" s="64"/>
      <c r="F1489" s="64"/>
      <c r="G1489" s="65" t="n">
        <f aca="false">G1488*G1487</f>
        <v>1222.1</v>
      </c>
    </row>
    <row r="1490" customFormat="false" ht="15" hidden="false" customHeight="false" outlineLevel="0" collapsed="false">
      <c r="A1490" s="66"/>
      <c r="B1490" s="66"/>
      <c r="C1490" s="66"/>
      <c r="D1490" s="66"/>
      <c r="E1490" s="66"/>
      <c r="F1490" s="66"/>
      <c r="G1490" s="66"/>
    </row>
    <row r="1491" customFormat="false" ht="114.75" hidden="false" customHeight="false" outlineLevel="0" collapsed="false">
      <c r="A1491" s="30" t="s">
        <v>212</v>
      </c>
      <c r="B1491" s="30" t="s">
        <v>213</v>
      </c>
      <c r="C1491" s="61" t="s">
        <v>17</v>
      </c>
      <c r="D1491" s="61" t="s">
        <v>23</v>
      </c>
      <c r="E1491" s="62"/>
      <c r="F1491" s="25"/>
      <c r="G1491" s="25"/>
    </row>
    <row r="1492" customFormat="false" ht="51" hidden="false" customHeight="false" outlineLevel="0" collapsed="false">
      <c r="A1492" s="63" t="s">
        <v>1650</v>
      </c>
      <c r="B1492" s="23" t="s">
        <v>1651</v>
      </c>
      <c r="C1492" s="24" t="s">
        <v>17</v>
      </c>
      <c r="D1492" s="24" t="s">
        <v>23</v>
      </c>
      <c r="E1492" s="62" t="n">
        <v>7</v>
      </c>
      <c r="F1492" s="26" t="n">
        <v>179.38</v>
      </c>
      <c r="G1492" s="26" t="n">
        <v>1255.65</v>
      </c>
    </row>
    <row r="1493" customFormat="false" ht="51" hidden="false" customHeight="false" outlineLevel="0" collapsed="false">
      <c r="A1493" s="63" t="s">
        <v>1652</v>
      </c>
      <c r="B1493" s="23" t="s">
        <v>1653</v>
      </c>
      <c r="C1493" s="24" t="s">
        <v>17</v>
      </c>
      <c r="D1493" s="24" t="s">
        <v>23</v>
      </c>
      <c r="E1493" s="62" t="n">
        <v>7</v>
      </c>
      <c r="F1493" s="26" t="n">
        <v>56.66</v>
      </c>
      <c r="G1493" s="26" t="n">
        <v>396.6</v>
      </c>
    </row>
    <row r="1494" customFormat="false" ht="63.75" hidden="false" customHeight="false" outlineLevel="0" collapsed="false">
      <c r="A1494" s="63" t="s">
        <v>1654</v>
      </c>
      <c r="B1494" s="23" t="s">
        <v>1655</v>
      </c>
      <c r="C1494" s="24" t="s">
        <v>17</v>
      </c>
      <c r="D1494" s="24" t="s">
        <v>23</v>
      </c>
      <c r="E1494" s="62" t="n">
        <v>14</v>
      </c>
      <c r="F1494" s="26" t="n">
        <v>28.42</v>
      </c>
      <c r="G1494" s="26" t="n">
        <v>397.83</v>
      </c>
    </row>
    <row r="1495" customFormat="false" ht="76.5" hidden="false" customHeight="false" outlineLevel="0" collapsed="false">
      <c r="A1495" s="63" t="s">
        <v>1656</v>
      </c>
      <c r="B1495" s="23" t="s">
        <v>1657</v>
      </c>
      <c r="C1495" s="24" t="s">
        <v>17</v>
      </c>
      <c r="D1495" s="24" t="s">
        <v>23</v>
      </c>
      <c r="E1495" s="62" t="n">
        <v>7</v>
      </c>
      <c r="F1495" s="26" t="n">
        <v>246.66</v>
      </c>
      <c r="G1495" s="26" t="n">
        <v>1726.63</v>
      </c>
    </row>
    <row r="1496" customFormat="false" ht="15" hidden="false" customHeight="false" outlineLevel="0" collapsed="false">
      <c r="A1496" s="64" t="s">
        <v>1353</v>
      </c>
      <c r="B1496" s="64"/>
      <c r="C1496" s="64"/>
      <c r="D1496" s="64"/>
      <c r="E1496" s="64"/>
      <c r="F1496" s="64"/>
      <c r="G1496" s="65" t="n">
        <v>114.17</v>
      </c>
    </row>
    <row r="1497" customFormat="false" ht="15" hidden="false" customHeight="false" outlineLevel="0" collapsed="false">
      <c r="A1497" s="64" t="s">
        <v>1354</v>
      </c>
      <c r="B1497" s="64"/>
      <c r="C1497" s="64"/>
      <c r="D1497" s="64"/>
      <c r="E1497" s="64"/>
      <c r="F1497" s="64"/>
      <c r="G1497" s="65" t="n">
        <v>425.36</v>
      </c>
    </row>
    <row r="1498" customFormat="false" ht="15" hidden="false" customHeight="false" outlineLevel="0" collapsed="false">
      <c r="A1498" s="64" t="s">
        <v>1355</v>
      </c>
      <c r="B1498" s="64"/>
      <c r="C1498" s="64"/>
      <c r="D1498" s="64"/>
      <c r="E1498" s="64"/>
      <c r="F1498" s="64"/>
      <c r="G1498" s="65" t="n">
        <v>539.53</v>
      </c>
    </row>
    <row r="1499" customFormat="false" ht="15" hidden="false" customHeight="false" outlineLevel="0" collapsed="false">
      <c r="A1499" s="64" t="s">
        <v>1356</v>
      </c>
      <c r="B1499" s="64"/>
      <c r="C1499" s="64"/>
      <c r="D1499" s="64"/>
      <c r="E1499" s="64"/>
      <c r="F1499" s="64"/>
      <c r="G1499" s="65" t="n">
        <v>0</v>
      </c>
    </row>
    <row r="1500" customFormat="false" ht="15" hidden="false" customHeight="false" outlineLevel="0" collapsed="false">
      <c r="A1500" s="64" t="s">
        <v>1357</v>
      </c>
      <c r="B1500" s="64"/>
      <c r="C1500" s="64"/>
      <c r="D1500" s="64"/>
      <c r="E1500" s="64"/>
      <c r="F1500" s="64"/>
      <c r="G1500" s="65" t="n">
        <v>138.39</v>
      </c>
    </row>
    <row r="1501" customFormat="false" ht="15" hidden="false" customHeight="false" outlineLevel="0" collapsed="false">
      <c r="A1501" s="64" t="s">
        <v>1358</v>
      </c>
      <c r="B1501" s="64"/>
      <c r="C1501" s="64"/>
      <c r="D1501" s="64"/>
      <c r="E1501" s="64"/>
      <c r="F1501" s="64"/>
      <c r="G1501" s="65" t="n">
        <v>0</v>
      </c>
    </row>
    <row r="1502" customFormat="false" ht="15" hidden="false" customHeight="false" outlineLevel="0" collapsed="false">
      <c r="A1502" s="64" t="s">
        <v>1359</v>
      </c>
      <c r="B1502" s="64"/>
      <c r="C1502" s="64"/>
      <c r="D1502" s="64"/>
      <c r="E1502" s="64"/>
      <c r="F1502" s="64"/>
      <c r="G1502" s="65" t="n">
        <v>138.39</v>
      </c>
    </row>
    <row r="1503" customFormat="false" ht="15" hidden="false" customHeight="false" outlineLevel="0" collapsed="false">
      <c r="A1503" s="64" t="s">
        <v>1360</v>
      </c>
      <c r="B1503" s="64"/>
      <c r="C1503" s="64"/>
      <c r="D1503" s="64"/>
      <c r="E1503" s="64"/>
      <c r="F1503" s="64"/>
      <c r="G1503" s="65" t="n">
        <v>677.92</v>
      </c>
    </row>
    <row r="1504" customFormat="false" ht="15" hidden="false" customHeight="false" outlineLevel="0" collapsed="false">
      <c r="A1504" s="64" t="s">
        <v>1361</v>
      </c>
      <c r="B1504" s="64"/>
      <c r="C1504" s="64"/>
      <c r="D1504" s="64"/>
      <c r="E1504" s="64"/>
      <c r="F1504" s="64"/>
      <c r="G1504" s="65" t="n">
        <v>7</v>
      </c>
    </row>
    <row r="1505" customFormat="false" ht="15" hidden="false" customHeight="false" outlineLevel="0" collapsed="false">
      <c r="A1505" s="64" t="s">
        <v>1362</v>
      </c>
      <c r="B1505" s="64"/>
      <c r="C1505" s="64"/>
      <c r="D1505" s="64"/>
      <c r="E1505" s="64"/>
      <c r="F1505" s="64"/>
      <c r="G1505" s="65" t="n">
        <f aca="false">G1504*G1503</f>
        <v>4745.44</v>
      </c>
    </row>
    <row r="1506" customFormat="false" ht="15" hidden="false" customHeight="false" outlineLevel="0" collapsed="false">
      <c r="A1506" s="66"/>
      <c r="B1506" s="66"/>
      <c r="C1506" s="66"/>
      <c r="D1506" s="66"/>
      <c r="E1506" s="66"/>
      <c r="F1506" s="66"/>
      <c r="G1506" s="66"/>
    </row>
    <row r="1507" customFormat="false" ht="38.25" hidden="false" customHeight="false" outlineLevel="0" collapsed="false">
      <c r="A1507" s="30" t="s">
        <v>214</v>
      </c>
      <c r="B1507" s="30" t="s">
        <v>215</v>
      </c>
      <c r="C1507" s="61" t="s">
        <v>17</v>
      </c>
      <c r="D1507" s="61" t="s">
        <v>49</v>
      </c>
      <c r="E1507" s="62"/>
      <c r="F1507" s="25"/>
      <c r="G1507" s="25"/>
    </row>
    <row r="1508" customFormat="false" ht="38.25" hidden="false" customHeight="false" outlineLevel="0" collapsed="false">
      <c r="A1508" s="63" t="n">
        <v>2692</v>
      </c>
      <c r="B1508" s="23" t="s">
        <v>1563</v>
      </c>
      <c r="C1508" s="24" t="s">
        <v>1343</v>
      </c>
      <c r="D1508" s="24" t="s">
        <v>1398</v>
      </c>
      <c r="E1508" s="62" t="n">
        <v>0.03</v>
      </c>
      <c r="F1508" s="26" t="n">
        <v>6.24</v>
      </c>
      <c r="G1508" s="26" t="n">
        <v>0.16</v>
      </c>
    </row>
    <row r="1509" customFormat="false" ht="25.5" hidden="false" customHeight="false" outlineLevel="0" collapsed="false">
      <c r="A1509" s="63" t="n">
        <v>40215</v>
      </c>
      <c r="B1509" s="23" t="s">
        <v>1541</v>
      </c>
      <c r="C1509" s="24" t="s">
        <v>1343</v>
      </c>
      <c r="D1509" s="24" t="s">
        <v>23</v>
      </c>
      <c r="E1509" s="62" t="n">
        <v>26.4</v>
      </c>
      <c r="F1509" s="26" t="n">
        <v>0.11</v>
      </c>
      <c r="G1509" s="26" t="n">
        <v>2.9</v>
      </c>
    </row>
    <row r="1510" customFormat="false" ht="89.25" hidden="false" customHeight="false" outlineLevel="0" collapsed="false">
      <c r="A1510" s="63" t="s">
        <v>1658</v>
      </c>
      <c r="B1510" s="23" t="s">
        <v>1659</v>
      </c>
      <c r="C1510" s="24" t="s">
        <v>17</v>
      </c>
      <c r="D1510" s="24" t="s">
        <v>28</v>
      </c>
      <c r="E1510" s="62" t="n">
        <v>0.01</v>
      </c>
      <c r="F1510" s="26" t="n">
        <v>326.7</v>
      </c>
      <c r="G1510" s="26" t="n">
        <v>2.73</v>
      </c>
    </row>
    <row r="1511" customFormat="false" ht="25.5" hidden="false" customHeight="false" outlineLevel="0" collapsed="false">
      <c r="A1511" s="63" t="s">
        <v>1363</v>
      </c>
      <c r="B1511" s="23" t="s">
        <v>1364</v>
      </c>
      <c r="C1511" s="24" t="s">
        <v>17</v>
      </c>
      <c r="D1511" s="24" t="s">
        <v>1314</v>
      </c>
      <c r="E1511" s="62" t="n">
        <v>0.37</v>
      </c>
      <c r="F1511" s="26" t="n">
        <v>15.53</v>
      </c>
      <c r="G1511" s="26" t="n">
        <v>5.74</v>
      </c>
    </row>
    <row r="1512" customFormat="false" ht="25.5" hidden="false" customHeight="false" outlineLevel="0" collapsed="false">
      <c r="A1512" s="63" t="s">
        <v>1349</v>
      </c>
      <c r="B1512" s="23" t="s">
        <v>1350</v>
      </c>
      <c r="C1512" s="24" t="s">
        <v>17</v>
      </c>
      <c r="D1512" s="24" t="s">
        <v>1314</v>
      </c>
      <c r="E1512" s="62" t="n">
        <v>0.45</v>
      </c>
      <c r="F1512" s="26" t="n">
        <v>12.54</v>
      </c>
      <c r="G1512" s="26" t="n">
        <v>5.63</v>
      </c>
    </row>
    <row r="1513" customFormat="false" ht="38.25" hidden="false" customHeight="false" outlineLevel="0" collapsed="false">
      <c r="A1513" s="63" t="s">
        <v>1660</v>
      </c>
      <c r="B1513" s="23" t="s">
        <v>1661</v>
      </c>
      <c r="C1513" s="24" t="s">
        <v>17</v>
      </c>
      <c r="D1513" s="24" t="s">
        <v>18</v>
      </c>
      <c r="E1513" s="62" t="n">
        <v>0.75</v>
      </c>
      <c r="F1513" s="26" t="n">
        <v>45.88</v>
      </c>
      <c r="G1513" s="26" t="n">
        <v>34.32</v>
      </c>
    </row>
    <row r="1514" customFormat="false" ht="51" hidden="false" customHeight="false" outlineLevel="0" collapsed="false">
      <c r="A1514" s="63" t="s">
        <v>1542</v>
      </c>
      <c r="B1514" s="23" t="s">
        <v>1543</v>
      </c>
      <c r="C1514" s="24" t="s">
        <v>17</v>
      </c>
      <c r="D1514" s="24" t="s">
        <v>114</v>
      </c>
      <c r="E1514" s="62" t="n">
        <v>2.16</v>
      </c>
      <c r="F1514" s="26" t="n">
        <v>7.58</v>
      </c>
      <c r="G1514" s="26" t="n">
        <v>16.34</v>
      </c>
    </row>
    <row r="1515" customFormat="false" ht="51" hidden="false" customHeight="false" outlineLevel="0" collapsed="false">
      <c r="A1515" s="63" t="s">
        <v>1539</v>
      </c>
      <c r="B1515" s="23" t="s">
        <v>1540</v>
      </c>
      <c r="C1515" s="24" t="s">
        <v>17</v>
      </c>
      <c r="D1515" s="24" t="s">
        <v>28</v>
      </c>
      <c r="E1515" s="62" t="n">
        <v>0.08</v>
      </c>
      <c r="F1515" s="26" t="n">
        <v>269.35</v>
      </c>
      <c r="G1515" s="26" t="n">
        <v>21.33</v>
      </c>
    </row>
    <row r="1516" customFormat="false" ht="15" hidden="false" customHeight="false" outlineLevel="0" collapsed="false">
      <c r="A1516" s="64" t="s">
        <v>1353</v>
      </c>
      <c r="B1516" s="64"/>
      <c r="C1516" s="64"/>
      <c r="D1516" s="64"/>
      <c r="E1516" s="64"/>
      <c r="F1516" s="64"/>
      <c r="G1516" s="65" t="n">
        <v>4.63</v>
      </c>
    </row>
    <row r="1517" customFormat="false" ht="15" hidden="false" customHeight="false" outlineLevel="0" collapsed="false">
      <c r="A1517" s="64" t="s">
        <v>1354</v>
      </c>
      <c r="B1517" s="64"/>
      <c r="C1517" s="64"/>
      <c r="D1517" s="64"/>
      <c r="E1517" s="64"/>
      <c r="F1517" s="64"/>
      <c r="G1517" s="65" t="n">
        <v>15.63</v>
      </c>
    </row>
    <row r="1518" customFormat="false" ht="15" hidden="false" customHeight="false" outlineLevel="0" collapsed="false">
      <c r="A1518" s="64" t="s">
        <v>1355</v>
      </c>
      <c r="B1518" s="64"/>
      <c r="C1518" s="64"/>
      <c r="D1518" s="64"/>
      <c r="E1518" s="64"/>
      <c r="F1518" s="64"/>
      <c r="G1518" s="65" t="n">
        <v>20.26</v>
      </c>
    </row>
    <row r="1519" customFormat="false" ht="15" hidden="false" customHeight="false" outlineLevel="0" collapsed="false">
      <c r="A1519" s="64" t="s">
        <v>1356</v>
      </c>
      <c r="B1519" s="64"/>
      <c r="C1519" s="64"/>
      <c r="D1519" s="64"/>
      <c r="E1519" s="64"/>
      <c r="F1519" s="64"/>
      <c r="G1519" s="65" t="n">
        <v>0</v>
      </c>
    </row>
    <row r="1520" customFormat="false" ht="15" hidden="false" customHeight="false" outlineLevel="0" collapsed="false">
      <c r="A1520" s="64" t="s">
        <v>1357</v>
      </c>
      <c r="B1520" s="64"/>
      <c r="C1520" s="64"/>
      <c r="D1520" s="64"/>
      <c r="E1520" s="64"/>
      <c r="F1520" s="64"/>
      <c r="G1520" s="65" t="n">
        <v>5.2</v>
      </c>
    </row>
    <row r="1521" customFormat="false" ht="15" hidden="false" customHeight="false" outlineLevel="0" collapsed="false">
      <c r="A1521" s="64" t="s">
        <v>1358</v>
      </c>
      <c r="B1521" s="64"/>
      <c r="C1521" s="64"/>
      <c r="D1521" s="64"/>
      <c r="E1521" s="64"/>
      <c r="F1521" s="64"/>
      <c r="G1521" s="65" t="n">
        <v>0</v>
      </c>
    </row>
    <row r="1522" customFormat="false" ht="15" hidden="false" customHeight="false" outlineLevel="0" collapsed="false">
      <c r="A1522" s="64" t="s">
        <v>1359</v>
      </c>
      <c r="B1522" s="64"/>
      <c r="C1522" s="64"/>
      <c r="D1522" s="64"/>
      <c r="E1522" s="64"/>
      <c r="F1522" s="64"/>
      <c r="G1522" s="65" t="n">
        <v>5.2</v>
      </c>
    </row>
    <row r="1523" customFormat="false" ht="15" hidden="false" customHeight="false" outlineLevel="0" collapsed="false">
      <c r="A1523" s="64" t="s">
        <v>1360</v>
      </c>
      <c r="B1523" s="64"/>
      <c r="C1523" s="64"/>
      <c r="D1523" s="64"/>
      <c r="E1523" s="64"/>
      <c r="F1523" s="64"/>
      <c r="G1523" s="65" t="n">
        <v>25.46</v>
      </c>
    </row>
    <row r="1524" customFormat="false" ht="15" hidden="false" customHeight="false" outlineLevel="0" collapsed="false">
      <c r="A1524" s="64" t="s">
        <v>1361</v>
      </c>
      <c r="B1524" s="64"/>
      <c r="C1524" s="64"/>
      <c r="D1524" s="64"/>
      <c r="E1524" s="64"/>
      <c r="F1524" s="64"/>
      <c r="G1524" s="65" t="n">
        <v>4.4</v>
      </c>
    </row>
    <row r="1525" customFormat="false" ht="15" hidden="false" customHeight="false" outlineLevel="0" collapsed="false">
      <c r="A1525" s="64" t="s">
        <v>1362</v>
      </c>
      <c r="B1525" s="64"/>
      <c r="C1525" s="64"/>
      <c r="D1525" s="64"/>
      <c r="E1525" s="64"/>
      <c r="F1525" s="64"/>
      <c r="G1525" s="65" t="n">
        <f aca="false">G1524*G1523</f>
        <v>112.024</v>
      </c>
    </row>
    <row r="1526" customFormat="false" ht="15" hidden="false" customHeight="false" outlineLevel="0" collapsed="false">
      <c r="A1526" s="66"/>
      <c r="B1526" s="66"/>
      <c r="C1526" s="66"/>
      <c r="D1526" s="66"/>
      <c r="E1526" s="66"/>
      <c r="F1526" s="66"/>
      <c r="G1526" s="66"/>
    </row>
    <row r="1527" customFormat="false" ht="38.25" hidden="false" customHeight="false" outlineLevel="0" collapsed="false">
      <c r="A1527" s="30" t="s">
        <v>216</v>
      </c>
      <c r="B1527" s="30" t="s">
        <v>217</v>
      </c>
      <c r="C1527" s="61" t="s">
        <v>17</v>
      </c>
      <c r="D1527" s="61" t="s">
        <v>49</v>
      </c>
      <c r="E1527" s="62"/>
      <c r="F1527" s="25"/>
      <c r="G1527" s="25"/>
    </row>
    <row r="1528" customFormat="false" ht="38.25" hidden="false" customHeight="false" outlineLevel="0" collapsed="false">
      <c r="A1528" s="63" t="n">
        <v>2692</v>
      </c>
      <c r="B1528" s="23" t="s">
        <v>1563</v>
      </c>
      <c r="C1528" s="24" t="s">
        <v>1343</v>
      </c>
      <c r="D1528" s="24" t="s">
        <v>1398</v>
      </c>
      <c r="E1528" s="62" t="n">
        <v>0.47</v>
      </c>
      <c r="F1528" s="26" t="n">
        <v>6.24</v>
      </c>
      <c r="G1528" s="26" t="n">
        <v>2.91</v>
      </c>
    </row>
    <row r="1529" customFormat="false" ht="25.5" hidden="false" customHeight="false" outlineLevel="0" collapsed="false">
      <c r="A1529" s="63" t="n">
        <v>40215</v>
      </c>
      <c r="B1529" s="23" t="s">
        <v>1541</v>
      </c>
      <c r="C1529" s="24" t="s">
        <v>1343</v>
      </c>
      <c r="D1529" s="24" t="s">
        <v>23</v>
      </c>
      <c r="E1529" s="62" t="n">
        <v>399.6</v>
      </c>
      <c r="F1529" s="26" t="n">
        <v>0.11</v>
      </c>
      <c r="G1529" s="26" t="n">
        <v>43.96</v>
      </c>
    </row>
    <row r="1530" customFormat="false" ht="89.25" hidden="false" customHeight="false" outlineLevel="0" collapsed="false">
      <c r="A1530" s="63" t="s">
        <v>1658</v>
      </c>
      <c r="B1530" s="23" t="s">
        <v>1659</v>
      </c>
      <c r="C1530" s="24" t="s">
        <v>17</v>
      </c>
      <c r="D1530" s="24" t="s">
        <v>28</v>
      </c>
      <c r="E1530" s="62" t="n">
        <v>0.13</v>
      </c>
      <c r="F1530" s="26" t="n">
        <v>326.7</v>
      </c>
      <c r="G1530" s="26" t="n">
        <v>41.34</v>
      </c>
    </row>
    <row r="1531" customFormat="false" ht="25.5" hidden="false" customHeight="false" outlineLevel="0" collapsed="false">
      <c r="A1531" s="63" t="s">
        <v>1363</v>
      </c>
      <c r="B1531" s="23" t="s">
        <v>1364</v>
      </c>
      <c r="C1531" s="24" t="s">
        <v>17</v>
      </c>
      <c r="D1531" s="24" t="s">
        <v>1314</v>
      </c>
      <c r="E1531" s="62" t="n">
        <v>4.53</v>
      </c>
      <c r="F1531" s="26" t="n">
        <v>15.53</v>
      </c>
      <c r="G1531" s="26" t="n">
        <v>70.32</v>
      </c>
    </row>
    <row r="1532" customFormat="false" ht="25.5" hidden="false" customHeight="false" outlineLevel="0" collapsed="false">
      <c r="A1532" s="63" t="s">
        <v>1349</v>
      </c>
      <c r="B1532" s="23" t="s">
        <v>1350</v>
      </c>
      <c r="C1532" s="24" t="s">
        <v>17</v>
      </c>
      <c r="D1532" s="24" t="s">
        <v>1314</v>
      </c>
      <c r="E1532" s="62" t="n">
        <v>6.26</v>
      </c>
      <c r="F1532" s="26" t="n">
        <v>12.54</v>
      </c>
      <c r="G1532" s="26" t="n">
        <v>78.49</v>
      </c>
    </row>
    <row r="1533" customFormat="false" ht="38.25" hidden="false" customHeight="false" outlineLevel="0" collapsed="false">
      <c r="A1533" s="63" t="s">
        <v>1660</v>
      </c>
      <c r="B1533" s="23" t="s">
        <v>1661</v>
      </c>
      <c r="C1533" s="24" t="s">
        <v>17</v>
      </c>
      <c r="D1533" s="24" t="s">
        <v>18</v>
      </c>
      <c r="E1533" s="62" t="n">
        <v>14.45</v>
      </c>
      <c r="F1533" s="26" t="n">
        <v>45.88</v>
      </c>
      <c r="G1533" s="26" t="n">
        <v>663.01</v>
      </c>
    </row>
    <row r="1534" customFormat="false" ht="51" hidden="false" customHeight="false" outlineLevel="0" collapsed="false">
      <c r="A1534" s="63" t="s">
        <v>1585</v>
      </c>
      <c r="B1534" s="23" t="s">
        <v>1586</v>
      </c>
      <c r="C1534" s="24" t="s">
        <v>17</v>
      </c>
      <c r="D1534" s="24" t="s">
        <v>114</v>
      </c>
      <c r="E1534" s="62" t="n">
        <v>52.61</v>
      </c>
      <c r="F1534" s="26" t="n">
        <v>7.88</v>
      </c>
      <c r="G1534" s="26" t="n">
        <v>414.84</v>
      </c>
    </row>
    <row r="1535" customFormat="false" ht="51" hidden="false" customHeight="false" outlineLevel="0" collapsed="false">
      <c r="A1535" s="63" t="s">
        <v>1539</v>
      </c>
      <c r="B1535" s="23" t="s">
        <v>1540</v>
      </c>
      <c r="C1535" s="24" t="s">
        <v>17</v>
      </c>
      <c r="D1535" s="24" t="s">
        <v>28</v>
      </c>
      <c r="E1535" s="62" t="n">
        <v>1.6</v>
      </c>
      <c r="F1535" s="26" t="n">
        <v>269.35</v>
      </c>
      <c r="G1535" s="26" t="n">
        <v>430.53</v>
      </c>
    </row>
    <row r="1536" customFormat="false" ht="15" hidden="false" customHeight="false" outlineLevel="0" collapsed="false">
      <c r="A1536" s="64" t="s">
        <v>1353</v>
      </c>
      <c r="B1536" s="64"/>
      <c r="C1536" s="64"/>
      <c r="D1536" s="64"/>
      <c r="E1536" s="64"/>
      <c r="F1536" s="64"/>
      <c r="G1536" s="65" t="n">
        <v>5.25</v>
      </c>
    </row>
    <row r="1537" customFormat="false" ht="15" hidden="false" customHeight="false" outlineLevel="0" collapsed="false">
      <c r="A1537" s="64" t="s">
        <v>1354</v>
      </c>
      <c r="B1537" s="64"/>
      <c r="C1537" s="64"/>
      <c r="D1537" s="64"/>
      <c r="E1537" s="64"/>
      <c r="F1537" s="64"/>
      <c r="G1537" s="65" t="n">
        <v>20.96</v>
      </c>
    </row>
    <row r="1538" customFormat="false" ht="15" hidden="false" customHeight="false" outlineLevel="0" collapsed="false">
      <c r="A1538" s="64" t="s">
        <v>1355</v>
      </c>
      <c r="B1538" s="64"/>
      <c r="C1538" s="64"/>
      <c r="D1538" s="64"/>
      <c r="E1538" s="64"/>
      <c r="F1538" s="64"/>
      <c r="G1538" s="65" t="n">
        <v>26.21</v>
      </c>
    </row>
    <row r="1539" customFormat="false" ht="15" hidden="false" customHeight="false" outlineLevel="0" collapsed="false">
      <c r="A1539" s="64" t="s">
        <v>1356</v>
      </c>
      <c r="B1539" s="64"/>
      <c r="C1539" s="64"/>
      <c r="D1539" s="64"/>
      <c r="E1539" s="64"/>
      <c r="F1539" s="64"/>
      <c r="G1539" s="65" t="n">
        <v>0</v>
      </c>
    </row>
    <row r="1540" customFormat="false" ht="15" hidden="false" customHeight="false" outlineLevel="0" collapsed="false">
      <c r="A1540" s="64" t="s">
        <v>1357</v>
      </c>
      <c r="B1540" s="64"/>
      <c r="C1540" s="64"/>
      <c r="D1540" s="64"/>
      <c r="E1540" s="64"/>
      <c r="F1540" s="64"/>
      <c r="G1540" s="65" t="n">
        <v>6.72</v>
      </c>
    </row>
    <row r="1541" customFormat="false" ht="15" hidden="false" customHeight="false" outlineLevel="0" collapsed="false">
      <c r="A1541" s="64" t="s">
        <v>1358</v>
      </c>
      <c r="B1541" s="64"/>
      <c r="C1541" s="64"/>
      <c r="D1541" s="64"/>
      <c r="E1541" s="64"/>
      <c r="F1541" s="64"/>
      <c r="G1541" s="65" t="n">
        <v>0</v>
      </c>
    </row>
    <row r="1542" customFormat="false" ht="15" hidden="false" customHeight="false" outlineLevel="0" collapsed="false">
      <c r="A1542" s="64" t="s">
        <v>1359</v>
      </c>
      <c r="B1542" s="64"/>
      <c r="C1542" s="64"/>
      <c r="D1542" s="64"/>
      <c r="E1542" s="64"/>
      <c r="F1542" s="64"/>
      <c r="G1542" s="65" t="n">
        <v>6.72</v>
      </c>
    </row>
    <row r="1543" customFormat="false" ht="15" hidden="false" customHeight="false" outlineLevel="0" collapsed="false">
      <c r="A1543" s="64" t="s">
        <v>1360</v>
      </c>
      <c r="B1543" s="64"/>
      <c r="C1543" s="64"/>
      <c r="D1543" s="64"/>
      <c r="E1543" s="64"/>
      <c r="F1543" s="64"/>
      <c r="G1543" s="65" t="n">
        <v>32.93</v>
      </c>
    </row>
    <row r="1544" customFormat="false" ht="15" hidden="false" customHeight="false" outlineLevel="0" collapsed="false">
      <c r="A1544" s="64" t="s">
        <v>1361</v>
      </c>
      <c r="B1544" s="64"/>
      <c r="C1544" s="64"/>
      <c r="D1544" s="64"/>
      <c r="E1544" s="64"/>
      <c r="F1544" s="64"/>
      <c r="G1544" s="65" t="n">
        <v>66.6</v>
      </c>
    </row>
    <row r="1545" customFormat="false" ht="15" hidden="false" customHeight="false" outlineLevel="0" collapsed="false">
      <c r="A1545" s="64" t="s">
        <v>1362</v>
      </c>
      <c r="B1545" s="64"/>
      <c r="C1545" s="64"/>
      <c r="D1545" s="64"/>
      <c r="E1545" s="64"/>
      <c r="F1545" s="64"/>
      <c r="G1545" s="65" t="n">
        <f aca="false">G1544*G1543</f>
        <v>2193.138</v>
      </c>
    </row>
    <row r="1546" customFormat="false" ht="15" hidden="false" customHeight="false" outlineLevel="0" collapsed="false">
      <c r="A1546" s="66"/>
      <c r="B1546" s="66"/>
      <c r="C1546" s="66"/>
      <c r="D1546" s="66"/>
      <c r="E1546" s="66"/>
      <c r="F1546" s="66"/>
      <c r="G1546" s="66"/>
    </row>
    <row r="1547" customFormat="false" ht="38.25" hidden="false" customHeight="false" outlineLevel="0" collapsed="false">
      <c r="A1547" s="30" t="s">
        <v>218</v>
      </c>
      <c r="B1547" s="30" t="s">
        <v>219</v>
      </c>
      <c r="C1547" s="61" t="s">
        <v>17</v>
      </c>
      <c r="D1547" s="61" t="s">
        <v>49</v>
      </c>
      <c r="E1547" s="62"/>
      <c r="F1547" s="25"/>
      <c r="G1547" s="25"/>
    </row>
    <row r="1548" customFormat="false" ht="38.25" hidden="false" customHeight="false" outlineLevel="0" collapsed="false">
      <c r="A1548" s="63" t="n">
        <v>2692</v>
      </c>
      <c r="B1548" s="23" t="s">
        <v>1563</v>
      </c>
      <c r="C1548" s="24" t="s">
        <v>1343</v>
      </c>
      <c r="D1548" s="24" t="s">
        <v>1398</v>
      </c>
      <c r="E1548" s="62" t="n">
        <v>0.08</v>
      </c>
      <c r="F1548" s="26" t="n">
        <v>6.24</v>
      </c>
      <c r="G1548" s="26" t="n">
        <v>0.47</v>
      </c>
    </row>
    <row r="1549" customFormat="false" ht="25.5" hidden="false" customHeight="false" outlineLevel="0" collapsed="false">
      <c r="A1549" s="63" t="n">
        <v>40215</v>
      </c>
      <c r="B1549" s="23" t="s">
        <v>1541</v>
      </c>
      <c r="C1549" s="24" t="s">
        <v>1343</v>
      </c>
      <c r="D1549" s="24" t="s">
        <v>23</v>
      </c>
      <c r="E1549" s="62" t="n">
        <v>90.72</v>
      </c>
      <c r="F1549" s="26" t="n">
        <v>0.11</v>
      </c>
      <c r="G1549" s="26" t="n">
        <v>9.98</v>
      </c>
    </row>
    <row r="1550" customFormat="false" ht="89.25" hidden="false" customHeight="false" outlineLevel="0" collapsed="false">
      <c r="A1550" s="63" t="s">
        <v>1658</v>
      </c>
      <c r="B1550" s="23" t="s">
        <v>1659</v>
      </c>
      <c r="C1550" s="24" t="s">
        <v>17</v>
      </c>
      <c r="D1550" s="24" t="s">
        <v>28</v>
      </c>
      <c r="E1550" s="62" t="n">
        <v>0.03</v>
      </c>
      <c r="F1550" s="26" t="n">
        <v>326.7</v>
      </c>
      <c r="G1550" s="26" t="n">
        <v>9.39</v>
      </c>
    </row>
    <row r="1551" customFormat="false" ht="25.5" hidden="false" customHeight="false" outlineLevel="0" collapsed="false">
      <c r="A1551" s="63" t="s">
        <v>1363</v>
      </c>
      <c r="B1551" s="23" t="s">
        <v>1364</v>
      </c>
      <c r="C1551" s="24" t="s">
        <v>17</v>
      </c>
      <c r="D1551" s="24" t="s">
        <v>1314</v>
      </c>
      <c r="E1551" s="62" t="n">
        <v>1.42</v>
      </c>
      <c r="F1551" s="26" t="n">
        <v>15.53</v>
      </c>
      <c r="G1551" s="26" t="n">
        <v>22.07</v>
      </c>
    </row>
    <row r="1552" customFormat="false" ht="25.5" hidden="false" customHeight="false" outlineLevel="0" collapsed="false">
      <c r="A1552" s="63" t="s">
        <v>1349</v>
      </c>
      <c r="B1552" s="23" t="s">
        <v>1350</v>
      </c>
      <c r="C1552" s="24" t="s">
        <v>17</v>
      </c>
      <c r="D1552" s="24" t="s">
        <v>1314</v>
      </c>
      <c r="E1552" s="62" t="n">
        <v>1.62</v>
      </c>
      <c r="F1552" s="26" t="n">
        <v>12.54</v>
      </c>
      <c r="G1552" s="26" t="n">
        <v>20.28</v>
      </c>
    </row>
    <row r="1553" customFormat="false" ht="38.25" hidden="false" customHeight="false" outlineLevel="0" collapsed="false">
      <c r="A1553" s="63" t="s">
        <v>1660</v>
      </c>
      <c r="B1553" s="23" t="s">
        <v>1661</v>
      </c>
      <c r="C1553" s="24" t="s">
        <v>17</v>
      </c>
      <c r="D1553" s="24" t="s">
        <v>18</v>
      </c>
      <c r="E1553" s="62" t="n">
        <v>1.84</v>
      </c>
      <c r="F1553" s="26" t="n">
        <v>45.88</v>
      </c>
      <c r="G1553" s="26" t="n">
        <v>84.63</v>
      </c>
    </row>
    <row r="1554" customFormat="false" ht="51" hidden="false" customHeight="false" outlineLevel="0" collapsed="false">
      <c r="A1554" s="63" t="s">
        <v>1581</v>
      </c>
      <c r="B1554" s="23" t="s">
        <v>1582</v>
      </c>
      <c r="C1554" s="24" t="s">
        <v>17</v>
      </c>
      <c r="D1554" s="24" t="s">
        <v>114</v>
      </c>
      <c r="E1554" s="62" t="n">
        <v>4.66</v>
      </c>
      <c r="F1554" s="26" t="n">
        <v>7.69</v>
      </c>
      <c r="G1554" s="26" t="n">
        <v>35.82</v>
      </c>
    </row>
    <row r="1555" customFormat="false" ht="51" hidden="false" customHeight="false" outlineLevel="0" collapsed="false">
      <c r="A1555" s="63" t="s">
        <v>1539</v>
      </c>
      <c r="B1555" s="23" t="s">
        <v>1540</v>
      </c>
      <c r="C1555" s="24" t="s">
        <v>17</v>
      </c>
      <c r="D1555" s="24" t="s">
        <v>28</v>
      </c>
      <c r="E1555" s="62" t="n">
        <v>0.18</v>
      </c>
      <c r="F1555" s="26" t="n">
        <v>269.35</v>
      </c>
      <c r="G1555" s="26" t="n">
        <v>48.87</v>
      </c>
    </row>
    <row r="1556" customFormat="false" ht="15" hidden="false" customHeight="false" outlineLevel="0" collapsed="false">
      <c r="A1556" s="64" t="s">
        <v>1353</v>
      </c>
      <c r="B1556" s="64"/>
      <c r="C1556" s="64"/>
      <c r="D1556" s="64"/>
      <c r="E1556" s="64"/>
      <c r="F1556" s="64"/>
      <c r="G1556" s="65" t="n">
        <v>3.97</v>
      </c>
    </row>
    <row r="1557" customFormat="false" ht="15" hidden="false" customHeight="false" outlineLevel="0" collapsed="false">
      <c r="A1557" s="64" t="s">
        <v>1354</v>
      </c>
      <c r="B1557" s="64"/>
      <c r="C1557" s="64"/>
      <c r="D1557" s="64"/>
      <c r="E1557" s="64"/>
      <c r="F1557" s="64"/>
      <c r="G1557" s="65" t="n">
        <v>11.34</v>
      </c>
    </row>
    <row r="1558" customFormat="false" ht="15" hidden="false" customHeight="false" outlineLevel="0" collapsed="false">
      <c r="A1558" s="64" t="s">
        <v>1355</v>
      </c>
      <c r="B1558" s="64"/>
      <c r="C1558" s="64"/>
      <c r="D1558" s="64"/>
      <c r="E1558" s="64"/>
      <c r="F1558" s="64"/>
      <c r="G1558" s="65" t="n">
        <v>15.31</v>
      </c>
    </row>
    <row r="1559" customFormat="false" ht="15" hidden="false" customHeight="false" outlineLevel="0" collapsed="false">
      <c r="A1559" s="64" t="s">
        <v>1356</v>
      </c>
      <c r="B1559" s="64"/>
      <c r="C1559" s="64"/>
      <c r="D1559" s="64"/>
      <c r="E1559" s="64"/>
      <c r="F1559" s="64"/>
      <c r="G1559" s="65" t="n">
        <v>0</v>
      </c>
    </row>
    <row r="1560" customFormat="false" ht="15" hidden="false" customHeight="false" outlineLevel="0" collapsed="false">
      <c r="A1560" s="64" t="s">
        <v>1357</v>
      </c>
      <c r="B1560" s="64"/>
      <c r="C1560" s="64"/>
      <c r="D1560" s="64"/>
      <c r="E1560" s="64"/>
      <c r="F1560" s="64"/>
      <c r="G1560" s="65" t="n">
        <v>3.93</v>
      </c>
    </row>
    <row r="1561" customFormat="false" ht="15" hidden="false" customHeight="false" outlineLevel="0" collapsed="false">
      <c r="A1561" s="64" t="s">
        <v>1358</v>
      </c>
      <c r="B1561" s="64"/>
      <c r="C1561" s="64"/>
      <c r="D1561" s="64"/>
      <c r="E1561" s="64"/>
      <c r="F1561" s="64"/>
      <c r="G1561" s="65" t="n">
        <v>0</v>
      </c>
    </row>
    <row r="1562" customFormat="false" ht="15" hidden="false" customHeight="false" outlineLevel="0" collapsed="false">
      <c r="A1562" s="64" t="s">
        <v>1359</v>
      </c>
      <c r="B1562" s="64"/>
      <c r="C1562" s="64"/>
      <c r="D1562" s="64"/>
      <c r="E1562" s="64"/>
      <c r="F1562" s="64"/>
      <c r="G1562" s="65" t="n">
        <v>3.93</v>
      </c>
    </row>
    <row r="1563" customFormat="false" ht="15" hidden="false" customHeight="false" outlineLevel="0" collapsed="false">
      <c r="A1563" s="64" t="s">
        <v>1360</v>
      </c>
      <c r="B1563" s="64"/>
      <c r="C1563" s="64"/>
      <c r="D1563" s="64"/>
      <c r="E1563" s="64"/>
      <c r="F1563" s="64"/>
      <c r="G1563" s="65" t="n">
        <v>19.24</v>
      </c>
    </row>
    <row r="1564" customFormat="false" ht="15" hidden="false" customHeight="false" outlineLevel="0" collapsed="false">
      <c r="A1564" s="64" t="s">
        <v>1361</v>
      </c>
      <c r="B1564" s="64"/>
      <c r="C1564" s="64"/>
      <c r="D1564" s="64"/>
      <c r="E1564" s="64"/>
      <c r="F1564" s="64"/>
      <c r="G1564" s="65" t="n">
        <v>15.12</v>
      </c>
    </row>
    <row r="1565" customFormat="false" ht="15" hidden="false" customHeight="false" outlineLevel="0" collapsed="false">
      <c r="A1565" s="64" t="s">
        <v>1362</v>
      </c>
      <c r="B1565" s="64"/>
      <c r="C1565" s="64"/>
      <c r="D1565" s="64"/>
      <c r="E1565" s="64"/>
      <c r="F1565" s="64"/>
      <c r="G1565" s="65" t="n">
        <f aca="false">G1564*G1563</f>
        <v>290.9088</v>
      </c>
    </row>
    <row r="1566" customFormat="false" ht="15" hidden="false" customHeight="false" outlineLevel="0" collapsed="false">
      <c r="A1566" s="66"/>
      <c r="B1566" s="66"/>
      <c r="C1566" s="66"/>
      <c r="D1566" s="66"/>
      <c r="E1566" s="66"/>
      <c r="F1566" s="66"/>
      <c r="G1566" s="66"/>
    </row>
    <row r="1567" customFormat="false" ht="25.5" hidden="false" customHeight="false" outlineLevel="0" collapsed="false">
      <c r="A1567" s="30" t="s">
        <v>220</v>
      </c>
      <c r="B1567" s="30" t="s">
        <v>221</v>
      </c>
      <c r="C1567" s="61" t="s">
        <v>17</v>
      </c>
      <c r="D1567" s="61" t="s">
        <v>23</v>
      </c>
      <c r="E1567" s="62"/>
      <c r="F1567" s="25"/>
      <c r="G1567" s="25"/>
    </row>
    <row r="1568" customFormat="false" ht="25.5" hidden="false" customHeight="false" outlineLevel="0" collapsed="false">
      <c r="A1568" s="63" t="s">
        <v>1371</v>
      </c>
      <c r="B1568" s="23" t="s">
        <v>1372</v>
      </c>
      <c r="C1568" s="24" t="s">
        <v>17</v>
      </c>
      <c r="D1568" s="24" t="s">
        <v>1314</v>
      </c>
      <c r="E1568" s="62" t="n">
        <v>5.6</v>
      </c>
      <c r="F1568" s="26" t="n">
        <v>14.81</v>
      </c>
      <c r="G1568" s="26" t="n">
        <v>82.92</v>
      </c>
    </row>
    <row r="1569" customFormat="false" ht="25.5" hidden="false" customHeight="false" outlineLevel="0" collapsed="false">
      <c r="A1569" s="63" t="s">
        <v>1349</v>
      </c>
      <c r="B1569" s="23" t="s">
        <v>1350</v>
      </c>
      <c r="C1569" s="24" t="s">
        <v>17</v>
      </c>
      <c r="D1569" s="24" t="s">
        <v>1314</v>
      </c>
      <c r="E1569" s="62" t="n">
        <v>5.6</v>
      </c>
      <c r="F1569" s="26" t="n">
        <v>12.54</v>
      </c>
      <c r="G1569" s="26" t="n">
        <v>70.21</v>
      </c>
    </row>
    <row r="1570" customFormat="false" ht="38.25" hidden="false" customHeight="false" outlineLevel="0" collapsed="false">
      <c r="A1570" s="63" t="s">
        <v>1662</v>
      </c>
      <c r="B1570" s="23" t="s">
        <v>1663</v>
      </c>
      <c r="C1570" s="24" t="s">
        <v>17</v>
      </c>
      <c r="D1570" s="24" t="s">
        <v>28</v>
      </c>
      <c r="E1570" s="62" t="n">
        <v>0.04</v>
      </c>
      <c r="F1570" s="26" t="n">
        <v>328.69</v>
      </c>
      <c r="G1570" s="26" t="n">
        <v>13.8</v>
      </c>
    </row>
    <row r="1571" customFormat="false" ht="15" hidden="false" customHeight="false" outlineLevel="0" collapsed="false">
      <c r="A1571" s="63" t="s">
        <v>1664</v>
      </c>
      <c r="B1571" s="23" t="s">
        <v>1665</v>
      </c>
      <c r="C1571" s="24" t="s">
        <v>1343</v>
      </c>
      <c r="D1571" s="24" t="s">
        <v>23</v>
      </c>
      <c r="E1571" s="62" t="n">
        <v>7</v>
      </c>
      <c r="F1571" s="26" t="n">
        <v>164.06</v>
      </c>
      <c r="G1571" s="26" t="n">
        <v>1148.42</v>
      </c>
    </row>
    <row r="1572" customFormat="false" ht="15" hidden="false" customHeight="false" outlineLevel="0" collapsed="false">
      <c r="A1572" s="64" t="s">
        <v>1353</v>
      </c>
      <c r="B1572" s="64"/>
      <c r="C1572" s="64"/>
      <c r="D1572" s="64"/>
      <c r="E1572" s="64"/>
      <c r="F1572" s="64"/>
      <c r="G1572" s="65" t="n">
        <v>15.59</v>
      </c>
    </row>
    <row r="1573" customFormat="false" ht="15" hidden="false" customHeight="false" outlineLevel="0" collapsed="false">
      <c r="A1573" s="64" t="s">
        <v>1354</v>
      </c>
      <c r="B1573" s="64"/>
      <c r="C1573" s="64"/>
      <c r="D1573" s="64"/>
      <c r="E1573" s="64"/>
      <c r="F1573" s="64"/>
      <c r="G1573" s="65" t="n">
        <v>172.32</v>
      </c>
    </row>
    <row r="1574" customFormat="false" ht="15" hidden="false" customHeight="false" outlineLevel="0" collapsed="false">
      <c r="A1574" s="64" t="s">
        <v>1355</v>
      </c>
      <c r="B1574" s="64"/>
      <c r="C1574" s="64"/>
      <c r="D1574" s="64"/>
      <c r="E1574" s="64"/>
      <c r="F1574" s="64"/>
      <c r="G1574" s="65" t="n">
        <v>187.91</v>
      </c>
    </row>
    <row r="1575" customFormat="false" ht="15" hidden="false" customHeight="false" outlineLevel="0" collapsed="false">
      <c r="A1575" s="64" t="s">
        <v>1356</v>
      </c>
      <c r="B1575" s="64"/>
      <c r="C1575" s="64"/>
      <c r="D1575" s="64"/>
      <c r="E1575" s="64"/>
      <c r="F1575" s="64"/>
      <c r="G1575" s="65" t="n">
        <v>0</v>
      </c>
    </row>
    <row r="1576" customFormat="false" ht="15" hidden="false" customHeight="false" outlineLevel="0" collapsed="false">
      <c r="A1576" s="64" t="s">
        <v>1357</v>
      </c>
      <c r="B1576" s="64"/>
      <c r="C1576" s="64"/>
      <c r="D1576" s="64"/>
      <c r="E1576" s="64"/>
      <c r="F1576" s="64"/>
      <c r="G1576" s="65" t="n">
        <v>48.2</v>
      </c>
    </row>
    <row r="1577" customFormat="false" ht="15" hidden="false" customHeight="false" outlineLevel="0" collapsed="false">
      <c r="A1577" s="64" t="s">
        <v>1358</v>
      </c>
      <c r="B1577" s="64"/>
      <c r="C1577" s="64"/>
      <c r="D1577" s="64"/>
      <c r="E1577" s="64"/>
      <c r="F1577" s="64"/>
      <c r="G1577" s="65" t="n">
        <v>0</v>
      </c>
    </row>
    <row r="1578" customFormat="false" ht="15" hidden="false" customHeight="false" outlineLevel="0" collapsed="false">
      <c r="A1578" s="64" t="s">
        <v>1359</v>
      </c>
      <c r="B1578" s="64"/>
      <c r="C1578" s="64"/>
      <c r="D1578" s="64"/>
      <c r="E1578" s="64"/>
      <c r="F1578" s="64"/>
      <c r="G1578" s="65" t="n">
        <v>48.2</v>
      </c>
    </row>
    <row r="1579" customFormat="false" ht="15" hidden="false" customHeight="false" outlineLevel="0" collapsed="false">
      <c r="A1579" s="64" t="s">
        <v>1360</v>
      </c>
      <c r="B1579" s="64"/>
      <c r="C1579" s="64"/>
      <c r="D1579" s="64"/>
      <c r="E1579" s="64"/>
      <c r="F1579" s="64"/>
      <c r="G1579" s="65" t="n">
        <v>236.11</v>
      </c>
    </row>
    <row r="1580" customFormat="false" ht="15" hidden="false" customHeight="false" outlineLevel="0" collapsed="false">
      <c r="A1580" s="64" t="s">
        <v>1361</v>
      </c>
      <c r="B1580" s="64"/>
      <c r="C1580" s="64"/>
      <c r="D1580" s="64"/>
      <c r="E1580" s="64"/>
      <c r="F1580" s="64"/>
      <c r="G1580" s="65" t="n">
        <v>7</v>
      </c>
    </row>
    <row r="1581" customFormat="false" ht="15" hidden="false" customHeight="false" outlineLevel="0" collapsed="false">
      <c r="A1581" s="64" t="s">
        <v>1362</v>
      </c>
      <c r="B1581" s="64"/>
      <c r="C1581" s="64"/>
      <c r="D1581" s="64"/>
      <c r="E1581" s="64"/>
      <c r="F1581" s="64"/>
      <c r="G1581" s="65" t="n">
        <f aca="false">G1580*G1579</f>
        <v>1652.77</v>
      </c>
    </row>
    <row r="1582" customFormat="false" ht="15" hidden="false" customHeight="false" outlineLevel="0" collapsed="false">
      <c r="A1582" s="66"/>
      <c r="B1582" s="66"/>
      <c r="C1582" s="66"/>
      <c r="D1582" s="66"/>
      <c r="E1582" s="66"/>
      <c r="F1582" s="66"/>
      <c r="G1582" s="66"/>
    </row>
    <row r="1583" customFormat="false" ht="25.5" hidden="false" customHeight="false" outlineLevel="0" collapsed="false">
      <c r="A1583" s="30" t="s">
        <v>222</v>
      </c>
      <c r="B1583" s="30" t="s">
        <v>223</v>
      </c>
      <c r="C1583" s="61" t="s">
        <v>17</v>
      </c>
      <c r="D1583" s="61" t="s">
        <v>23</v>
      </c>
      <c r="E1583" s="62"/>
      <c r="F1583" s="25"/>
      <c r="G1583" s="25"/>
    </row>
    <row r="1584" customFormat="false" ht="25.5" hidden="false" customHeight="false" outlineLevel="0" collapsed="false">
      <c r="A1584" s="63" t="s">
        <v>1371</v>
      </c>
      <c r="B1584" s="23" t="s">
        <v>1372</v>
      </c>
      <c r="C1584" s="24" t="s">
        <v>17</v>
      </c>
      <c r="D1584" s="24" t="s">
        <v>1314</v>
      </c>
      <c r="E1584" s="62" t="n">
        <v>1.2</v>
      </c>
      <c r="F1584" s="26" t="n">
        <v>14.81</v>
      </c>
      <c r="G1584" s="26" t="n">
        <v>17.77</v>
      </c>
    </row>
    <row r="1585" customFormat="false" ht="25.5" hidden="false" customHeight="false" outlineLevel="0" collapsed="false">
      <c r="A1585" s="63" t="s">
        <v>1349</v>
      </c>
      <c r="B1585" s="23" t="s">
        <v>1350</v>
      </c>
      <c r="C1585" s="24" t="s">
        <v>17</v>
      </c>
      <c r="D1585" s="24" t="s">
        <v>1314</v>
      </c>
      <c r="E1585" s="62" t="n">
        <v>1.2</v>
      </c>
      <c r="F1585" s="26" t="n">
        <v>12.54</v>
      </c>
      <c r="G1585" s="26" t="n">
        <v>15.05</v>
      </c>
    </row>
    <row r="1586" customFormat="false" ht="38.25" hidden="false" customHeight="false" outlineLevel="0" collapsed="false">
      <c r="A1586" s="63" t="s">
        <v>1662</v>
      </c>
      <c r="B1586" s="23" t="s">
        <v>1663</v>
      </c>
      <c r="C1586" s="24" t="s">
        <v>17</v>
      </c>
      <c r="D1586" s="24" t="s">
        <v>28</v>
      </c>
      <c r="E1586" s="62" t="n">
        <v>0.01</v>
      </c>
      <c r="F1586" s="26" t="n">
        <v>328.69</v>
      </c>
      <c r="G1586" s="26" t="n">
        <v>2.96</v>
      </c>
    </row>
    <row r="1587" customFormat="false" ht="15" hidden="false" customHeight="false" outlineLevel="0" collapsed="false">
      <c r="A1587" s="63" t="s">
        <v>1666</v>
      </c>
      <c r="B1587" s="23" t="s">
        <v>1667</v>
      </c>
      <c r="C1587" s="24" t="s">
        <v>1343</v>
      </c>
      <c r="D1587" s="24" t="s">
        <v>23</v>
      </c>
      <c r="E1587" s="62" t="n">
        <v>2</v>
      </c>
      <c r="F1587" s="26" t="n">
        <v>115.3</v>
      </c>
      <c r="G1587" s="26" t="n">
        <v>230.6</v>
      </c>
    </row>
    <row r="1588" customFormat="false" ht="15" hidden="false" customHeight="false" outlineLevel="0" collapsed="false">
      <c r="A1588" s="64" t="s">
        <v>1353</v>
      </c>
      <c r="B1588" s="64"/>
      <c r="C1588" s="64"/>
      <c r="D1588" s="64"/>
      <c r="E1588" s="64"/>
      <c r="F1588" s="64"/>
      <c r="G1588" s="65" t="n">
        <v>11.69</v>
      </c>
    </row>
    <row r="1589" customFormat="false" ht="15" hidden="false" customHeight="false" outlineLevel="0" collapsed="false">
      <c r="A1589" s="64" t="s">
        <v>1354</v>
      </c>
      <c r="B1589" s="64"/>
      <c r="C1589" s="64"/>
      <c r="D1589" s="64"/>
      <c r="E1589" s="64"/>
      <c r="F1589" s="64"/>
      <c r="G1589" s="65" t="n">
        <v>121.49</v>
      </c>
    </row>
    <row r="1590" customFormat="false" ht="15" hidden="false" customHeight="false" outlineLevel="0" collapsed="false">
      <c r="A1590" s="64" t="s">
        <v>1355</v>
      </c>
      <c r="B1590" s="64"/>
      <c r="C1590" s="64"/>
      <c r="D1590" s="64"/>
      <c r="E1590" s="64"/>
      <c r="F1590" s="64"/>
      <c r="G1590" s="65" t="n">
        <v>133.19</v>
      </c>
    </row>
    <row r="1591" customFormat="false" ht="15" hidden="false" customHeight="false" outlineLevel="0" collapsed="false">
      <c r="A1591" s="64" t="s">
        <v>1356</v>
      </c>
      <c r="B1591" s="64"/>
      <c r="C1591" s="64"/>
      <c r="D1591" s="64"/>
      <c r="E1591" s="64"/>
      <c r="F1591" s="64"/>
      <c r="G1591" s="65" t="n">
        <v>0</v>
      </c>
    </row>
    <row r="1592" customFormat="false" ht="15" hidden="false" customHeight="false" outlineLevel="0" collapsed="false">
      <c r="A1592" s="64" t="s">
        <v>1357</v>
      </c>
      <c r="B1592" s="64"/>
      <c r="C1592" s="64"/>
      <c r="D1592" s="64"/>
      <c r="E1592" s="64"/>
      <c r="F1592" s="64"/>
      <c r="G1592" s="65" t="n">
        <v>34.16</v>
      </c>
    </row>
    <row r="1593" customFormat="false" ht="15" hidden="false" customHeight="false" outlineLevel="0" collapsed="false">
      <c r="A1593" s="64" t="s">
        <v>1358</v>
      </c>
      <c r="B1593" s="64"/>
      <c r="C1593" s="64"/>
      <c r="D1593" s="64"/>
      <c r="E1593" s="64"/>
      <c r="F1593" s="64"/>
      <c r="G1593" s="65" t="n">
        <v>0</v>
      </c>
    </row>
    <row r="1594" customFormat="false" ht="15" hidden="false" customHeight="false" outlineLevel="0" collapsed="false">
      <c r="A1594" s="64" t="s">
        <v>1359</v>
      </c>
      <c r="B1594" s="64"/>
      <c r="C1594" s="64"/>
      <c r="D1594" s="64"/>
      <c r="E1594" s="64"/>
      <c r="F1594" s="64"/>
      <c r="G1594" s="65" t="n">
        <v>34.16</v>
      </c>
    </row>
    <row r="1595" customFormat="false" ht="15" hidden="false" customHeight="false" outlineLevel="0" collapsed="false">
      <c r="A1595" s="64" t="s">
        <v>1360</v>
      </c>
      <c r="B1595" s="64"/>
      <c r="C1595" s="64"/>
      <c r="D1595" s="64"/>
      <c r="E1595" s="64"/>
      <c r="F1595" s="64"/>
      <c r="G1595" s="65" t="n">
        <v>167.35</v>
      </c>
    </row>
    <row r="1596" customFormat="false" ht="15" hidden="false" customHeight="false" outlineLevel="0" collapsed="false">
      <c r="A1596" s="64" t="s">
        <v>1361</v>
      </c>
      <c r="B1596" s="64"/>
      <c r="C1596" s="64"/>
      <c r="D1596" s="64"/>
      <c r="E1596" s="64"/>
      <c r="F1596" s="64"/>
      <c r="G1596" s="65" t="n">
        <v>2</v>
      </c>
    </row>
    <row r="1597" customFormat="false" ht="15" hidden="false" customHeight="false" outlineLevel="0" collapsed="false">
      <c r="A1597" s="64" t="s">
        <v>1362</v>
      </c>
      <c r="B1597" s="64"/>
      <c r="C1597" s="64"/>
      <c r="D1597" s="64"/>
      <c r="E1597" s="64"/>
      <c r="F1597" s="64"/>
      <c r="G1597" s="65" t="n">
        <f aca="false">G1596*G1595</f>
        <v>334.7</v>
      </c>
    </row>
    <row r="1598" customFormat="false" ht="15" hidden="false" customHeight="false" outlineLevel="0" collapsed="false">
      <c r="A1598" s="66"/>
      <c r="B1598" s="66"/>
      <c r="C1598" s="66"/>
      <c r="D1598" s="66"/>
      <c r="E1598" s="66"/>
      <c r="F1598" s="66"/>
      <c r="G1598" s="66"/>
    </row>
    <row r="1599" customFormat="false" ht="25.5" hidden="false" customHeight="false" outlineLevel="0" collapsed="false">
      <c r="A1599" s="30" t="s">
        <v>224</v>
      </c>
      <c r="B1599" s="30" t="s">
        <v>225</v>
      </c>
      <c r="C1599" s="61" t="s">
        <v>17</v>
      </c>
      <c r="D1599" s="61" t="s">
        <v>23</v>
      </c>
      <c r="E1599" s="62"/>
      <c r="F1599" s="25"/>
      <c r="G1599" s="25"/>
    </row>
    <row r="1600" customFormat="false" ht="25.5" hidden="false" customHeight="false" outlineLevel="0" collapsed="false">
      <c r="A1600" s="63" t="s">
        <v>1371</v>
      </c>
      <c r="B1600" s="23" t="s">
        <v>1372</v>
      </c>
      <c r="C1600" s="24" t="s">
        <v>17</v>
      </c>
      <c r="D1600" s="24" t="s">
        <v>1314</v>
      </c>
      <c r="E1600" s="62" t="n">
        <v>0.4</v>
      </c>
      <c r="F1600" s="26" t="n">
        <v>14.81</v>
      </c>
      <c r="G1600" s="26" t="n">
        <v>5.92</v>
      </c>
    </row>
    <row r="1601" customFormat="false" ht="25.5" hidden="false" customHeight="false" outlineLevel="0" collapsed="false">
      <c r="A1601" s="63" t="s">
        <v>1349</v>
      </c>
      <c r="B1601" s="23" t="s">
        <v>1350</v>
      </c>
      <c r="C1601" s="24" t="s">
        <v>17</v>
      </c>
      <c r="D1601" s="24" t="s">
        <v>1314</v>
      </c>
      <c r="E1601" s="62" t="n">
        <v>0.4</v>
      </c>
      <c r="F1601" s="26" t="n">
        <v>12.54</v>
      </c>
      <c r="G1601" s="26" t="n">
        <v>5.02</v>
      </c>
    </row>
    <row r="1602" customFormat="false" ht="38.25" hidden="false" customHeight="false" outlineLevel="0" collapsed="false">
      <c r="A1602" s="63" t="s">
        <v>1662</v>
      </c>
      <c r="B1602" s="23" t="s">
        <v>1663</v>
      </c>
      <c r="C1602" s="24" t="s">
        <v>17</v>
      </c>
      <c r="D1602" s="24" t="s">
        <v>28</v>
      </c>
      <c r="E1602" s="62" t="n">
        <v>0</v>
      </c>
      <c r="F1602" s="26" t="n">
        <v>328.69</v>
      </c>
      <c r="G1602" s="26" t="n">
        <v>0.99</v>
      </c>
    </row>
    <row r="1603" customFormat="false" ht="15" hidden="false" customHeight="false" outlineLevel="0" collapsed="false">
      <c r="A1603" s="63" t="s">
        <v>1668</v>
      </c>
      <c r="B1603" s="23" t="s">
        <v>1669</v>
      </c>
      <c r="C1603" s="24" t="s">
        <v>1343</v>
      </c>
      <c r="D1603" s="24" t="s">
        <v>23</v>
      </c>
      <c r="E1603" s="62" t="n">
        <v>1</v>
      </c>
      <c r="F1603" s="26" t="n">
        <v>83.01</v>
      </c>
      <c r="G1603" s="26" t="n">
        <v>83.01</v>
      </c>
    </row>
    <row r="1604" customFormat="false" ht="15" hidden="false" customHeight="false" outlineLevel="0" collapsed="false">
      <c r="A1604" s="64" t="s">
        <v>1353</v>
      </c>
      <c r="B1604" s="64"/>
      <c r="C1604" s="64"/>
      <c r="D1604" s="64"/>
      <c r="E1604" s="64"/>
      <c r="F1604" s="64"/>
      <c r="G1604" s="65" t="n">
        <v>7.79</v>
      </c>
    </row>
    <row r="1605" customFormat="false" ht="15" hidden="false" customHeight="false" outlineLevel="0" collapsed="false">
      <c r="A1605" s="64" t="s">
        <v>1354</v>
      </c>
      <c r="B1605" s="64"/>
      <c r="C1605" s="64"/>
      <c r="D1605" s="64"/>
      <c r="E1605" s="64"/>
      <c r="F1605" s="64"/>
      <c r="G1605" s="65" t="n">
        <v>87.14</v>
      </c>
    </row>
    <row r="1606" customFormat="false" ht="15" hidden="false" customHeight="false" outlineLevel="0" collapsed="false">
      <c r="A1606" s="64" t="s">
        <v>1355</v>
      </c>
      <c r="B1606" s="64"/>
      <c r="C1606" s="64"/>
      <c r="D1606" s="64"/>
      <c r="E1606" s="64"/>
      <c r="F1606" s="64"/>
      <c r="G1606" s="65" t="n">
        <v>94.93</v>
      </c>
    </row>
    <row r="1607" customFormat="false" ht="15" hidden="false" customHeight="false" outlineLevel="0" collapsed="false">
      <c r="A1607" s="64" t="s">
        <v>1356</v>
      </c>
      <c r="B1607" s="64"/>
      <c r="C1607" s="64"/>
      <c r="D1607" s="64"/>
      <c r="E1607" s="64"/>
      <c r="F1607" s="64"/>
      <c r="G1607" s="65" t="n">
        <v>0</v>
      </c>
    </row>
    <row r="1608" customFormat="false" ht="15" hidden="false" customHeight="false" outlineLevel="0" collapsed="false">
      <c r="A1608" s="64" t="s">
        <v>1357</v>
      </c>
      <c r="B1608" s="64"/>
      <c r="C1608" s="64"/>
      <c r="D1608" s="64"/>
      <c r="E1608" s="64"/>
      <c r="F1608" s="64"/>
      <c r="G1608" s="65" t="n">
        <v>24.35</v>
      </c>
    </row>
    <row r="1609" customFormat="false" ht="15" hidden="false" customHeight="false" outlineLevel="0" collapsed="false">
      <c r="A1609" s="64" t="s">
        <v>1358</v>
      </c>
      <c r="B1609" s="64"/>
      <c r="C1609" s="64"/>
      <c r="D1609" s="64"/>
      <c r="E1609" s="64"/>
      <c r="F1609" s="64"/>
      <c r="G1609" s="65" t="n">
        <v>0</v>
      </c>
    </row>
    <row r="1610" customFormat="false" ht="15" hidden="false" customHeight="false" outlineLevel="0" collapsed="false">
      <c r="A1610" s="64" t="s">
        <v>1359</v>
      </c>
      <c r="B1610" s="64"/>
      <c r="C1610" s="64"/>
      <c r="D1610" s="64"/>
      <c r="E1610" s="64"/>
      <c r="F1610" s="64"/>
      <c r="G1610" s="65" t="n">
        <v>24.35</v>
      </c>
    </row>
    <row r="1611" customFormat="false" ht="15" hidden="false" customHeight="false" outlineLevel="0" collapsed="false">
      <c r="A1611" s="64" t="s">
        <v>1360</v>
      </c>
      <c r="B1611" s="64"/>
      <c r="C1611" s="64"/>
      <c r="D1611" s="64"/>
      <c r="E1611" s="64"/>
      <c r="F1611" s="64"/>
      <c r="G1611" s="65" t="n">
        <v>119.28</v>
      </c>
    </row>
    <row r="1612" customFormat="false" ht="15" hidden="false" customHeight="false" outlineLevel="0" collapsed="false">
      <c r="A1612" s="64" t="s">
        <v>1361</v>
      </c>
      <c r="B1612" s="64"/>
      <c r="C1612" s="64"/>
      <c r="D1612" s="64"/>
      <c r="E1612" s="64"/>
      <c r="F1612" s="64"/>
      <c r="G1612" s="65" t="n">
        <v>1</v>
      </c>
    </row>
    <row r="1613" customFormat="false" ht="15" hidden="false" customHeight="false" outlineLevel="0" collapsed="false">
      <c r="A1613" s="64" t="s">
        <v>1362</v>
      </c>
      <c r="B1613" s="64"/>
      <c r="C1613" s="64"/>
      <c r="D1613" s="64"/>
      <c r="E1613" s="64"/>
      <c r="F1613" s="64"/>
      <c r="G1613" s="65" t="n">
        <f aca="false">G1612*G1611</f>
        <v>119.28</v>
      </c>
    </row>
    <row r="1614" customFormat="false" ht="15" hidden="false" customHeight="false" outlineLevel="0" collapsed="false">
      <c r="A1614" s="66"/>
      <c r="B1614" s="66"/>
      <c r="C1614" s="66"/>
      <c r="D1614" s="66"/>
      <c r="E1614" s="66"/>
      <c r="F1614" s="66"/>
      <c r="G1614" s="66"/>
    </row>
    <row r="1615" customFormat="false" ht="25.5" hidden="false" customHeight="false" outlineLevel="0" collapsed="false">
      <c r="A1615" s="30" t="s">
        <v>226</v>
      </c>
      <c r="B1615" s="30" t="s">
        <v>227</v>
      </c>
      <c r="C1615" s="61" t="s">
        <v>17</v>
      </c>
      <c r="D1615" s="61" t="s">
        <v>23</v>
      </c>
      <c r="E1615" s="62"/>
      <c r="F1615" s="25"/>
      <c r="G1615" s="25"/>
    </row>
    <row r="1616" customFormat="false" ht="25.5" hidden="false" customHeight="false" outlineLevel="0" collapsed="false">
      <c r="A1616" s="63" t="s">
        <v>1371</v>
      </c>
      <c r="B1616" s="23" t="s">
        <v>1372</v>
      </c>
      <c r="C1616" s="24" t="s">
        <v>17</v>
      </c>
      <c r="D1616" s="24" t="s">
        <v>1314</v>
      </c>
      <c r="E1616" s="62" t="n">
        <v>0.2</v>
      </c>
      <c r="F1616" s="26" t="n">
        <v>14.81</v>
      </c>
      <c r="G1616" s="26" t="n">
        <v>2.96</v>
      </c>
    </row>
    <row r="1617" customFormat="false" ht="25.5" hidden="false" customHeight="false" outlineLevel="0" collapsed="false">
      <c r="A1617" s="63" t="s">
        <v>1349</v>
      </c>
      <c r="B1617" s="23" t="s">
        <v>1350</v>
      </c>
      <c r="C1617" s="24" t="s">
        <v>17</v>
      </c>
      <c r="D1617" s="24" t="s">
        <v>1314</v>
      </c>
      <c r="E1617" s="62" t="n">
        <v>0.5</v>
      </c>
      <c r="F1617" s="26" t="n">
        <v>12.54</v>
      </c>
      <c r="G1617" s="26" t="n">
        <v>6.27</v>
      </c>
    </row>
    <row r="1618" customFormat="false" ht="38.25" hidden="false" customHeight="false" outlineLevel="0" collapsed="false">
      <c r="A1618" s="63" t="s">
        <v>1662</v>
      </c>
      <c r="B1618" s="23" t="s">
        <v>1663</v>
      </c>
      <c r="C1618" s="24" t="s">
        <v>17</v>
      </c>
      <c r="D1618" s="24" t="s">
        <v>28</v>
      </c>
      <c r="E1618" s="62" t="n">
        <v>0</v>
      </c>
      <c r="F1618" s="26" t="n">
        <v>328.69</v>
      </c>
      <c r="G1618" s="26" t="n">
        <v>0.49</v>
      </c>
    </row>
    <row r="1619" customFormat="false" ht="15" hidden="false" customHeight="false" outlineLevel="0" collapsed="false">
      <c r="A1619" s="63" t="s">
        <v>1670</v>
      </c>
      <c r="B1619" s="23" t="s">
        <v>1671</v>
      </c>
      <c r="C1619" s="24" t="s">
        <v>1343</v>
      </c>
      <c r="D1619" s="24" t="s">
        <v>23</v>
      </c>
      <c r="E1619" s="62" t="n">
        <v>1</v>
      </c>
      <c r="F1619" s="26" t="n">
        <v>41.49</v>
      </c>
      <c r="G1619" s="26" t="n">
        <v>41.49</v>
      </c>
    </row>
    <row r="1620" customFormat="false" ht="15" hidden="false" customHeight="false" outlineLevel="0" collapsed="false">
      <c r="A1620" s="64" t="s">
        <v>1353</v>
      </c>
      <c r="B1620" s="64"/>
      <c r="C1620" s="64"/>
      <c r="D1620" s="64"/>
      <c r="E1620" s="64"/>
      <c r="F1620" s="64"/>
      <c r="G1620" s="65" t="n">
        <v>6.4</v>
      </c>
    </row>
    <row r="1621" customFormat="false" ht="15" hidden="false" customHeight="false" outlineLevel="0" collapsed="false">
      <c r="A1621" s="64" t="s">
        <v>1354</v>
      </c>
      <c r="B1621" s="64"/>
      <c r="C1621" s="64"/>
      <c r="D1621" s="64"/>
      <c r="E1621" s="64"/>
      <c r="F1621" s="64"/>
      <c r="G1621" s="65" t="n">
        <v>44.81</v>
      </c>
    </row>
    <row r="1622" customFormat="false" ht="15" hidden="false" customHeight="false" outlineLevel="0" collapsed="false">
      <c r="A1622" s="64" t="s">
        <v>1355</v>
      </c>
      <c r="B1622" s="64"/>
      <c r="C1622" s="64"/>
      <c r="D1622" s="64"/>
      <c r="E1622" s="64"/>
      <c r="F1622" s="64"/>
      <c r="G1622" s="65" t="n">
        <v>51.21</v>
      </c>
    </row>
    <row r="1623" customFormat="false" ht="15" hidden="false" customHeight="false" outlineLevel="0" collapsed="false">
      <c r="A1623" s="64" t="s">
        <v>1356</v>
      </c>
      <c r="B1623" s="64"/>
      <c r="C1623" s="64"/>
      <c r="D1623" s="64"/>
      <c r="E1623" s="64"/>
      <c r="F1623" s="64"/>
      <c r="G1623" s="65" t="n">
        <v>0</v>
      </c>
    </row>
    <row r="1624" customFormat="false" ht="15" hidden="false" customHeight="false" outlineLevel="0" collapsed="false">
      <c r="A1624" s="64" t="s">
        <v>1357</v>
      </c>
      <c r="B1624" s="64"/>
      <c r="C1624" s="64"/>
      <c r="D1624" s="64"/>
      <c r="E1624" s="64"/>
      <c r="F1624" s="64"/>
      <c r="G1624" s="65" t="n">
        <v>13.14</v>
      </c>
    </row>
    <row r="1625" customFormat="false" ht="15" hidden="false" customHeight="false" outlineLevel="0" collapsed="false">
      <c r="A1625" s="64" t="s">
        <v>1358</v>
      </c>
      <c r="B1625" s="64"/>
      <c r="C1625" s="64"/>
      <c r="D1625" s="64"/>
      <c r="E1625" s="64"/>
      <c r="F1625" s="64"/>
      <c r="G1625" s="65" t="n">
        <v>0</v>
      </c>
    </row>
    <row r="1626" customFormat="false" ht="15" hidden="false" customHeight="false" outlineLevel="0" collapsed="false">
      <c r="A1626" s="64" t="s">
        <v>1359</v>
      </c>
      <c r="B1626" s="64"/>
      <c r="C1626" s="64"/>
      <c r="D1626" s="64"/>
      <c r="E1626" s="64"/>
      <c r="F1626" s="64"/>
      <c r="G1626" s="65" t="n">
        <v>13.14</v>
      </c>
    </row>
    <row r="1627" customFormat="false" ht="15" hidden="false" customHeight="false" outlineLevel="0" collapsed="false">
      <c r="A1627" s="64" t="s">
        <v>1360</v>
      </c>
      <c r="B1627" s="64"/>
      <c r="C1627" s="64"/>
      <c r="D1627" s="64"/>
      <c r="E1627" s="64"/>
      <c r="F1627" s="64"/>
      <c r="G1627" s="65" t="n">
        <v>64.35</v>
      </c>
    </row>
    <row r="1628" customFormat="false" ht="15" hidden="false" customHeight="false" outlineLevel="0" collapsed="false">
      <c r="A1628" s="64" t="s">
        <v>1361</v>
      </c>
      <c r="B1628" s="64"/>
      <c r="C1628" s="64"/>
      <c r="D1628" s="64"/>
      <c r="E1628" s="64"/>
      <c r="F1628" s="64"/>
      <c r="G1628" s="65" t="n">
        <v>1</v>
      </c>
    </row>
    <row r="1629" customFormat="false" ht="15" hidden="false" customHeight="false" outlineLevel="0" collapsed="false">
      <c r="A1629" s="64" t="s">
        <v>1362</v>
      </c>
      <c r="B1629" s="64"/>
      <c r="C1629" s="64"/>
      <c r="D1629" s="64"/>
      <c r="E1629" s="64"/>
      <c r="F1629" s="64"/>
      <c r="G1629" s="65" t="n">
        <f aca="false">G1628*G1627</f>
        <v>64.35</v>
      </c>
    </row>
    <row r="1630" customFormat="false" ht="15" hidden="false" customHeight="false" outlineLevel="0" collapsed="false">
      <c r="A1630" s="66"/>
      <c r="B1630" s="66"/>
      <c r="C1630" s="66"/>
      <c r="D1630" s="66"/>
      <c r="E1630" s="66"/>
      <c r="F1630" s="66"/>
      <c r="G1630" s="66"/>
    </row>
    <row r="1631" customFormat="false" ht="25.5" hidden="false" customHeight="false" outlineLevel="0" collapsed="false">
      <c r="A1631" s="30" t="s">
        <v>228</v>
      </c>
      <c r="B1631" s="30" t="s">
        <v>229</v>
      </c>
      <c r="C1631" s="61" t="s">
        <v>17</v>
      </c>
      <c r="D1631" s="61" t="s">
        <v>23</v>
      </c>
      <c r="E1631" s="62"/>
      <c r="F1631" s="25"/>
      <c r="G1631" s="25"/>
    </row>
    <row r="1632" customFormat="false" ht="38.25" hidden="false" customHeight="false" outlineLevel="0" collapsed="false">
      <c r="A1632" s="63" t="s">
        <v>1599</v>
      </c>
      <c r="B1632" s="23" t="s">
        <v>1600</v>
      </c>
      <c r="C1632" s="24" t="s">
        <v>17</v>
      </c>
      <c r="D1632" s="24" t="s">
        <v>28</v>
      </c>
      <c r="E1632" s="62" t="n">
        <v>0.03</v>
      </c>
      <c r="F1632" s="26" t="n">
        <v>414.96</v>
      </c>
      <c r="G1632" s="26" t="n">
        <v>13.69</v>
      </c>
    </row>
    <row r="1633" customFormat="false" ht="25.5" hidden="false" customHeight="false" outlineLevel="0" collapsed="false">
      <c r="A1633" s="63" t="s">
        <v>1371</v>
      </c>
      <c r="B1633" s="23" t="s">
        <v>1372</v>
      </c>
      <c r="C1633" s="24" t="s">
        <v>17</v>
      </c>
      <c r="D1633" s="24" t="s">
        <v>1314</v>
      </c>
      <c r="E1633" s="62" t="n">
        <v>4.4</v>
      </c>
      <c r="F1633" s="26" t="n">
        <v>14.81</v>
      </c>
      <c r="G1633" s="26" t="n">
        <v>65.15</v>
      </c>
    </row>
    <row r="1634" customFormat="false" ht="25.5" hidden="false" customHeight="false" outlineLevel="0" collapsed="false">
      <c r="A1634" s="63" t="s">
        <v>1349</v>
      </c>
      <c r="B1634" s="23" t="s">
        <v>1350</v>
      </c>
      <c r="C1634" s="24" t="s">
        <v>17</v>
      </c>
      <c r="D1634" s="24" t="s">
        <v>1314</v>
      </c>
      <c r="E1634" s="62" t="n">
        <v>2.2</v>
      </c>
      <c r="F1634" s="26" t="n">
        <v>12.54</v>
      </c>
      <c r="G1634" s="26" t="n">
        <v>27.58</v>
      </c>
    </row>
    <row r="1635" customFormat="false" ht="15" hidden="false" customHeight="false" outlineLevel="0" collapsed="false">
      <c r="A1635" s="63" t="s">
        <v>1672</v>
      </c>
      <c r="B1635" s="23" t="s">
        <v>1673</v>
      </c>
      <c r="C1635" s="24" t="s">
        <v>1343</v>
      </c>
      <c r="D1635" s="24" t="s">
        <v>1674</v>
      </c>
      <c r="E1635" s="62" t="n">
        <v>11</v>
      </c>
      <c r="F1635" s="26" t="n">
        <v>54.14</v>
      </c>
      <c r="G1635" s="26" t="n">
        <v>595.54</v>
      </c>
    </row>
    <row r="1636" customFormat="false" ht="15" hidden="false" customHeight="false" outlineLevel="0" collapsed="false">
      <c r="A1636" s="64" t="s">
        <v>1353</v>
      </c>
      <c r="B1636" s="64"/>
      <c r="C1636" s="64"/>
      <c r="D1636" s="64"/>
      <c r="E1636" s="64"/>
      <c r="F1636" s="64"/>
      <c r="G1636" s="65" t="n">
        <v>6.2</v>
      </c>
    </row>
    <row r="1637" customFormat="false" ht="15" hidden="false" customHeight="false" outlineLevel="0" collapsed="false">
      <c r="A1637" s="64" t="s">
        <v>1354</v>
      </c>
      <c r="B1637" s="64"/>
      <c r="C1637" s="64"/>
      <c r="D1637" s="64"/>
      <c r="E1637" s="64"/>
      <c r="F1637" s="64"/>
      <c r="G1637" s="65" t="n">
        <v>57.62</v>
      </c>
    </row>
    <row r="1638" customFormat="false" ht="15" hidden="false" customHeight="false" outlineLevel="0" collapsed="false">
      <c r="A1638" s="64" t="s">
        <v>1355</v>
      </c>
      <c r="B1638" s="64"/>
      <c r="C1638" s="64"/>
      <c r="D1638" s="64"/>
      <c r="E1638" s="64"/>
      <c r="F1638" s="64"/>
      <c r="G1638" s="65" t="n">
        <v>63.82</v>
      </c>
    </row>
    <row r="1639" customFormat="false" ht="15" hidden="false" customHeight="false" outlineLevel="0" collapsed="false">
      <c r="A1639" s="64" t="s">
        <v>1356</v>
      </c>
      <c r="B1639" s="64"/>
      <c r="C1639" s="64"/>
      <c r="D1639" s="64"/>
      <c r="E1639" s="64"/>
      <c r="F1639" s="64"/>
      <c r="G1639" s="65" t="n">
        <v>0</v>
      </c>
    </row>
    <row r="1640" customFormat="false" ht="15" hidden="false" customHeight="false" outlineLevel="0" collapsed="false">
      <c r="A1640" s="64" t="s">
        <v>1357</v>
      </c>
      <c r="B1640" s="64"/>
      <c r="C1640" s="64"/>
      <c r="D1640" s="64"/>
      <c r="E1640" s="64"/>
      <c r="F1640" s="64"/>
      <c r="G1640" s="65" t="n">
        <v>16.37</v>
      </c>
    </row>
    <row r="1641" customFormat="false" ht="15" hidden="false" customHeight="false" outlineLevel="0" collapsed="false">
      <c r="A1641" s="64" t="s">
        <v>1358</v>
      </c>
      <c r="B1641" s="64"/>
      <c r="C1641" s="64"/>
      <c r="D1641" s="64"/>
      <c r="E1641" s="64"/>
      <c r="F1641" s="64"/>
      <c r="G1641" s="65" t="n">
        <v>0</v>
      </c>
    </row>
    <row r="1642" customFormat="false" ht="15" hidden="false" customHeight="false" outlineLevel="0" collapsed="false">
      <c r="A1642" s="64" t="s">
        <v>1359</v>
      </c>
      <c r="B1642" s="64"/>
      <c r="C1642" s="64"/>
      <c r="D1642" s="64"/>
      <c r="E1642" s="64"/>
      <c r="F1642" s="64"/>
      <c r="G1642" s="65" t="n">
        <v>16.37</v>
      </c>
    </row>
    <row r="1643" customFormat="false" ht="15" hidden="false" customHeight="false" outlineLevel="0" collapsed="false">
      <c r="A1643" s="64" t="s">
        <v>1360</v>
      </c>
      <c r="B1643" s="64"/>
      <c r="C1643" s="64"/>
      <c r="D1643" s="64"/>
      <c r="E1643" s="64"/>
      <c r="F1643" s="64"/>
      <c r="G1643" s="65" t="n">
        <v>80.18</v>
      </c>
    </row>
    <row r="1644" customFormat="false" ht="15" hidden="false" customHeight="false" outlineLevel="0" collapsed="false">
      <c r="A1644" s="64" t="s">
        <v>1361</v>
      </c>
      <c r="B1644" s="64"/>
      <c r="C1644" s="64"/>
      <c r="D1644" s="64"/>
      <c r="E1644" s="64"/>
      <c r="F1644" s="64"/>
      <c r="G1644" s="65" t="n">
        <v>11</v>
      </c>
    </row>
    <row r="1645" customFormat="false" ht="15" hidden="false" customHeight="false" outlineLevel="0" collapsed="false">
      <c r="A1645" s="64" t="s">
        <v>1362</v>
      </c>
      <c r="B1645" s="64"/>
      <c r="C1645" s="64"/>
      <c r="D1645" s="64"/>
      <c r="E1645" s="64"/>
      <c r="F1645" s="64"/>
      <c r="G1645" s="65" t="n">
        <f aca="false">G1644*G1643</f>
        <v>881.98</v>
      </c>
    </row>
    <row r="1646" customFormat="false" ht="15" hidden="false" customHeight="false" outlineLevel="0" collapsed="false">
      <c r="A1646" s="66"/>
      <c r="B1646" s="66"/>
      <c r="C1646" s="66"/>
      <c r="D1646" s="66"/>
      <c r="E1646" s="66"/>
      <c r="F1646" s="66"/>
      <c r="G1646" s="66"/>
    </row>
    <row r="1647" customFormat="false" ht="51" hidden="false" customHeight="false" outlineLevel="0" collapsed="false">
      <c r="A1647" s="30" t="s">
        <v>230</v>
      </c>
      <c r="B1647" s="30" t="s">
        <v>231</v>
      </c>
      <c r="C1647" s="61" t="s">
        <v>17</v>
      </c>
      <c r="D1647" s="61" t="s">
        <v>23</v>
      </c>
      <c r="E1647" s="62"/>
      <c r="F1647" s="25"/>
      <c r="G1647" s="25"/>
    </row>
    <row r="1648" customFormat="false" ht="38.25" hidden="false" customHeight="false" outlineLevel="0" collapsed="false">
      <c r="A1648" s="63" t="s">
        <v>1675</v>
      </c>
      <c r="B1648" s="23" t="s">
        <v>1676</v>
      </c>
      <c r="C1648" s="24" t="s">
        <v>1343</v>
      </c>
      <c r="D1648" s="24" t="s">
        <v>23</v>
      </c>
      <c r="E1648" s="62" t="n">
        <v>4</v>
      </c>
      <c r="F1648" s="26" t="n">
        <v>1238.36</v>
      </c>
      <c r="G1648" s="26" t="n">
        <v>4953.44</v>
      </c>
    </row>
    <row r="1649" customFormat="false" ht="15" hidden="false" customHeight="false" outlineLevel="0" collapsed="false">
      <c r="A1649" s="64" t="s">
        <v>1353</v>
      </c>
      <c r="B1649" s="64"/>
      <c r="C1649" s="64"/>
      <c r="D1649" s="64"/>
      <c r="E1649" s="64"/>
      <c r="F1649" s="64"/>
      <c r="G1649" s="65" t="n">
        <v>0</v>
      </c>
    </row>
    <row r="1650" customFormat="false" ht="15" hidden="false" customHeight="false" outlineLevel="0" collapsed="false">
      <c r="A1650" s="64" t="s">
        <v>1354</v>
      </c>
      <c r="B1650" s="64"/>
      <c r="C1650" s="64"/>
      <c r="D1650" s="64"/>
      <c r="E1650" s="64"/>
      <c r="F1650" s="64"/>
      <c r="G1650" s="65" t="n">
        <v>1238.36</v>
      </c>
    </row>
    <row r="1651" customFormat="false" ht="15" hidden="false" customHeight="false" outlineLevel="0" collapsed="false">
      <c r="A1651" s="64" t="s">
        <v>1355</v>
      </c>
      <c r="B1651" s="64"/>
      <c r="C1651" s="64"/>
      <c r="D1651" s="64"/>
      <c r="E1651" s="64"/>
      <c r="F1651" s="64"/>
      <c r="G1651" s="65" t="n">
        <v>1238.36</v>
      </c>
    </row>
    <row r="1652" customFormat="false" ht="15" hidden="false" customHeight="false" outlineLevel="0" collapsed="false">
      <c r="A1652" s="64" t="s">
        <v>1356</v>
      </c>
      <c r="B1652" s="64"/>
      <c r="C1652" s="64"/>
      <c r="D1652" s="64"/>
      <c r="E1652" s="64"/>
      <c r="F1652" s="64"/>
      <c r="G1652" s="65" t="n">
        <v>0</v>
      </c>
    </row>
    <row r="1653" customFormat="false" ht="15" hidden="false" customHeight="false" outlineLevel="0" collapsed="false">
      <c r="A1653" s="64" t="s">
        <v>1357</v>
      </c>
      <c r="B1653" s="64"/>
      <c r="C1653" s="64"/>
      <c r="D1653" s="64"/>
      <c r="E1653" s="64"/>
      <c r="F1653" s="64"/>
      <c r="G1653" s="65" t="n">
        <v>317.64</v>
      </c>
    </row>
    <row r="1654" customFormat="false" ht="15" hidden="false" customHeight="false" outlineLevel="0" collapsed="false">
      <c r="A1654" s="64" t="s">
        <v>1358</v>
      </c>
      <c r="B1654" s="64"/>
      <c r="C1654" s="64"/>
      <c r="D1654" s="64"/>
      <c r="E1654" s="64"/>
      <c r="F1654" s="64"/>
      <c r="G1654" s="65" t="n">
        <v>0</v>
      </c>
    </row>
    <row r="1655" customFormat="false" ht="15" hidden="false" customHeight="false" outlineLevel="0" collapsed="false">
      <c r="A1655" s="64" t="s">
        <v>1359</v>
      </c>
      <c r="B1655" s="64"/>
      <c r="C1655" s="64"/>
      <c r="D1655" s="64"/>
      <c r="E1655" s="64"/>
      <c r="F1655" s="64"/>
      <c r="G1655" s="65" t="n">
        <v>317.64</v>
      </c>
    </row>
    <row r="1656" customFormat="false" ht="15" hidden="false" customHeight="false" outlineLevel="0" collapsed="false">
      <c r="A1656" s="64" t="s">
        <v>1360</v>
      </c>
      <c r="B1656" s="64"/>
      <c r="C1656" s="64"/>
      <c r="D1656" s="64"/>
      <c r="E1656" s="64"/>
      <c r="F1656" s="64"/>
      <c r="G1656" s="65" t="n">
        <v>1556</v>
      </c>
    </row>
    <row r="1657" customFormat="false" ht="15" hidden="false" customHeight="false" outlineLevel="0" collapsed="false">
      <c r="A1657" s="64" t="s">
        <v>1361</v>
      </c>
      <c r="B1657" s="64"/>
      <c r="C1657" s="64"/>
      <c r="D1657" s="64"/>
      <c r="E1657" s="64"/>
      <c r="F1657" s="64"/>
      <c r="G1657" s="65" t="n">
        <v>4</v>
      </c>
    </row>
    <row r="1658" customFormat="false" ht="15" hidden="false" customHeight="false" outlineLevel="0" collapsed="false">
      <c r="A1658" s="64" t="s">
        <v>1362</v>
      </c>
      <c r="B1658" s="64"/>
      <c r="C1658" s="64"/>
      <c r="D1658" s="64"/>
      <c r="E1658" s="64"/>
      <c r="F1658" s="64"/>
      <c r="G1658" s="65" t="n">
        <f aca="false">G1657*G1656</f>
        <v>6224</v>
      </c>
    </row>
    <row r="1659" customFormat="false" ht="15" hidden="false" customHeight="false" outlineLevel="0" collapsed="false">
      <c r="A1659" s="66"/>
      <c r="B1659" s="66"/>
      <c r="C1659" s="66"/>
      <c r="D1659" s="66"/>
      <c r="E1659" s="66"/>
      <c r="F1659" s="66"/>
      <c r="G1659" s="66"/>
    </row>
    <row r="1660" customFormat="false" ht="38.25" hidden="false" customHeight="false" outlineLevel="0" collapsed="false">
      <c r="A1660" s="30" t="s">
        <v>232</v>
      </c>
      <c r="B1660" s="30" t="s">
        <v>233</v>
      </c>
      <c r="C1660" s="61" t="s">
        <v>17</v>
      </c>
      <c r="D1660" s="61" t="s">
        <v>23</v>
      </c>
      <c r="E1660" s="62"/>
      <c r="F1660" s="25"/>
      <c r="G1660" s="25"/>
    </row>
    <row r="1661" customFormat="false" ht="51" hidden="false" customHeight="false" outlineLevel="0" collapsed="false">
      <c r="A1661" s="63" t="s">
        <v>1677</v>
      </c>
      <c r="B1661" s="23" t="s">
        <v>1678</v>
      </c>
      <c r="C1661" s="24" t="s">
        <v>1343</v>
      </c>
      <c r="D1661" s="24" t="s">
        <v>23</v>
      </c>
      <c r="E1661" s="62" t="n">
        <v>7</v>
      </c>
      <c r="F1661" s="26" t="n">
        <v>1533.93</v>
      </c>
      <c r="G1661" s="26" t="n">
        <v>10737.51</v>
      </c>
    </row>
    <row r="1662" customFormat="false" ht="15" hidden="false" customHeight="false" outlineLevel="0" collapsed="false">
      <c r="A1662" s="64" t="s">
        <v>1353</v>
      </c>
      <c r="B1662" s="64"/>
      <c r="C1662" s="64"/>
      <c r="D1662" s="64"/>
      <c r="E1662" s="64"/>
      <c r="F1662" s="64"/>
      <c r="G1662" s="65" t="n">
        <v>0</v>
      </c>
    </row>
    <row r="1663" customFormat="false" ht="15" hidden="false" customHeight="false" outlineLevel="0" collapsed="false">
      <c r="A1663" s="64" t="s">
        <v>1354</v>
      </c>
      <c r="B1663" s="64"/>
      <c r="C1663" s="64"/>
      <c r="D1663" s="64"/>
      <c r="E1663" s="64"/>
      <c r="F1663" s="64"/>
      <c r="G1663" s="65" t="n">
        <v>1533.93</v>
      </c>
    </row>
    <row r="1664" customFormat="false" ht="15" hidden="false" customHeight="false" outlineLevel="0" collapsed="false">
      <c r="A1664" s="64" t="s">
        <v>1355</v>
      </c>
      <c r="B1664" s="64"/>
      <c r="C1664" s="64"/>
      <c r="D1664" s="64"/>
      <c r="E1664" s="64"/>
      <c r="F1664" s="64"/>
      <c r="G1664" s="65" t="n">
        <v>1533.93</v>
      </c>
    </row>
    <row r="1665" customFormat="false" ht="15" hidden="false" customHeight="false" outlineLevel="0" collapsed="false">
      <c r="A1665" s="64" t="s">
        <v>1356</v>
      </c>
      <c r="B1665" s="64"/>
      <c r="C1665" s="64"/>
      <c r="D1665" s="64"/>
      <c r="E1665" s="64"/>
      <c r="F1665" s="64"/>
      <c r="G1665" s="65" t="n">
        <v>0</v>
      </c>
    </row>
    <row r="1666" customFormat="false" ht="15" hidden="false" customHeight="false" outlineLevel="0" collapsed="false">
      <c r="A1666" s="64" t="s">
        <v>1357</v>
      </c>
      <c r="B1666" s="64"/>
      <c r="C1666" s="64"/>
      <c r="D1666" s="64"/>
      <c r="E1666" s="64"/>
      <c r="F1666" s="64"/>
      <c r="G1666" s="65" t="n">
        <v>393.45</v>
      </c>
    </row>
    <row r="1667" customFormat="false" ht="15" hidden="false" customHeight="false" outlineLevel="0" collapsed="false">
      <c r="A1667" s="64" t="s">
        <v>1358</v>
      </c>
      <c r="B1667" s="64"/>
      <c r="C1667" s="64"/>
      <c r="D1667" s="64"/>
      <c r="E1667" s="64"/>
      <c r="F1667" s="64"/>
      <c r="G1667" s="65" t="n">
        <v>0</v>
      </c>
    </row>
    <row r="1668" customFormat="false" ht="15" hidden="false" customHeight="false" outlineLevel="0" collapsed="false">
      <c r="A1668" s="64" t="s">
        <v>1359</v>
      </c>
      <c r="B1668" s="64"/>
      <c r="C1668" s="64"/>
      <c r="D1668" s="64"/>
      <c r="E1668" s="64"/>
      <c r="F1668" s="64"/>
      <c r="G1668" s="65" t="n">
        <v>393.45</v>
      </c>
    </row>
    <row r="1669" customFormat="false" ht="15" hidden="false" customHeight="false" outlineLevel="0" collapsed="false">
      <c r="A1669" s="64" t="s">
        <v>1360</v>
      </c>
      <c r="B1669" s="64"/>
      <c r="C1669" s="64"/>
      <c r="D1669" s="64"/>
      <c r="E1669" s="64"/>
      <c r="F1669" s="64"/>
      <c r="G1669" s="65" t="n">
        <v>1927.38</v>
      </c>
    </row>
    <row r="1670" customFormat="false" ht="15" hidden="false" customHeight="false" outlineLevel="0" collapsed="false">
      <c r="A1670" s="64" t="s">
        <v>1361</v>
      </c>
      <c r="B1670" s="64"/>
      <c r="C1670" s="64"/>
      <c r="D1670" s="64"/>
      <c r="E1670" s="64"/>
      <c r="F1670" s="64"/>
      <c r="G1670" s="65" t="n">
        <v>7</v>
      </c>
    </row>
    <row r="1671" customFormat="false" ht="15" hidden="false" customHeight="false" outlineLevel="0" collapsed="false">
      <c r="A1671" s="64" t="s">
        <v>1362</v>
      </c>
      <c r="B1671" s="64"/>
      <c r="C1671" s="64"/>
      <c r="D1671" s="64"/>
      <c r="E1671" s="64"/>
      <c r="F1671" s="64"/>
      <c r="G1671" s="65" t="n">
        <f aca="false">G1670*G1669</f>
        <v>13491.66</v>
      </c>
    </row>
    <row r="1672" customFormat="false" ht="15" hidden="false" customHeight="false" outlineLevel="0" collapsed="false">
      <c r="A1672" s="66"/>
      <c r="B1672" s="66"/>
      <c r="C1672" s="66"/>
      <c r="D1672" s="66"/>
      <c r="E1672" s="66"/>
      <c r="F1672" s="66"/>
      <c r="G1672" s="66"/>
    </row>
    <row r="1673" customFormat="false" ht="38.25" hidden="false" customHeight="false" outlineLevel="0" collapsed="false">
      <c r="A1673" s="30" t="s">
        <v>234</v>
      </c>
      <c r="B1673" s="30" t="s">
        <v>235</v>
      </c>
      <c r="C1673" s="61" t="s">
        <v>17</v>
      </c>
      <c r="D1673" s="61" t="s">
        <v>23</v>
      </c>
      <c r="E1673" s="62"/>
      <c r="F1673" s="25"/>
      <c r="G1673" s="25"/>
    </row>
    <row r="1674" customFormat="false" ht="51" hidden="false" customHeight="false" outlineLevel="0" collapsed="false">
      <c r="A1674" s="63" t="s">
        <v>1679</v>
      </c>
      <c r="B1674" s="23" t="s">
        <v>1680</v>
      </c>
      <c r="C1674" s="24" t="s">
        <v>1343</v>
      </c>
      <c r="D1674" s="24" t="s">
        <v>23</v>
      </c>
      <c r="E1674" s="62" t="n">
        <v>1</v>
      </c>
      <c r="F1674" s="26" t="n">
        <v>1012.57</v>
      </c>
      <c r="G1674" s="26" t="n">
        <v>1012.57</v>
      </c>
    </row>
    <row r="1675" customFormat="false" ht="15" hidden="false" customHeight="false" outlineLevel="0" collapsed="false">
      <c r="A1675" s="64" t="s">
        <v>1353</v>
      </c>
      <c r="B1675" s="64"/>
      <c r="C1675" s="64"/>
      <c r="D1675" s="64"/>
      <c r="E1675" s="64"/>
      <c r="F1675" s="64"/>
      <c r="G1675" s="65" t="n">
        <v>0</v>
      </c>
    </row>
    <row r="1676" customFormat="false" ht="15" hidden="false" customHeight="false" outlineLevel="0" collapsed="false">
      <c r="A1676" s="64" t="s">
        <v>1354</v>
      </c>
      <c r="B1676" s="64"/>
      <c r="C1676" s="64"/>
      <c r="D1676" s="64"/>
      <c r="E1676" s="64"/>
      <c r="F1676" s="64"/>
      <c r="G1676" s="65" t="n">
        <v>1012.57</v>
      </c>
    </row>
    <row r="1677" customFormat="false" ht="15" hidden="false" customHeight="false" outlineLevel="0" collapsed="false">
      <c r="A1677" s="64" t="s">
        <v>1355</v>
      </c>
      <c r="B1677" s="64"/>
      <c r="C1677" s="64"/>
      <c r="D1677" s="64"/>
      <c r="E1677" s="64"/>
      <c r="F1677" s="64"/>
      <c r="G1677" s="65" t="n">
        <v>1012.57</v>
      </c>
    </row>
    <row r="1678" customFormat="false" ht="15" hidden="false" customHeight="false" outlineLevel="0" collapsed="false">
      <c r="A1678" s="64" t="s">
        <v>1356</v>
      </c>
      <c r="B1678" s="64"/>
      <c r="C1678" s="64"/>
      <c r="D1678" s="64"/>
      <c r="E1678" s="64"/>
      <c r="F1678" s="64"/>
      <c r="G1678" s="65" t="n">
        <v>0</v>
      </c>
    </row>
    <row r="1679" customFormat="false" ht="15" hidden="false" customHeight="false" outlineLevel="0" collapsed="false">
      <c r="A1679" s="64" t="s">
        <v>1357</v>
      </c>
      <c r="B1679" s="64"/>
      <c r="C1679" s="64"/>
      <c r="D1679" s="64"/>
      <c r="E1679" s="64"/>
      <c r="F1679" s="64"/>
      <c r="G1679" s="65" t="n">
        <v>259.72</v>
      </c>
    </row>
    <row r="1680" customFormat="false" ht="15" hidden="false" customHeight="false" outlineLevel="0" collapsed="false">
      <c r="A1680" s="64" t="s">
        <v>1358</v>
      </c>
      <c r="B1680" s="64"/>
      <c r="C1680" s="64"/>
      <c r="D1680" s="64"/>
      <c r="E1680" s="64"/>
      <c r="F1680" s="64"/>
      <c r="G1680" s="65" t="n">
        <v>0</v>
      </c>
    </row>
    <row r="1681" customFormat="false" ht="15" hidden="false" customHeight="false" outlineLevel="0" collapsed="false">
      <c r="A1681" s="64" t="s">
        <v>1359</v>
      </c>
      <c r="B1681" s="64"/>
      <c r="C1681" s="64"/>
      <c r="D1681" s="64"/>
      <c r="E1681" s="64"/>
      <c r="F1681" s="64"/>
      <c r="G1681" s="65" t="n">
        <v>259.72</v>
      </c>
    </row>
    <row r="1682" customFormat="false" ht="15" hidden="false" customHeight="false" outlineLevel="0" collapsed="false">
      <c r="A1682" s="64" t="s">
        <v>1360</v>
      </c>
      <c r="B1682" s="64"/>
      <c r="C1682" s="64"/>
      <c r="D1682" s="64"/>
      <c r="E1682" s="64"/>
      <c r="F1682" s="64"/>
      <c r="G1682" s="65" t="n">
        <v>1272.29</v>
      </c>
    </row>
    <row r="1683" customFormat="false" ht="15" hidden="false" customHeight="false" outlineLevel="0" collapsed="false">
      <c r="A1683" s="64" t="s">
        <v>1361</v>
      </c>
      <c r="B1683" s="64"/>
      <c r="C1683" s="64"/>
      <c r="D1683" s="64"/>
      <c r="E1683" s="64"/>
      <c r="F1683" s="64"/>
      <c r="G1683" s="65" t="n">
        <v>1</v>
      </c>
    </row>
    <row r="1684" customFormat="false" ht="15" hidden="false" customHeight="false" outlineLevel="0" collapsed="false">
      <c r="A1684" s="64" t="s">
        <v>1362</v>
      </c>
      <c r="B1684" s="64"/>
      <c r="C1684" s="64"/>
      <c r="D1684" s="64"/>
      <c r="E1684" s="64"/>
      <c r="F1684" s="64"/>
      <c r="G1684" s="65" t="n">
        <f aca="false">G1683*G1682</f>
        <v>1272.29</v>
      </c>
    </row>
    <row r="1685" customFormat="false" ht="15" hidden="false" customHeight="false" outlineLevel="0" collapsed="false">
      <c r="A1685" s="66"/>
      <c r="B1685" s="66"/>
      <c r="C1685" s="66"/>
      <c r="D1685" s="66"/>
      <c r="E1685" s="66"/>
      <c r="F1685" s="66"/>
      <c r="G1685" s="66"/>
    </row>
    <row r="1686" customFormat="false" ht="38.25" hidden="false" customHeight="false" outlineLevel="0" collapsed="false">
      <c r="A1686" s="30" t="s">
        <v>236</v>
      </c>
      <c r="B1686" s="30" t="s">
        <v>237</v>
      </c>
      <c r="C1686" s="61" t="s">
        <v>17</v>
      </c>
      <c r="D1686" s="61" t="s">
        <v>23</v>
      </c>
      <c r="E1686" s="62"/>
      <c r="F1686" s="25"/>
      <c r="G1686" s="25"/>
    </row>
    <row r="1687" customFormat="false" ht="51" hidden="false" customHeight="false" outlineLevel="0" collapsed="false">
      <c r="A1687" s="63" t="s">
        <v>1681</v>
      </c>
      <c r="B1687" s="23" t="s">
        <v>1682</v>
      </c>
      <c r="C1687" s="24" t="s">
        <v>1343</v>
      </c>
      <c r="D1687" s="24" t="s">
        <v>23</v>
      </c>
      <c r="E1687" s="62" t="n">
        <v>1</v>
      </c>
      <c r="F1687" s="26" t="n">
        <v>869.05</v>
      </c>
      <c r="G1687" s="26" t="n">
        <v>869.05</v>
      </c>
    </row>
    <row r="1688" customFormat="false" ht="15" hidden="false" customHeight="false" outlineLevel="0" collapsed="false">
      <c r="A1688" s="64" t="s">
        <v>1353</v>
      </c>
      <c r="B1688" s="64"/>
      <c r="C1688" s="64"/>
      <c r="D1688" s="64"/>
      <c r="E1688" s="64"/>
      <c r="F1688" s="64"/>
      <c r="G1688" s="65" t="n">
        <v>0</v>
      </c>
    </row>
    <row r="1689" customFormat="false" ht="15" hidden="false" customHeight="false" outlineLevel="0" collapsed="false">
      <c r="A1689" s="64" t="s">
        <v>1354</v>
      </c>
      <c r="B1689" s="64"/>
      <c r="C1689" s="64"/>
      <c r="D1689" s="64"/>
      <c r="E1689" s="64"/>
      <c r="F1689" s="64"/>
      <c r="G1689" s="65" t="n">
        <v>869.05</v>
      </c>
    </row>
    <row r="1690" customFormat="false" ht="15" hidden="false" customHeight="false" outlineLevel="0" collapsed="false">
      <c r="A1690" s="64" t="s">
        <v>1355</v>
      </c>
      <c r="B1690" s="64"/>
      <c r="C1690" s="64"/>
      <c r="D1690" s="64"/>
      <c r="E1690" s="64"/>
      <c r="F1690" s="64"/>
      <c r="G1690" s="65" t="n">
        <v>869.05</v>
      </c>
    </row>
    <row r="1691" customFormat="false" ht="15" hidden="false" customHeight="false" outlineLevel="0" collapsed="false">
      <c r="A1691" s="64" t="s">
        <v>1356</v>
      </c>
      <c r="B1691" s="64"/>
      <c r="C1691" s="64"/>
      <c r="D1691" s="64"/>
      <c r="E1691" s="64"/>
      <c r="F1691" s="64"/>
      <c r="G1691" s="65" t="n">
        <v>0</v>
      </c>
    </row>
    <row r="1692" customFormat="false" ht="15" hidden="false" customHeight="false" outlineLevel="0" collapsed="false">
      <c r="A1692" s="64" t="s">
        <v>1357</v>
      </c>
      <c r="B1692" s="64"/>
      <c r="C1692" s="64"/>
      <c r="D1692" s="64"/>
      <c r="E1692" s="64"/>
      <c r="F1692" s="64"/>
      <c r="G1692" s="65" t="n">
        <v>222.91</v>
      </c>
    </row>
    <row r="1693" customFormat="false" ht="15" hidden="false" customHeight="false" outlineLevel="0" collapsed="false">
      <c r="A1693" s="64" t="s">
        <v>1358</v>
      </c>
      <c r="B1693" s="64"/>
      <c r="C1693" s="64"/>
      <c r="D1693" s="64"/>
      <c r="E1693" s="64"/>
      <c r="F1693" s="64"/>
      <c r="G1693" s="65" t="n">
        <v>0</v>
      </c>
    </row>
    <row r="1694" customFormat="false" ht="15" hidden="false" customHeight="false" outlineLevel="0" collapsed="false">
      <c r="A1694" s="64" t="s">
        <v>1359</v>
      </c>
      <c r="B1694" s="64"/>
      <c r="C1694" s="64"/>
      <c r="D1694" s="64"/>
      <c r="E1694" s="64"/>
      <c r="F1694" s="64"/>
      <c r="G1694" s="65" t="n">
        <v>222.91</v>
      </c>
    </row>
    <row r="1695" customFormat="false" ht="15" hidden="false" customHeight="false" outlineLevel="0" collapsed="false">
      <c r="A1695" s="64" t="s">
        <v>1360</v>
      </c>
      <c r="B1695" s="64"/>
      <c r="C1695" s="64"/>
      <c r="D1695" s="64"/>
      <c r="E1695" s="64"/>
      <c r="F1695" s="64"/>
      <c r="G1695" s="65" t="n">
        <v>1091.96</v>
      </c>
    </row>
    <row r="1696" customFormat="false" ht="15" hidden="false" customHeight="false" outlineLevel="0" collapsed="false">
      <c r="A1696" s="64" t="s">
        <v>1361</v>
      </c>
      <c r="B1696" s="64"/>
      <c r="C1696" s="64"/>
      <c r="D1696" s="64"/>
      <c r="E1696" s="64"/>
      <c r="F1696" s="64"/>
      <c r="G1696" s="65" t="n">
        <v>1</v>
      </c>
    </row>
    <row r="1697" customFormat="false" ht="15" hidden="false" customHeight="false" outlineLevel="0" collapsed="false">
      <c r="A1697" s="64" t="s">
        <v>1362</v>
      </c>
      <c r="B1697" s="64"/>
      <c r="C1697" s="64"/>
      <c r="D1697" s="64"/>
      <c r="E1697" s="64"/>
      <c r="F1697" s="64"/>
      <c r="G1697" s="65" t="n">
        <f aca="false">G1696*G1695</f>
        <v>1091.96</v>
      </c>
    </row>
    <row r="1698" customFormat="false" ht="15" hidden="false" customHeight="false" outlineLevel="0" collapsed="false">
      <c r="A1698" s="66"/>
      <c r="B1698" s="66"/>
      <c r="C1698" s="66"/>
      <c r="D1698" s="66"/>
      <c r="E1698" s="66"/>
      <c r="F1698" s="66"/>
      <c r="G1698" s="66"/>
    </row>
    <row r="1699" customFormat="false" ht="38.25" hidden="false" customHeight="false" outlineLevel="0" collapsed="false">
      <c r="A1699" s="30" t="s">
        <v>238</v>
      </c>
      <c r="B1699" s="30" t="s">
        <v>239</v>
      </c>
      <c r="C1699" s="61" t="s">
        <v>17</v>
      </c>
      <c r="D1699" s="61" t="s">
        <v>23</v>
      </c>
      <c r="E1699" s="62"/>
      <c r="F1699" s="25"/>
      <c r="G1699" s="25"/>
    </row>
    <row r="1700" customFormat="false" ht="51" hidden="false" customHeight="false" outlineLevel="0" collapsed="false">
      <c r="A1700" s="63" t="s">
        <v>1683</v>
      </c>
      <c r="B1700" s="23" t="s">
        <v>1684</v>
      </c>
      <c r="C1700" s="24" t="s">
        <v>1343</v>
      </c>
      <c r="D1700" s="24" t="s">
        <v>23</v>
      </c>
      <c r="E1700" s="62" t="n">
        <v>1</v>
      </c>
      <c r="F1700" s="26" t="n">
        <v>1285.63</v>
      </c>
      <c r="G1700" s="26" t="n">
        <v>1285.63</v>
      </c>
    </row>
    <row r="1701" customFormat="false" ht="15" hidden="false" customHeight="false" outlineLevel="0" collapsed="false">
      <c r="A1701" s="64" t="s">
        <v>1353</v>
      </c>
      <c r="B1701" s="64"/>
      <c r="C1701" s="64"/>
      <c r="D1701" s="64"/>
      <c r="E1701" s="64"/>
      <c r="F1701" s="64"/>
      <c r="G1701" s="65" t="n">
        <v>0</v>
      </c>
    </row>
    <row r="1702" customFormat="false" ht="15" hidden="false" customHeight="false" outlineLevel="0" collapsed="false">
      <c r="A1702" s="64" t="s">
        <v>1354</v>
      </c>
      <c r="B1702" s="64"/>
      <c r="C1702" s="64"/>
      <c r="D1702" s="64"/>
      <c r="E1702" s="64"/>
      <c r="F1702" s="64"/>
      <c r="G1702" s="65" t="n">
        <v>1285.63</v>
      </c>
    </row>
    <row r="1703" customFormat="false" ht="15" hidden="false" customHeight="false" outlineLevel="0" collapsed="false">
      <c r="A1703" s="64" t="s">
        <v>1355</v>
      </c>
      <c r="B1703" s="64"/>
      <c r="C1703" s="64"/>
      <c r="D1703" s="64"/>
      <c r="E1703" s="64"/>
      <c r="F1703" s="64"/>
      <c r="G1703" s="65" t="n">
        <v>1285.63</v>
      </c>
    </row>
    <row r="1704" customFormat="false" ht="15" hidden="false" customHeight="false" outlineLevel="0" collapsed="false">
      <c r="A1704" s="64" t="s">
        <v>1356</v>
      </c>
      <c r="B1704" s="64"/>
      <c r="C1704" s="64"/>
      <c r="D1704" s="64"/>
      <c r="E1704" s="64"/>
      <c r="F1704" s="64"/>
      <c r="G1704" s="65" t="n">
        <v>0</v>
      </c>
    </row>
    <row r="1705" customFormat="false" ht="15" hidden="false" customHeight="false" outlineLevel="0" collapsed="false">
      <c r="A1705" s="64" t="s">
        <v>1357</v>
      </c>
      <c r="B1705" s="64"/>
      <c r="C1705" s="64"/>
      <c r="D1705" s="64"/>
      <c r="E1705" s="64"/>
      <c r="F1705" s="64"/>
      <c r="G1705" s="65" t="n">
        <v>329.76</v>
      </c>
    </row>
    <row r="1706" customFormat="false" ht="15" hidden="false" customHeight="false" outlineLevel="0" collapsed="false">
      <c r="A1706" s="64" t="s">
        <v>1358</v>
      </c>
      <c r="B1706" s="64"/>
      <c r="C1706" s="64"/>
      <c r="D1706" s="64"/>
      <c r="E1706" s="64"/>
      <c r="F1706" s="64"/>
      <c r="G1706" s="65" t="n">
        <v>0</v>
      </c>
    </row>
    <row r="1707" customFormat="false" ht="15" hidden="false" customHeight="false" outlineLevel="0" collapsed="false">
      <c r="A1707" s="64" t="s">
        <v>1359</v>
      </c>
      <c r="B1707" s="64"/>
      <c r="C1707" s="64"/>
      <c r="D1707" s="64"/>
      <c r="E1707" s="64"/>
      <c r="F1707" s="64"/>
      <c r="G1707" s="65" t="n">
        <v>329.76</v>
      </c>
    </row>
    <row r="1708" customFormat="false" ht="15" hidden="false" customHeight="false" outlineLevel="0" collapsed="false">
      <c r="A1708" s="64" t="s">
        <v>1360</v>
      </c>
      <c r="B1708" s="64"/>
      <c r="C1708" s="64"/>
      <c r="D1708" s="64"/>
      <c r="E1708" s="64"/>
      <c r="F1708" s="64"/>
      <c r="G1708" s="65" t="n">
        <v>1615.39</v>
      </c>
    </row>
    <row r="1709" customFormat="false" ht="15" hidden="false" customHeight="false" outlineLevel="0" collapsed="false">
      <c r="A1709" s="64" t="s">
        <v>1361</v>
      </c>
      <c r="B1709" s="64"/>
      <c r="C1709" s="64"/>
      <c r="D1709" s="64"/>
      <c r="E1709" s="64"/>
      <c r="F1709" s="64"/>
      <c r="G1709" s="65" t="n">
        <v>1</v>
      </c>
    </row>
    <row r="1710" customFormat="false" ht="15" hidden="false" customHeight="false" outlineLevel="0" collapsed="false">
      <c r="A1710" s="64" t="s">
        <v>1362</v>
      </c>
      <c r="B1710" s="64"/>
      <c r="C1710" s="64"/>
      <c r="D1710" s="64"/>
      <c r="E1710" s="64"/>
      <c r="F1710" s="64"/>
      <c r="G1710" s="65" t="n">
        <f aca="false">G1709*G1708</f>
        <v>1615.39</v>
      </c>
    </row>
    <row r="1711" customFormat="false" ht="15" hidden="false" customHeight="false" outlineLevel="0" collapsed="false">
      <c r="A1711" s="66"/>
      <c r="B1711" s="66"/>
      <c r="C1711" s="66"/>
      <c r="D1711" s="66"/>
      <c r="E1711" s="66"/>
      <c r="F1711" s="66"/>
      <c r="G1711" s="66"/>
    </row>
    <row r="1712" customFormat="false" ht="38.25" hidden="false" customHeight="false" outlineLevel="0" collapsed="false">
      <c r="A1712" s="30" t="s">
        <v>240</v>
      </c>
      <c r="B1712" s="30" t="s">
        <v>241</v>
      </c>
      <c r="C1712" s="61" t="s">
        <v>17</v>
      </c>
      <c r="D1712" s="61" t="s">
        <v>23</v>
      </c>
      <c r="E1712" s="62"/>
      <c r="F1712" s="25"/>
      <c r="G1712" s="25"/>
    </row>
    <row r="1713" customFormat="false" ht="51" hidden="false" customHeight="false" outlineLevel="0" collapsed="false">
      <c r="A1713" s="63" t="s">
        <v>1685</v>
      </c>
      <c r="B1713" s="23" t="s">
        <v>1686</v>
      </c>
      <c r="C1713" s="24" t="s">
        <v>1343</v>
      </c>
      <c r="D1713" s="24" t="s">
        <v>23</v>
      </c>
      <c r="E1713" s="62" t="n">
        <v>1</v>
      </c>
      <c r="F1713" s="26" t="n">
        <v>677.02</v>
      </c>
      <c r="G1713" s="26" t="n">
        <v>677.02</v>
      </c>
    </row>
    <row r="1714" customFormat="false" ht="15" hidden="false" customHeight="false" outlineLevel="0" collapsed="false">
      <c r="A1714" s="64" t="s">
        <v>1353</v>
      </c>
      <c r="B1714" s="64"/>
      <c r="C1714" s="64"/>
      <c r="D1714" s="64"/>
      <c r="E1714" s="64"/>
      <c r="F1714" s="64"/>
      <c r="G1714" s="65" t="n">
        <v>0</v>
      </c>
    </row>
    <row r="1715" customFormat="false" ht="15" hidden="false" customHeight="false" outlineLevel="0" collapsed="false">
      <c r="A1715" s="64" t="s">
        <v>1354</v>
      </c>
      <c r="B1715" s="64"/>
      <c r="C1715" s="64"/>
      <c r="D1715" s="64"/>
      <c r="E1715" s="64"/>
      <c r="F1715" s="64"/>
      <c r="G1715" s="65" t="n">
        <v>677.02</v>
      </c>
    </row>
    <row r="1716" customFormat="false" ht="15" hidden="false" customHeight="false" outlineLevel="0" collapsed="false">
      <c r="A1716" s="64" t="s">
        <v>1355</v>
      </c>
      <c r="B1716" s="64"/>
      <c r="C1716" s="64"/>
      <c r="D1716" s="64"/>
      <c r="E1716" s="64"/>
      <c r="F1716" s="64"/>
      <c r="G1716" s="65" t="n">
        <v>677.02</v>
      </c>
    </row>
    <row r="1717" customFormat="false" ht="15" hidden="false" customHeight="false" outlineLevel="0" collapsed="false">
      <c r="A1717" s="64" t="s">
        <v>1356</v>
      </c>
      <c r="B1717" s="64"/>
      <c r="C1717" s="64"/>
      <c r="D1717" s="64"/>
      <c r="E1717" s="64"/>
      <c r="F1717" s="64"/>
      <c r="G1717" s="65" t="n">
        <v>0</v>
      </c>
    </row>
    <row r="1718" customFormat="false" ht="15" hidden="false" customHeight="false" outlineLevel="0" collapsed="false">
      <c r="A1718" s="64" t="s">
        <v>1357</v>
      </c>
      <c r="B1718" s="64"/>
      <c r="C1718" s="64"/>
      <c r="D1718" s="64"/>
      <c r="E1718" s="64"/>
      <c r="F1718" s="64"/>
      <c r="G1718" s="65" t="n">
        <v>173.66</v>
      </c>
    </row>
    <row r="1719" customFormat="false" ht="15" hidden="false" customHeight="false" outlineLevel="0" collapsed="false">
      <c r="A1719" s="64" t="s">
        <v>1358</v>
      </c>
      <c r="B1719" s="64"/>
      <c r="C1719" s="64"/>
      <c r="D1719" s="64"/>
      <c r="E1719" s="64"/>
      <c r="F1719" s="64"/>
      <c r="G1719" s="65" t="n">
        <v>0</v>
      </c>
    </row>
    <row r="1720" customFormat="false" ht="15" hidden="false" customHeight="false" outlineLevel="0" collapsed="false">
      <c r="A1720" s="64" t="s">
        <v>1359</v>
      </c>
      <c r="B1720" s="64"/>
      <c r="C1720" s="64"/>
      <c r="D1720" s="64"/>
      <c r="E1720" s="64"/>
      <c r="F1720" s="64"/>
      <c r="G1720" s="65" t="n">
        <v>173.66</v>
      </c>
    </row>
    <row r="1721" customFormat="false" ht="15" hidden="false" customHeight="false" outlineLevel="0" collapsed="false">
      <c r="A1721" s="64" t="s">
        <v>1360</v>
      </c>
      <c r="B1721" s="64"/>
      <c r="C1721" s="64"/>
      <c r="D1721" s="64"/>
      <c r="E1721" s="64"/>
      <c r="F1721" s="64"/>
      <c r="G1721" s="65" t="n">
        <v>850.68</v>
      </c>
    </row>
    <row r="1722" customFormat="false" ht="15" hidden="false" customHeight="false" outlineLevel="0" collapsed="false">
      <c r="A1722" s="64" t="s">
        <v>1361</v>
      </c>
      <c r="B1722" s="64"/>
      <c r="C1722" s="64"/>
      <c r="D1722" s="64"/>
      <c r="E1722" s="64"/>
      <c r="F1722" s="64"/>
      <c r="G1722" s="65" t="n">
        <v>1</v>
      </c>
    </row>
    <row r="1723" customFormat="false" ht="15" hidden="false" customHeight="false" outlineLevel="0" collapsed="false">
      <c r="A1723" s="64" t="s">
        <v>1362</v>
      </c>
      <c r="B1723" s="64"/>
      <c r="C1723" s="64"/>
      <c r="D1723" s="64"/>
      <c r="E1723" s="64"/>
      <c r="F1723" s="64"/>
      <c r="G1723" s="65" t="n">
        <f aca="false">G1722*G1721</f>
        <v>850.68</v>
      </c>
    </row>
    <row r="1724" customFormat="false" ht="15" hidden="false" customHeight="false" outlineLevel="0" collapsed="false">
      <c r="A1724" s="66"/>
      <c r="B1724" s="66"/>
      <c r="C1724" s="66"/>
      <c r="D1724" s="66"/>
      <c r="E1724" s="66"/>
      <c r="F1724" s="66"/>
      <c r="G1724" s="66"/>
    </row>
    <row r="1725" customFormat="false" ht="38.25" hidden="false" customHeight="false" outlineLevel="0" collapsed="false">
      <c r="A1725" s="30" t="s">
        <v>242</v>
      </c>
      <c r="B1725" s="30" t="s">
        <v>243</v>
      </c>
      <c r="C1725" s="61" t="s">
        <v>17</v>
      </c>
      <c r="D1725" s="61" t="s">
        <v>23</v>
      </c>
      <c r="E1725" s="62"/>
      <c r="F1725" s="25"/>
      <c r="G1725" s="25"/>
    </row>
    <row r="1726" customFormat="false" ht="25.5" hidden="false" customHeight="false" outlineLevel="0" collapsed="false">
      <c r="A1726" s="63" t="n">
        <v>1106</v>
      </c>
      <c r="B1726" s="23" t="s">
        <v>1395</v>
      </c>
      <c r="C1726" s="24" t="s">
        <v>1343</v>
      </c>
      <c r="D1726" s="24" t="s">
        <v>114</v>
      </c>
      <c r="E1726" s="62" t="n">
        <v>12.72</v>
      </c>
      <c r="F1726" s="26" t="n">
        <v>0.7</v>
      </c>
      <c r="G1726" s="26" t="n">
        <v>8.9</v>
      </c>
    </row>
    <row r="1727" customFormat="false" ht="25.5" hidden="false" customHeight="false" outlineLevel="0" collapsed="false">
      <c r="A1727" s="63" t="n">
        <v>1379</v>
      </c>
      <c r="B1727" s="23" t="s">
        <v>1548</v>
      </c>
      <c r="C1727" s="24" t="s">
        <v>1343</v>
      </c>
      <c r="D1727" s="24" t="s">
        <v>114</v>
      </c>
      <c r="E1727" s="62" t="n">
        <v>58.51</v>
      </c>
      <c r="F1727" s="26" t="n">
        <v>0.47</v>
      </c>
      <c r="G1727" s="26" t="n">
        <v>27.5</v>
      </c>
    </row>
    <row r="1728" customFormat="false" ht="15" hidden="false" customHeight="false" outlineLevel="0" collapsed="false">
      <c r="A1728" s="63" t="n">
        <v>26</v>
      </c>
      <c r="B1728" s="23" t="s">
        <v>1648</v>
      </c>
      <c r="C1728" s="24" t="s">
        <v>1343</v>
      </c>
      <c r="D1728" s="24" t="s">
        <v>114</v>
      </c>
      <c r="E1728" s="62" t="n">
        <v>64.87</v>
      </c>
      <c r="F1728" s="26" t="n">
        <v>3.47</v>
      </c>
      <c r="G1728" s="26" t="n">
        <v>225.1</v>
      </c>
    </row>
    <row r="1729" customFormat="false" ht="38.25" hidden="false" customHeight="false" outlineLevel="0" collapsed="false">
      <c r="A1729" s="63" t="n">
        <v>370</v>
      </c>
      <c r="B1729" s="23" t="s">
        <v>1549</v>
      </c>
      <c r="C1729" s="24" t="s">
        <v>1343</v>
      </c>
      <c r="D1729" s="24" t="s">
        <v>28</v>
      </c>
      <c r="E1729" s="62" t="n">
        <v>0.32</v>
      </c>
      <c r="F1729" s="26" t="n">
        <v>44</v>
      </c>
      <c r="G1729" s="26" t="n">
        <v>13.99</v>
      </c>
    </row>
    <row r="1730" customFormat="false" ht="25.5" hidden="false" customHeight="false" outlineLevel="0" collapsed="false">
      <c r="A1730" s="63" t="s">
        <v>1363</v>
      </c>
      <c r="B1730" s="23" t="s">
        <v>1364</v>
      </c>
      <c r="C1730" s="24" t="s">
        <v>17</v>
      </c>
      <c r="D1730" s="24" t="s">
        <v>1314</v>
      </c>
      <c r="E1730" s="62" t="n">
        <v>19.08</v>
      </c>
      <c r="F1730" s="26" t="n">
        <v>15.53</v>
      </c>
      <c r="G1730" s="26" t="n">
        <v>296.27</v>
      </c>
    </row>
    <row r="1731" customFormat="false" ht="25.5" hidden="false" customHeight="false" outlineLevel="0" collapsed="false">
      <c r="A1731" s="63" t="s">
        <v>1349</v>
      </c>
      <c r="B1731" s="23" t="s">
        <v>1350</v>
      </c>
      <c r="C1731" s="24" t="s">
        <v>17</v>
      </c>
      <c r="D1731" s="24" t="s">
        <v>1314</v>
      </c>
      <c r="E1731" s="62" t="n">
        <v>19.08</v>
      </c>
      <c r="F1731" s="26" t="n">
        <v>12.54</v>
      </c>
      <c r="G1731" s="26" t="n">
        <v>239.22</v>
      </c>
    </row>
    <row r="1732" customFormat="false" ht="51" hidden="false" customHeight="false" outlineLevel="0" collapsed="false">
      <c r="A1732" s="63" t="s">
        <v>1687</v>
      </c>
      <c r="B1732" s="23" t="s">
        <v>1688</v>
      </c>
      <c r="C1732" s="24" t="s">
        <v>1343</v>
      </c>
      <c r="D1732" s="24" t="s">
        <v>23</v>
      </c>
      <c r="E1732" s="62" t="n">
        <v>1</v>
      </c>
      <c r="F1732" s="26" t="n">
        <v>5200</v>
      </c>
      <c r="G1732" s="26" t="n">
        <v>5200</v>
      </c>
    </row>
    <row r="1733" customFormat="false" ht="15" hidden="false" customHeight="false" outlineLevel="0" collapsed="false">
      <c r="A1733" s="64" t="s">
        <v>1353</v>
      </c>
      <c r="B1733" s="64"/>
      <c r="C1733" s="64"/>
      <c r="D1733" s="64"/>
      <c r="E1733" s="64"/>
      <c r="F1733" s="64"/>
      <c r="G1733" s="65" t="n">
        <v>375.3</v>
      </c>
    </row>
    <row r="1734" customFormat="false" ht="15" hidden="false" customHeight="false" outlineLevel="0" collapsed="false">
      <c r="A1734" s="64" t="s">
        <v>1354</v>
      </c>
      <c r="B1734" s="64"/>
      <c r="C1734" s="64"/>
      <c r="D1734" s="64"/>
      <c r="E1734" s="64"/>
      <c r="F1734" s="64"/>
      <c r="G1734" s="65" t="n">
        <v>5635.67</v>
      </c>
    </row>
    <row r="1735" customFormat="false" ht="15" hidden="false" customHeight="false" outlineLevel="0" collapsed="false">
      <c r="A1735" s="64" t="s">
        <v>1355</v>
      </c>
      <c r="B1735" s="64"/>
      <c r="C1735" s="64"/>
      <c r="D1735" s="64"/>
      <c r="E1735" s="64"/>
      <c r="F1735" s="64"/>
      <c r="G1735" s="65" t="n">
        <v>6010.98</v>
      </c>
    </row>
    <row r="1736" customFormat="false" ht="15" hidden="false" customHeight="false" outlineLevel="0" collapsed="false">
      <c r="A1736" s="64" t="s">
        <v>1356</v>
      </c>
      <c r="B1736" s="64"/>
      <c r="C1736" s="64"/>
      <c r="D1736" s="64"/>
      <c r="E1736" s="64"/>
      <c r="F1736" s="64"/>
      <c r="G1736" s="65" t="n">
        <v>0</v>
      </c>
    </row>
    <row r="1737" customFormat="false" ht="15" hidden="false" customHeight="false" outlineLevel="0" collapsed="false">
      <c r="A1737" s="64" t="s">
        <v>1357</v>
      </c>
      <c r="B1737" s="64"/>
      <c r="C1737" s="64"/>
      <c r="D1737" s="64"/>
      <c r="E1737" s="64"/>
      <c r="F1737" s="64"/>
      <c r="G1737" s="65" t="n">
        <v>1541.82</v>
      </c>
    </row>
    <row r="1738" customFormat="false" ht="15" hidden="false" customHeight="false" outlineLevel="0" collapsed="false">
      <c r="A1738" s="64" t="s">
        <v>1358</v>
      </c>
      <c r="B1738" s="64"/>
      <c r="C1738" s="64"/>
      <c r="D1738" s="64"/>
      <c r="E1738" s="64"/>
      <c r="F1738" s="64"/>
      <c r="G1738" s="65" t="n">
        <v>0</v>
      </c>
    </row>
    <row r="1739" customFormat="false" ht="15" hidden="false" customHeight="false" outlineLevel="0" collapsed="false">
      <c r="A1739" s="64" t="s">
        <v>1359</v>
      </c>
      <c r="B1739" s="64"/>
      <c r="C1739" s="64"/>
      <c r="D1739" s="64"/>
      <c r="E1739" s="64"/>
      <c r="F1739" s="64"/>
      <c r="G1739" s="65" t="n">
        <v>1541.82</v>
      </c>
    </row>
    <row r="1740" customFormat="false" ht="15" hidden="false" customHeight="false" outlineLevel="0" collapsed="false">
      <c r="A1740" s="64" t="s">
        <v>1360</v>
      </c>
      <c r="B1740" s="64"/>
      <c r="C1740" s="64"/>
      <c r="D1740" s="64"/>
      <c r="E1740" s="64"/>
      <c r="F1740" s="64"/>
      <c r="G1740" s="65" t="n">
        <v>7552.79</v>
      </c>
    </row>
    <row r="1741" customFormat="false" ht="15" hidden="false" customHeight="false" outlineLevel="0" collapsed="false">
      <c r="A1741" s="64" t="s">
        <v>1361</v>
      </c>
      <c r="B1741" s="64"/>
      <c r="C1741" s="64"/>
      <c r="D1741" s="64"/>
      <c r="E1741" s="64"/>
      <c r="F1741" s="64"/>
      <c r="G1741" s="65" t="n">
        <v>1</v>
      </c>
    </row>
    <row r="1742" customFormat="false" ht="15" hidden="false" customHeight="false" outlineLevel="0" collapsed="false">
      <c r="A1742" s="64" t="s">
        <v>1362</v>
      </c>
      <c r="B1742" s="64"/>
      <c r="C1742" s="64"/>
      <c r="D1742" s="64"/>
      <c r="E1742" s="64"/>
      <c r="F1742" s="64"/>
      <c r="G1742" s="65" t="n">
        <f aca="false">G1741*G1740</f>
        <v>7552.79</v>
      </c>
    </row>
    <row r="1743" customFormat="false" ht="15" hidden="false" customHeight="false" outlineLevel="0" collapsed="false">
      <c r="A1743" s="66"/>
      <c r="B1743" s="66"/>
      <c r="C1743" s="66"/>
      <c r="D1743" s="66"/>
      <c r="E1743" s="66"/>
      <c r="F1743" s="66"/>
      <c r="G1743" s="66"/>
    </row>
    <row r="1744" customFormat="false" ht="15" hidden="false" customHeight="true" outlineLevel="0" collapsed="false">
      <c r="A1744" s="30" t="s">
        <v>244</v>
      </c>
      <c r="B1744" s="30" t="s">
        <v>245</v>
      </c>
      <c r="C1744" s="30"/>
      <c r="D1744" s="30"/>
      <c r="E1744" s="30"/>
      <c r="F1744" s="30"/>
      <c r="G1744" s="30"/>
    </row>
    <row r="1745" customFormat="false" ht="102" hidden="false" customHeight="false" outlineLevel="0" collapsed="false">
      <c r="A1745" s="30" t="s">
        <v>246</v>
      </c>
      <c r="B1745" s="30" t="s">
        <v>247</v>
      </c>
      <c r="C1745" s="61" t="s">
        <v>17</v>
      </c>
      <c r="D1745" s="61" t="s">
        <v>23</v>
      </c>
      <c r="E1745" s="62"/>
      <c r="F1745" s="25"/>
      <c r="G1745" s="25"/>
    </row>
    <row r="1746" customFormat="false" ht="51" hidden="false" customHeight="false" outlineLevel="0" collapsed="false">
      <c r="A1746" s="63" t="s">
        <v>1689</v>
      </c>
      <c r="B1746" s="23" t="s">
        <v>1690</v>
      </c>
      <c r="C1746" s="24" t="s">
        <v>17</v>
      </c>
      <c r="D1746" s="24" t="s">
        <v>23</v>
      </c>
      <c r="E1746" s="62" t="n">
        <v>1</v>
      </c>
      <c r="F1746" s="26" t="n">
        <v>386.73</v>
      </c>
      <c r="G1746" s="26" t="n">
        <v>386.73</v>
      </c>
    </row>
    <row r="1747" customFormat="false" ht="63.75" hidden="false" customHeight="false" outlineLevel="0" collapsed="false">
      <c r="A1747" s="63" t="s">
        <v>1691</v>
      </c>
      <c r="B1747" s="23" t="s">
        <v>1692</v>
      </c>
      <c r="C1747" s="24" t="s">
        <v>17</v>
      </c>
      <c r="D1747" s="24" t="s">
        <v>23</v>
      </c>
      <c r="E1747" s="62" t="n">
        <v>1</v>
      </c>
      <c r="F1747" s="26" t="n">
        <v>21.43</v>
      </c>
      <c r="G1747" s="26" t="n">
        <v>21.43</v>
      </c>
    </row>
    <row r="1748" customFormat="false" ht="51" hidden="false" customHeight="false" outlineLevel="0" collapsed="false">
      <c r="A1748" s="63" t="s">
        <v>1693</v>
      </c>
      <c r="B1748" s="23" t="s">
        <v>1694</v>
      </c>
      <c r="C1748" s="24" t="s">
        <v>17</v>
      </c>
      <c r="D1748" s="24" t="s">
        <v>23</v>
      </c>
      <c r="E1748" s="62" t="n">
        <v>1</v>
      </c>
      <c r="F1748" s="26" t="n">
        <v>195.37</v>
      </c>
      <c r="G1748" s="26" t="n">
        <v>195.37</v>
      </c>
    </row>
    <row r="1749" customFormat="false" ht="51" hidden="false" customHeight="false" outlineLevel="0" collapsed="false">
      <c r="A1749" s="63" t="s">
        <v>1695</v>
      </c>
      <c r="B1749" s="23" t="s">
        <v>1696</v>
      </c>
      <c r="C1749" s="24" t="s">
        <v>17</v>
      </c>
      <c r="D1749" s="24" t="s">
        <v>23</v>
      </c>
      <c r="E1749" s="62" t="n">
        <v>1</v>
      </c>
      <c r="F1749" s="26" t="n">
        <v>32.22</v>
      </c>
      <c r="G1749" s="26" t="n">
        <v>32.22</v>
      </c>
    </row>
    <row r="1750" customFormat="false" ht="15" hidden="false" customHeight="false" outlineLevel="0" collapsed="false">
      <c r="A1750" s="64" t="s">
        <v>1353</v>
      </c>
      <c r="B1750" s="64"/>
      <c r="C1750" s="64"/>
      <c r="D1750" s="64"/>
      <c r="E1750" s="64"/>
      <c r="F1750" s="64"/>
      <c r="G1750" s="65" t="n">
        <v>20.37</v>
      </c>
    </row>
    <row r="1751" customFormat="false" ht="15" hidden="false" customHeight="false" outlineLevel="0" collapsed="false">
      <c r="A1751" s="64" t="s">
        <v>1354</v>
      </c>
      <c r="B1751" s="64"/>
      <c r="C1751" s="64"/>
      <c r="D1751" s="64"/>
      <c r="E1751" s="64"/>
      <c r="F1751" s="64"/>
      <c r="G1751" s="65" t="n">
        <v>615.38</v>
      </c>
    </row>
    <row r="1752" customFormat="false" ht="15" hidden="false" customHeight="false" outlineLevel="0" collapsed="false">
      <c r="A1752" s="64" t="s">
        <v>1355</v>
      </c>
      <c r="B1752" s="64"/>
      <c r="C1752" s="64"/>
      <c r="D1752" s="64"/>
      <c r="E1752" s="64"/>
      <c r="F1752" s="64"/>
      <c r="G1752" s="65" t="n">
        <v>635.75</v>
      </c>
    </row>
    <row r="1753" customFormat="false" ht="15" hidden="false" customHeight="false" outlineLevel="0" collapsed="false">
      <c r="A1753" s="64" t="s">
        <v>1356</v>
      </c>
      <c r="B1753" s="64"/>
      <c r="C1753" s="64"/>
      <c r="D1753" s="64"/>
      <c r="E1753" s="64"/>
      <c r="F1753" s="64"/>
      <c r="G1753" s="65" t="n">
        <v>0</v>
      </c>
    </row>
    <row r="1754" customFormat="false" ht="15" hidden="false" customHeight="false" outlineLevel="0" collapsed="false">
      <c r="A1754" s="64" t="s">
        <v>1357</v>
      </c>
      <c r="B1754" s="64"/>
      <c r="C1754" s="64"/>
      <c r="D1754" s="64"/>
      <c r="E1754" s="64"/>
      <c r="F1754" s="64"/>
      <c r="G1754" s="65" t="n">
        <v>163.07</v>
      </c>
    </row>
    <row r="1755" customFormat="false" ht="15" hidden="false" customHeight="false" outlineLevel="0" collapsed="false">
      <c r="A1755" s="64" t="s">
        <v>1358</v>
      </c>
      <c r="B1755" s="64"/>
      <c r="C1755" s="64"/>
      <c r="D1755" s="64"/>
      <c r="E1755" s="64"/>
      <c r="F1755" s="64"/>
      <c r="G1755" s="65" t="n">
        <v>0</v>
      </c>
    </row>
    <row r="1756" customFormat="false" ht="15" hidden="false" customHeight="false" outlineLevel="0" collapsed="false">
      <c r="A1756" s="64" t="s">
        <v>1359</v>
      </c>
      <c r="B1756" s="64"/>
      <c r="C1756" s="64"/>
      <c r="D1756" s="64"/>
      <c r="E1756" s="64"/>
      <c r="F1756" s="64"/>
      <c r="G1756" s="65" t="n">
        <v>163.07</v>
      </c>
    </row>
    <row r="1757" customFormat="false" ht="15" hidden="false" customHeight="false" outlineLevel="0" collapsed="false">
      <c r="A1757" s="64" t="s">
        <v>1360</v>
      </c>
      <c r="B1757" s="64"/>
      <c r="C1757" s="64"/>
      <c r="D1757" s="64"/>
      <c r="E1757" s="64"/>
      <c r="F1757" s="64"/>
      <c r="G1757" s="65" t="n">
        <v>798.82</v>
      </c>
    </row>
    <row r="1758" customFormat="false" ht="15" hidden="false" customHeight="false" outlineLevel="0" collapsed="false">
      <c r="A1758" s="64" t="s">
        <v>1361</v>
      </c>
      <c r="B1758" s="64"/>
      <c r="C1758" s="64"/>
      <c r="D1758" s="64"/>
      <c r="E1758" s="64"/>
      <c r="F1758" s="64"/>
      <c r="G1758" s="65" t="n">
        <v>1</v>
      </c>
    </row>
    <row r="1759" customFormat="false" ht="15" hidden="false" customHeight="false" outlineLevel="0" collapsed="false">
      <c r="A1759" s="64" t="s">
        <v>1362</v>
      </c>
      <c r="B1759" s="64"/>
      <c r="C1759" s="64"/>
      <c r="D1759" s="64"/>
      <c r="E1759" s="64"/>
      <c r="F1759" s="64"/>
      <c r="G1759" s="65" t="n">
        <f aca="false">G1758*G1757</f>
        <v>798.82</v>
      </c>
    </row>
    <row r="1760" customFormat="false" ht="15" hidden="false" customHeight="false" outlineLevel="0" collapsed="false">
      <c r="A1760" s="66"/>
      <c r="B1760" s="66"/>
      <c r="C1760" s="66"/>
      <c r="D1760" s="66"/>
      <c r="E1760" s="66"/>
      <c r="F1760" s="66"/>
      <c r="G1760" s="66"/>
    </row>
    <row r="1761" customFormat="false" ht="76.5" hidden="false" customHeight="false" outlineLevel="0" collapsed="false">
      <c r="A1761" s="30" t="s">
        <v>248</v>
      </c>
      <c r="B1761" s="30" t="s">
        <v>249</v>
      </c>
      <c r="C1761" s="61" t="s">
        <v>17</v>
      </c>
      <c r="D1761" s="61" t="s">
        <v>23</v>
      </c>
      <c r="E1761" s="62"/>
      <c r="F1761" s="25"/>
      <c r="G1761" s="25"/>
    </row>
    <row r="1762" customFormat="false" ht="38.25" hidden="false" customHeight="false" outlineLevel="0" collapsed="false">
      <c r="A1762" s="63" t="s">
        <v>1697</v>
      </c>
      <c r="B1762" s="23" t="s">
        <v>1698</v>
      </c>
      <c r="C1762" s="24" t="s">
        <v>17</v>
      </c>
      <c r="D1762" s="24" t="s">
        <v>23</v>
      </c>
      <c r="E1762" s="62" t="n">
        <v>1</v>
      </c>
      <c r="F1762" s="26" t="n">
        <v>50.67</v>
      </c>
      <c r="G1762" s="26" t="n">
        <v>50.67</v>
      </c>
    </row>
    <row r="1763" customFormat="false" ht="51" hidden="false" customHeight="false" outlineLevel="0" collapsed="false">
      <c r="A1763" s="63" t="s">
        <v>1481</v>
      </c>
      <c r="B1763" s="23" t="s">
        <v>1482</v>
      </c>
      <c r="C1763" s="24" t="s">
        <v>17</v>
      </c>
      <c r="D1763" s="24" t="s">
        <v>23</v>
      </c>
      <c r="E1763" s="62" t="n">
        <v>1</v>
      </c>
      <c r="F1763" s="26" t="n">
        <v>380.65</v>
      </c>
      <c r="G1763" s="26" t="n">
        <v>380.65</v>
      </c>
    </row>
    <row r="1764" customFormat="false" ht="15" hidden="false" customHeight="false" outlineLevel="0" collapsed="false">
      <c r="A1764" s="64" t="s">
        <v>1353</v>
      </c>
      <c r="B1764" s="64"/>
      <c r="C1764" s="64"/>
      <c r="D1764" s="64"/>
      <c r="E1764" s="64"/>
      <c r="F1764" s="64"/>
      <c r="G1764" s="65" t="n">
        <v>14.6</v>
      </c>
    </row>
    <row r="1765" customFormat="false" ht="15" hidden="false" customHeight="false" outlineLevel="0" collapsed="false">
      <c r="A1765" s="64" t="s">
        <v>1354</v>
      </c>
      <c r="B1765" s="64"/>
      <c r="C1765" s="64"/>
      <c r="D1765" s="64"/>
      <c r="E1765" s="64"/>
      <c r="F1765" s="64"/>
      <c r="G1765" s="65" t="n">
        <v>416.71</v>
      </c>
    </row>
    <row r="1766" customFormat="false" ht="15" hidden="false" customHeight="false" outlineLevel="0" collapsed="false">
      <c r="A1766" s="64" t="s">
        <v>1355</v>
      </c>
      <c r="B1766" s="64"/>
      <c r="C1766" s="64"/>
      <c r="D1766" s="64"/>
      <c r="E1766" s="64"/>
      <c r="F1766" s="64"/>
      <c r="G1766" s="65" t="n">
        <v>431.32</v>
      </c>
    </row>
    <row r="1767" customFormat="false" ht="15" hidden="false" customHeight="false" outlineLevel="0" collapsed="false">
      <c r="A1767" s="64" t="s">
        <v>1356</v>
      </c>
      <c r="B1767" s="64"/>
      <c r="C1767" s="64"/>
      <c r="D1767" s="64"/>
      <c r="E1767" s="64"/>
      <c r="F1767" s="64"/>
      <c r="G1767" s="65" t="n">
        <v>0</v>
      </c>
    </row>
    <row r="1768" customFormat="false" ht="15" hidden="false" customHeight="false" outlineLevel="0" collapsed="false">
      <c r="A1768" s="64" t="s">
        <v>1357</v>
      </c>
      <c r="B1768" s="64"/>
      <c r="C1768" s="64"/>
      <c r="D1768" s="64"/>
      <c r="E1768" s="64"/>
      <c r="F1768" s="64"/>
      <c r="G1768" s="65" t="n">
        <v>110.63</v>
      </c>
    </row>
    <row r="1769" customFormat="false" ht="15" hidden="false" customHeight="false" outlineLevel="0" collapsed="false">
      <c r="A1769" s="64" t="s">
        <v>1358</v>
      </c>
      <c r="B1769" s="64"/>
      <c r="C1769" s="64"/>
      <c r="D1769" s="64"/>
      <c r="E1769" s="64"/>
      <c r="F1769" s="64"/>
      <c r="G1769" s="65" t="n">
        <v>0</v>
      </c>
    </row>
    <row r="1770" customFormat="false" ht="15" hidden="false" customHeight="false" outlineLevel="0" collapsed="false">
      <c r="A1770" s="64" t="s">
        <v>1359</v>
      </c>
      <c r="B1770" s="64"/>
      <c r="C1770" s="64"/>
      <c r="D1770" s="64"/>
      <c r="E1770" s="64"/>
      <c r="F1770" s="64"/>
      <c r="G1770" s="65" t="n">
        <v>110.63</v>
      </c>
    </row>
    <row r="1771" customFormat="false" ht="15" hidden="false" customHeight="false" outlineLevel="0" collapsed="false">
      <c r="A1771" s="64" t="s">
        <v>1360</v>
      </c>
      <c r="B1771" s="64"/>
      <c r="C1771" s="64"/>
      <c r="D1771" s="64"/>
      <c r="E1771" s="64"/>
      <c r="F1771" s="64"/>
      <c r="G1771" s="65" t="n">
        <v>541.95</v>
      </c>
    </row>
    <row r="1772" customFormat="false" ht="15" hidden="false" customHeight="false" outlineLevel="0" collapsed="false">
      <c r="A1772" s="64" t="s">
        <v>1361</v>
      </c>
      <c r="B1772" s="64"/>
      <c r="C1772" s="64"/>
      <c r="D1772" s="64"/>
      <c r="E1772" s="64"/>
      <c r="F1772" s="64"/>
      <c r="G1772" s="65" t="n">
        <v>1</v>
      </c>
    </row>
    <row r="1773" customFormat="false" ht="15" hidden="false" customHeight="false" outlineLevel="0" collapsed="false">
      <c r="A1773" s="64" t="s">
        <v>1362</v>
      </c>
      <c r="B1773" s="64"/>
      <c r="C1773" s="64"/>
      <c r="D1773" s="64"/>
      <c r="E1773" s="64"/>
      <c r="F1773" s="64"/>
      <c r="G1773" s="65" t="n">
        <f aca="false">G1772*G1771</f>
        <v>541.95</v>
      </c>
    </row>
    <row r="1774" customFormat="false" ht="15" hidden="false" customHeight="false" outlineLevel="0" collapsed="false">
      <c r="A1774" s="66"/>
      <c r="B1774" s="66"/>
      <c r="C1774" s="66"/>
      <c r="D1774" s="66"/>
      <c r="E1774" s="66"/>
      <c r="F1774" s="66"/>
      <c r="G1774" s="66"/>
    </row>
    <row r="1775" customFormat="false" ht="38.25" hidden="false" customHeight="false" outlineLevel="0" collapsed="false">
      <c r="A1775" s="30" t="s">
        <v>250</v>
      </c>
      <c r="B1775" s="30" t="s">
        <v>251</v>
      </c>
      <c r="C1775" s="61" t="s">
        <v>17</v>
      </c>
      <c r="D1775" s="61" t="s">
        <v>23</v>
      </c>
      <c r="E1775" s="62"/>
      <c r="F1775" s="25"/>
      <c r="G1775" s="25"/>
    </row>
    <row r="1776" customFormat="false" ht="15" hidden="false" customHeight="false" outlineLevel="0" collapsed="false">
      <c r="A1776" s="63" t="n">
        <v>37329</v>
      </c>
      <c r="B1776" s="23" t="s">
        <v>1699</v>
      </c>
      <c r="C1776" s="24" t="s">
        <v>1343</v>
      </c>
      <c r="D1776" s="24" t="s">
        <v>114</v>
      </c>
      <c r="E1776" s="62" t="n">
        <v>0.03</v>
      </c>
      <c r="F1776" s="26" t="n">
        <v>53.64</v>
      </c>
      <c r="G1776" s="26" t="n">
        <v>1.38</v>
      </c>
    </row>
    <row r="1777" customFormat="false" ht="38.25" hidden="false" customHeight="false" outlineLevel="0" collapsed="false">
      <c r="A1777" s="63" t="n">
        <v>37590</v>
      </c>
      <c r="B1777" s="23" t="s">
        <v>1700</v>
      </c>
      <c r="C1777" s="24" t="s">
        <v>1343</v>
      </c>
      <c r="D1777" s="24" t="s">
        <v>23</v>
      </c>
      <c r="E1777" s="62" t="n">
        <v>2</v>
      </c>
      <c r="F1777" s="26" t="n">
        <v>23.51</v>
      </c>
      <c r="G1777" s="26" t="n">
        <v>47.02</v>
      </c>
    </row>
    <row r="1778" customFormat="false" ht="25.5" hidden="false" customHeight="false" outlineLevel="0" collapsed="false">
      <c r="A1778" s="63" t="n">
        <v>4823</v>
      </c>
      <c r="B1778" s="23" t="s">
        <v>1701</v>
      </c>
      <c r="C1778" s="24" t="s">
        <v>1343</v>
      </c>
      <c r="D1778" s="24" t="s">
        <v>114</v>
      </c>
      <c r="E1778" s="62" t="n">
        <v>0.38</v>
      </c>
      <c r="F1778" s="26" t="n">
        <v>29.69</v>
      </c>
      <c r="G1778" s="26" t="n">
        <v>11.41</v>
      </c>
    </row>
    <row r="1779" customFormat="false" ht="63.75" hidden="false" customHeight="false" outlineLevel="0" collapsed="false">
      <c r="A1779" s="63" t="n">
        <v>7568</v>
      </c>
      <c r="B1779" s="23" t="s">
        <v>1702</v>
      </c>
      <c r="C1779" s="24" t="s">
        <v>1343</v>
      </c>
      <c r="D1779" s="24" t="s">
        <v>23</v>
      </c>
      <c r="E1779" s="62" t="n">
        <v>6</v>
      </c>
      <c r="F1779" s="26" t="n">
        <v>0.49</v>
      </c>
      <c r="G1779" s="26" t="n">
        <v>2.94</v>
      </c>
    </row>
    <row r="1780" customFormat="false" ht="25.5" hidden="false" customHeight="false" outlineLevel="0" collapsed="false">
      <c r="A1780" s="63" t="s">
        <v>1371</v>
      </c>
      <c r="B1780" s="23" t="s">
        <v>1372</v>
      </c>
      <c r="C1780" s="24" t="s">
        <v>17</v>
      </c>
      <c r="D1780" s="24" t="s">
        <v>1314</v>
      </c>
      <c r="E1780" s="62" t="n">
        <v>1.92</v>
      </c>
      <c r="F1780" s="26" t="n">
        <v>14.81</v>
      </c>
      <c r="G1780" s="26" t="n">
        <v>28.43</v>
      </c>
    </row>
    <row r="1781" customFormat="false" ht="25.5" hidden="false" customHeight="false" outlineLevel="0" collapsed="false">
      <c r="A1781" s="63" t="s">
        <v>1349</v>
      </c>
      <c r="B1781" s="23" t="s">
        <v>1350</v>
      </c>
      <c r="C1781" s="24" t="s">
        <v>17</v>
      </c>
      <c r="D1781" s="24" t="s">
        <v>1314</v>
      </c>
      <c r="E1781" s="62" t="n">
        <v>0.98</v>
      </c>
      <c r="F1781" s="26" t="n">
        <v>12.54</v>
      </c>
      <c r="G1781" s="26" t="n">
        <v>12.29</v>
      </c>
    </row>
    <row r="1782" customFormat="false" ht="25.5" hidden="false" customHeight="false" outlineLevel="0" collapsed="false">
      <c r="A1782" s="63" t="s">
        <v>1703</v>
      </c>
      <c r="B1782" s="23" t="s">
        <v>1704</v>
      </c>
      <c r="C1782" s="24" t="s">
        <v>1343</v>
      </c>
      <c r="D1782" s="24" t="s">
        <v>23</v>
      </c>
      <c r="E1782" s="62" t="n">
        <v>1</v>
      </c>
      <c r="F1782" s="26" t="n">
        <v>384</v>
      </c>
      <c r="G1782" s="26" t="n">
        <v>384</v>
      </c>
    </row>
    <row r="1783" customFormat="false" ht="15" hidden="false" customHeight="false" outlineLevel="0" collapsed="false">
      <c r="A1783" s="64" t="s">
        <v>1353</v>
      </c>
      <c r="B1783" s="64"/>
      <c r="C1783" s="64"/>
      <c r="D1783" s="64"/>
      <c r="E1783" s="64"/>
      <c r="F1783" s="64"/>
      <c r="G1783" s="65" t="n">
        <v>28.54</v>
      </c>
    </row>
    <row r="1784" customFormat="false" ht="15" hidden="false" customHeight="false" outlineLevel="0" collapsed="false">
      <c r="A1784" s="64" t="s">
        <v>1354</v>
      </c>
      <c r="B1784" s="64"/>
      <c r="C1784" s="64"/>
      <c r="D1784" s="64"/>
      <c r="E1784" s="64"/>
      <c r="F1784" s="64"/>
      <c r="G1784" s="65" t="n">
        <v>458.92</v>
      </c>
    </row>
    <row r="1785" customFormat="false" ht="15" hidden="false" customHeight="false" outlineLevel="0" collapsed="false">
      <c r="A1785" s="64" t="s">
        <v>1355</v>
      </c>
      <c r="B1785" s="64"/>
      <c r="C1785" s="64"/>
      <c r="D1785" s="64"/>
      <c r="E1785" s="64"/>
      <c r="F1785" s="64"/>
      <c r="G1785" s="65" t="n">
        <v>487.47</v>
      </c>
    </row>
    <row r="1786" customFormat="false" ht="15" hidden="false" customHeight="false" outlineLevel="0" collapsed="false">
      <c r="A1786" s="64" t="s">
        <v>1356</v>
      </c>
      <c r="B1786" s="64"/>
      <c r="C1786" s="64"/>
      <c r="D1786" s="64"/>
      <c r="E1786" s="64"/>
      <c r="F1786" s="64"/>
      <c r="G1786" s="65" t="n">
        <v>0</v>
      </c>
    </row>
    <row r="1787" customFormat="false" ht="15" hidden="false" customHeight="false" outlineLevel="0" collapsed="false">
      <c r="A1787" s="64" t="s">
        <v>1357</v>
      </c>
      <c r="B1787" s="64"/>
      <c r="C1787" s="64"/>
      <c r="D1787" s="64"/>
      <c r="E1787" s="64"/>
      <c r="F1787" s="64"/>
      <c r="G1787" s="65" t="n">
        <v>125.04</v>
      </c>
    </row>
    <row r="1788" customFormat="false" ht="15" hidden="false" customHeight="false" outlineLevel="0" collapsed="false">
      <c r="A1788" s="64" t="s">
        <v>1358</v>
      </c>
      <c r="B1788" s="64"/>
      <c r="C1788" s="64"/>
      <c r="D1788" s="64"/>
      <c r="E1788" s="64"/>
      <c r="F1788" s="64"/>
      <c r="G1788" s="65" t="n">
        <v>0</v>
      </c>
    </row>
    <row r="1789" customFormat="false" ht="15" hidden="false" customHeight="false" outlineLevel="0" collapsed="false">
      <c r="A1789" s="64" t="s">
        <v>1359</v>
      </c>
      <c r="B1789" s="64"/>
      <c r="C1789" s="64"/>
      <c r="D1789" s="64"/>
      <c r="E1789" s="64"/>
      <c r="F1789" s="64"/>
      <c r="G1789" s="65" t="n">
        <v>125.04</v>
      </c>
    </row>
    <row r="1790" customFormat="false" ht="15" hidden="false" customHeight="false" outlineLevel="0" collapsed="false">
      <c r="A1790" s="64" t="s">
        <v>1360</v>
      </c>
      <c r="B1790" s="64"/>
      <c r="C1790" s="64"/>
      <c r="D1790" s="64"/>
      <c r="E1790" s="64"/>
      <c r="F1790" s="64"/>
      <c r="G1790" s="65" t="n">
        <v>612.5</v>
      </c>
    </row>
    <row r="1791" customFormat="false" ht="15" hidden="false" customHeight="false" outlineLevel="0" collapsed="false">
      <c r="A1791" s="64" t="s">
        <v>1361</v>
      </c>
      <c r="B1791" s="64"/>
      <c r="C1791" s="64"/>
      <c r="D1791" s="64"/>
      <c r="E1791" s="64"/>
      <c r="F1791" s="64"/>
      <c r="G1791" s="65" t="n">
        <v>1</v>
      </c>
    </row>
    <row r="1792" customFormat="false" ht="15" hidden="false" customHeight="false" outlineLevel="0" collapsed="false">
      <c r="A1792" s="64" t="s">
        <v>1362</v>
      </c>
      <c r="B1792" s="64"/>
      <c r="C1792" s="64"/>
      <c r="D1792" s="64"/>
      <c r="E1792" s="64"/>
      <c r="F1792" s="64"/>
      <c r="G1792" s="65" t="n">
        <f aca="false">G1791*G1790</f>
        <v>612.5</v>
      </c>
    </row>
    <row r="1793" customFormat="false" ht="15" hidden="false" customHeight="false" outlineLevel="0" collapsed="false">
      <c r="A1793" s="66"/>
      <c r="B1793" s="66"/>
      <c r="C1793" s="66"/>
      <c r="D1793" s="66"/>
      <c r="E1793" s="66"/>
      <c r="F1793" s="66"/>
      <c r="G1793" s="66"/>
    </row>
    <row r="1794" customFormat="false" ht="38.25" hidden="false" customHeight="false" outlineLevel="0" collapsed="false">
      <c r="A1794" s="30" t="s">
        <v>252</v>
      </c>
      <c r="B1794" s="30" t="s">
        <v>253</v>
      </c>
      <c r="C1794" s="61" t="s">
        <v>17</v>
      </c>
      <c r="D1794" s="61" t="s">
        <v>23</v>
      </c>
      <c r="E1794" s="62"/>
      <c r="F1794" s="25"/>
      <c r="G1794" s="25"/>
    </row>
    <row r="1795" customFormat="false" ht="15" hidden="false" customHeight="false" outlineLevel="0" collapsed="false">
      <c r="A1795" s="63" t="n">
        <v>37329</v>
      </c>
      <c r="B1795" s="23" t="s">
        <v>1699</v>
      </c>
      <c r="C1795" s="24" t="s">
        <v>1343</v>
      </c>
      <c r="D1795" s="24" t="s">
        <v>114</v>
      </c>
      <c r="E1795" s="62" t="n">
        <v>0.03</v>
      </c>
      <c r="F1795" s="26" t="n">
        <v>53.64</v>
      </c>
      <c r="G1795" s="26" t="n">
        <v>1.38</v>
      </c>
    </row>
    <row r="1796" customFormat="false" ht="38.25" hidden="false" customHeight="false" outlineLevel="0" collapsed="false">
      <c r="A1796" s="63" t="n">
        <v>37590</v>
      </c>
      <c r="B1796" s="23" t="s">
        <v>1700</v>
      </c>
      <c r="C1796" s="24" t="s">
        <v>1343</v>
      </c>
      <c r="D1796" s="24" t="s">
        <v>23</v>
      </c>
      <c r="E1796" s="62" t="n">
        <v>2</v>
      </c>
      <c r="F1796" s="26" t="n">
        <v>23.51</v>
      </c>
      <c r="G1796" s="26" t="n">
        <v>47.02</v>
      </c>
    </row>
    <row r="1797" customFormat="false" ht="25.5" hidden="false" customHeight="false" outlineLevel="0" collapsed="false">
      <c r="A1797" s="63" t="n">
        <v>4823</v>
      </c>
      <c r="B1797" s="23" t="s">
        <v>1701</v>
      </c>
      <c r="C1797" s="24" t="s">
        <v>1343</v>
      </c>
      <c r="D1797" s="24" t="s">
        <v>114</v>
      </c>
      <c r="E1797" s="62" t="n">
        <v>0.38</v>
      </c>
      <c r="F1797" s="26" t="n">
        <v>29.69</v>
      </c>
      <c r="G1797" s="26" t="n">
        <v>11.41</v>
      </c>
    </row>
    <row r="1798" customFormat="false" ht="63.75" hidden="false" customHeight="false" outlineLevel="0" collapsed="false">
      <c r="A1798" s="63" t="n">
        <v>7568</v>
      </c>
      <c r="B1798" s="23" t="s">
        <v>1702</v>
      </c>
      <c r="C1798" s="24" t="s">
        <v>1343</v>
      </c>
      <c r="D1798" s="24" t="s">
        <v>23</v>
      </c>
      <c r="E1798" s="62" t="n">
        <v>6</v>
      </c>
      <c r="F1798" s="26" t="n">
        <v>0.49</v>
      </c>
      <c r="G1798" s="26" t="n">
        <v>2.94</v>
      </c>
    </row>
    <row r="1799" customFormat="false" ht="25.5" hidden="false" customHeight="false" outlineLevel="0" collapsed="false">
      <c r="A1799" s="63" t="s">
        <v>1371</v>
      </c>
      <c r="B1799" s="23" t="s">
        <v>1372</v>
      </c>
      <c r="C1799" s="24" t="s">
        <v>17</v>
      </c>
      <c r="D1799" s="24" t="s">
        <v>1314</v>
      </c>
      <c r="E1799" s="62" t="n">
        <v>1.92</v>
      </c>
      <c r="F1799" s="26" t="n">
        <v>14.81</v>
      </c>
      <c r="G1799" s="26" t="n">
        <v>28.43</v>
      </c>
    </row>
    <row r="1800" customFormat="false" ht="25.5" hidden="false" customHeight="false" outlineLevel="0" collapsed="false">
      <c r="A1800" s="63" t="s">
        <v>1349</v>
      </c>
      <c r="B1800" s="23" t="s">
        <v>1350</v>
      </c>
      <c r="C1800" s="24" t="s">
        <v>17</v>
      </c>
      <c r="D1800" s="24" t="s">
        <v>1314</v>
      </c>
      <c r="E1800" s="62" t="n">
        <v>0.98</v>
      </c>
      <c r="F1800" s="26" t="n">
        <v>12.54</v>
      </c>
      <c r="G1800" s="26" t="n">
        <v>12.29</v>
      </c>
    </row>
    <row r="1801" customFormat="false" ht="25.5" hidden="false" customHeight="false" outlineLevel="0" collapsed="false">
      <c r="A1801" s="63" t="s">
        <v>1705</v>
      </c>
      <c r="B1801" s="23" t="s">
        <v>1706</v>
      </c>
      <c r="C1801" s="24" t="s">
        <v>1343</v>
      </c>
      <c r="D1801" s="24" t="s">
        <v>23</v>
      </c>
      <c r="E1801" s="62" t="n">
        <v>1</v>
      </c>
      <c r="F1801" s="26" t="n">
        <v>117.93</v>
      </c>
      <c r="G1801" s="26" t="n">
        <v>117.93</v>
      </c>
    </row>
    <row r="1802" customFormat="false" ht="15" hidden="false" customHeight="false" outlineLevel="0" collapsed="false">
      <c r="A1802" s="64" t="s">
        <v>1353</v>
      </c>
      <c r="B1802" s="64"/>
      <c r="C1802" s="64"/>
      <c r="D1802" s="64"/>
      <c r="E1802" s="64"/>
      <c r="F1802" s="64"/>
      <c r="G1802" s="65" t="n">
        <v>28.54</v>
      </c>
    </row>
    <row r="1803" customFormat="false" ht="15" hidden="false" customHeight="false" outlineLevel="0" collapsed="false">
      <c r="A1803" s="64" t="s">
        <v>1354</v>
      </c>
      <c r="B1803" s="64"/>
      <c r="C1803" s="64"/>
      <c r="D1803" s="64"/>
      <c r="E1803" s="64"/>
      <c r="F1803" s="64"/>
      <c r="G1803" s="65" t="n">
        <v>192.85</v>
      </c>
    </row>
    <row r="1804" customFormat="false" ht="15" hidden="false" customHeight="false" outlineLevel="0" collapsed="false">
      <c r="A1804" s="64" t="s">
        <v>1355</v>
      </c>
      <c r="B1804" s="64"/>
      <c r="C1804" s="64"/>
      <c r="D1804" s="64"/>
      <c r="E1804" s="64"/>
      <c r="F1804" s="64"/>
      <c r="G1804" s="65" t="n">
        <v>221.4</v>
      </c>
    </row>
    <row r="1805" customFormat="false" ht="15" hidden="false" customHeight="false" outlineLevel="0" collapsed="false">
      <c r="A1805" s="64" t="s">
        <v>1356</v>
      </c>
      <c r="B1805" s="64"/>
      <c r="C1805" s="64"/>
      <c r="D1805" s="64"/>
      <c r="E1805" s="64"/>
      <c r="F1805" s="64"/>
      <c r="G1805" s="65" t="n">
        <v>0</v>
      </c>
    </row>
    <row r="1806" customFormat="false" ht="15" hidden="false" customHeight="false" outlineLevel="0" collapsed="false">
      <c r="A1806" s="64" t="s">
        <v>1357</v>
      </c>
      <c r="B1806" s="64"/>
      <c r="C1806" s="64"/>
      <c r="D1806" s="64"/>
      <c r="E1806" s="64"/>
      <c r="F1806" s="64"/>
      <c r="G1806" s="65" t="n">
        <v>56.79</v>
      </c>
    </row>
    <row r="1807" customFormat="false" ht="15" hidden="false" customHeight="false" outlineLevel="0" collapsed="false">
      <c r="A1807" s="64" t="s">
        <v>1358</v>
      </c>
      <c r="B1807" s="64"/>
      <c r="C1807" s="64"/>
      <c r="D1807" s="64"/>
      <c r="E1807" s="64"/>
      <c r="F1807" s="64"/>
      <c r="G1807" s="65" t="n">
        <v>0</v>
      </c>
    </row>
    <row r="1808" customFormat="false" ht="15" hidden="false" customHeight="false" outlineLevel="0" collapsed="false">
      <c r="A1808" s="64" t="s">
        <v>1359</v>
      </c>
      <c r="B1808" s="64"/>
      <c r="C1808" s="64"/>
      <c r="D1808" s="64"/>
      <c r="E1808" s="64"/>
      <c r="F1808" s="64"/>
      <c r="G1808" s="65" t="n">
        <v>56.79</v>
      </c>
    </row>
    <row r="1809" customFormat="false" ht="15" hidden="false" customHeight="false" outlineLevel="0" collapsed="false">
      <c r="A1809" s="64" t="s">
        <v>1360</v>
      </c>
      <c r="B1809" s="64"/>
      <c r="C1809" s="64"/>
      <c r="D1809" s="64"/>
      <c r="E1809" s="64"/>
      <c r="F1809" s="64"/>
      <c r="G1809" s="65" t="n">
        <v>278.19</v>
      </c>
    </row>
    <row r="1810" customFormat="false" ht="15" hidden="false" customHeight="false" outlineLevel="0" collapsed="false">
      <c r="A1810" s="64" t="s">
        <v>1361</v>
      </c>
      <c r="B1810" s="64"/>
      <c r="C1810" s="64"/>
      <c r="D1810" s="64"/>
      <c r="E1810" s="64"/>
      <c r="F1810" s="64"/>
      <c r="G1810" s="65" t="n">
        <v>1</v>
      </c>
    </row>
    <row r="1811" customFormat="false" ht="15" hidden="false" customHeight="false" outlineLevel="0" collapsed="false">
      <c r="A1811" s="64" t="s">
        <v>1362</v>
      </c>
      <c r="B1811" s="64"/>
      <c r="C1811" s="64"/>
      <c r="D1811" s="64"/>
      <c r="E1811" s="64"/>
      <c r="F1811" s="64"/>
      <c r="G1811" s="65" t="n">
        <f aca="false">G1810*G1809</f>
        <v>278.19</v>
      </c>
    </row>
    <row r="1812" customFormat="false" ht="15" hidden="false" customHeight="false" outlineLevel="0" collapsed="false">
      <c r="A1812" s="66"/>
      <c r="B1812" s="66"/>
      <c r="C1812" s="66"/>
      <c r="D1812" s="66"/>
      <c r="E1812" s="66"/>
      <c r="F1812" s="66"/>
      <c r="G1812" s="66"/>
    </row>
    <row r="1813" customFormat="false" ht="51" hidden="false" customHeight="false" outlineLevel="0" collapsed="false">
      <c r="A1813" s="30" t="s">
        <v>254</v>
      </c>
      <c r="B1813" s="30" t="s">
        <v>255</v>
      </c>
      <c r="C1813" s="61" t="s">
        <v>17</v>
      </c>
      <c r="D1813" s="61" t="s">
        <v>23</v>
      </c>
      <c r="E1813" s="62"/>
      <c r="F1813" s="25"/>
      <c r="G1813" s="25"/>
    </row>
    <row r="1814" customFormat="false" ht="63.75" hidden="false" customHeight="false" outlineLevel="0" collapsed="false">
      <c r="A1814" s="63" t="s">
        <v>1691</v>
      </c>
      <c r="B1814" s="23" t="s">
        <v>1692</v>
      </c>
      <c r="C1814" s="24" t="s">
        <v>17</v>
      </c>
      <c r="D1814" s="24" t="s">
        <v>23</v>
      </c>
      <c r="E1814" s="62" t="n">
        <v>1</v>
      </c>
      <c r="F1814" s="26" t="n">
        <v>21.43</v>
      </c>
      <c r="G1814" s="26" t="n">
        <v>21.43</v>
      </c>
    </row>
    <row r="1815" customFormat="false" ht="38.25" hidden="false" customHeight="false" outlineLevel="0" collapsed="false">
      <c r="A1815" s="63" t="s">
        <v>1707</v>
      </c>
      <c r="B1815" s="23" t="s">
        <v>1708</v>
      </c>
      <c r="C1815" s="24" t="s">
        <v>17</v>
      </c>
      <c r="D1815" s="24" t="s">
        <v>23</v>
      </c>
      <c r="E1815" s="62" t="n">
        <v>1</v>
      </c>
      <c r="F1815" s="26" t="n">
        <v>7.62</v>
      </c>
      <c r="G1815" s="26" t="n">
        <v>7.62</v>
      </c>
    </row>
    <row r="1816" customFormat="false" ht="38.25" hidden="false" customHeight="false" outlineLevel="0" collapsed="false">
      <c r="A1816" s="63" t="s">
        <v>1709</v>
      </c>
      <c r="B1816" s="23" t="s">
        <v>1710</v>
      </c>
      <c r="C1816" s="24" t="s">
        <v>1343</v>
      </c>
      <c r="D1816" s="24" t="s">
        <v>23</v>
      </c>
      <c r="E1816" s="62" t="n">
        <v>1</v>
      </c>
      <c r="F1816" s="26" t="n">
        <v>85.2</v>
      </c>
      <c r="G1816" s="26" t="n">
        <v>85.2</v>
      </c>
    </row>
    <row r="1817" customFormat="false" ht="15" hidden="false" customHeight="false" outlineLevel="0" collapsed="false">
      <c r="A1817" s="64" t="s">
        <v>1353</v>
      </c>
      <c r="B1817" s="64"/>
      <c r="C1817" s="64"/>
      <c r="D1817" s="64"/>
      <c r="E1817" s="64"/>
      <c r="F1817" s="64"/>
      <c r="G1817" s="65" t="n">
        <v>3.49</v>
      </c>
    </row>
    <row r="1818" customFormat="false" ht="15" hidden="false" customHeight="false" outlineLevel="0" collapsed="false">
      <c r="A1818" s="64" t="s">
        <v>1354</v>
      </c>
      <c r="B1818" s="64"/>
      <c r="C1818" s="64"/>
      <c r="D1818" s="64"/>
      <c r="E1818" s="64"/>
      <c r="F1818" s="64"/>
      <c r="G1818" s="65" t="n">
        <v>110.76</v>
      </c>
    </row>
    <row r="1819" customFormat="false" ht="15" hidden="false" customHeight="false" outlineLevel="0" collapsed="false">
      <c r="A1819" s="64" t="s">
        <v>1355</v>
      </c>
      <c r="B1819" s="64"/>
      <c r="C1819" s="64"/>
      <c r="D1819" s="64"/>
      <c r="E1819" s="64"/>
      <c r="F1819" s="64"/>
      <c r="G1819" s="65" t="n">
        <v>114.25</v>
      </c>
    </row>
    <row r="1820" customFormat="false" ht="15" hidden="false" customHeight="false" outlineLevel="0" collapsed="false">
      <c r="A1820" s="64" t="s">
        <v>1356</v>
      </c>
      <c r="B1820" s="64"/>
      <c r="C1820" s="64"/>
      <c r="D1820" s="64"/>
      <c r="E1820" s="64"/>
      <c r="F1820" s="64"/>
      <c r="G1820" s="65" t="n">
        <v>0</v>
      </c>
    </row>
    <row r="1821" customFormat="false" ht="15" hidden="false" customHeight="false" outlineLevel="0" collapsed="false">
      <c r="A1821" s="64" t="s">
        <v>1357</v>
      </c>
      <c r="B1821" s="64"/>
      <c r="C1821" s="64"/>
      <c r="D1821" s="64"/>
      <c r="E1821" s="64"/>
      <c r="F1821" s="64"/>
      <c r="G1821" s="65" t="n">
        <v>29.31</v>
      </c>
    </row>
    <row r="1822" customFormat="false" ht="15" hidden="false" customHeight="false" outlineLevel="0" collapsed="false">
      <c r="A1822" s="64" t="s">
        <v>1358</v>
      </c>
      <c r="B1822" s="64"/>
      <c r="C1822" s="64"/>
      <c r="D1822" s="64"/>
      <c r="E1822" s="64"/>
      <c r="F1822" s="64"/>
      <c r="G1822" s="65" t="n">
        <v>0</v>
      </c>
    </row>
    <row r="1823" customFormat="false" ht="15" hidden="false" customHeight="false" outlineLevel="0" collapsed="false">
      <c r="A1823" s="64" t="s">
        <v>1359</v>
      </c>
      <c r="B1823" s="64"/>
      <c r="C1823" s="64"/>
      <c r="D1823" s="64"/>
      <c r="E1823" s="64"/>
      <c r="F1823" s="64"/>
      <c r="G1823" s="65" t="n">
        <v>29.31</v>
      </c>
    </row>
    <row r="1824" customFormat="false" ht="15" hidden="false" customHeight="false" outlineLevel="0" collapsed="false">
      <c r="A1824" s="64" t="s">
        <v>1360</v>
      </c>
      <c r="B1824" s="64"/>
      <c r="C1824" s="64"/>
      <c r="D1824" s="64"/>
      <c r="E1824" s="64"/>
      <c r="F1824" s="64"/>
      <c r="G1824" s="65" t="n">
        <v>143.55</v>
      </c>
    </row>
    <row r="1825" customFormat="false" ht="15" hidden="false" customHeight="false" outlineLevel="0" collapsed="false">
      <c r="A1825" s="64" t="s">
        <v>1361</v>
      </c>
      <c r="B1825" s="64"/>
      <c r="C1825" s="64"/>
      <c r="D1825" s="64"/>
      <c r="E1825" s="64"/>
      <c r="F1825" s="64"/>
      <c r="G1825" s="65" t="n">
        <v>1</v>
      </c>
    </row>
    <row r="1826" customFormat="false" ht="15" hidden="false" customHeight="false" outlineLevel="0" collapsed="false">
      <c r="A1826" s="64" t="s">
        <v>1362</v>
      </c>
      <c r="B1826" s="64"/>
      <c r="C1826" s="64"/>
      <c r="D1826" s="64"/>
      <c r="E1826" s="64"/>
      <c r="F1826" s="64"/>
      <c r="G1826" s="65" t="n">
        <f aca="false">G1825*G1824</f>
        <v>143.55</v>
      </c>
    </row>
    <row r="1827" customFormat="false" ht="15" hidden="false" customHeight="false" outlineLevel="0" collapsed="false">
      <c r="A1827" s="66"/>
      <c r="B1827" s="66"/>
      <c r="C1827" s="66"/>
      <c r="D1827" s="66"/>
      <c r="E1827" s="66"/>
      <c r="F1827" s="66"/>
      <c r="G1827" s="66"/>
    </row>
    <row r="1828" customFormat="false" ht="15" hidden="false" customHeight="true" outlineLevel="0" collapsed="false">
      <c r="A1828" s="30" t="s">
        <v>256</v>
      </c>
      <c r="B1828" s="30" t="s">
        <v>257</v>
      </c>
      <c r="C1828" s="30"/>
      <c r="D1828" s="30"/>
      <c r="E1828" s="30"/>
      <c r="F1828" s="30"/>
      <c r="G1828" s="30"/>
    </row>
    <row r="1829" customFormat="false" ht="51" hidden="false" customHeight="false" outlineLevel="0" collapsed="false">
      <c r="A1829" s="30" t="s">
        <v>258</v>
      </c>
      <c r="B1829" s="30" t="s">
        <v>259</v>
      </c>
      <c r="C1829" s="61" t="s">
        <v>17</v>
      </c>
      <c r="D1829" s="61" t="s">
        <v>23</v>
      </c>
      <c r="E1829" s="62"/>
      <c r="F1829" s="25"/>
      <c r="G1829" s="25"/>
    </row>
    <row r="1830" customFormat="false" ht="25.5" hidden="false" customHeight="false" outlineLevel="0" collapsed="false">
      <c r="A1830" s="63" t="n">
        <v>3146</v>
      </c>
      <c r="B1830" s="23" t="s">
        <v>1711</v>
      </c>
      <c r="C1830" s="24" t="s">
        <v>1343</v>
      </c>
      <c r="D1830" s="24" t="s">
        <v>23</v>
      </c>
      <c r="E1830" s="62" t="n">
        <v>0.04</v>
      </c>
      <c r="F1830" s="26" t="n">
        <v>3</v>
      </c>
      <c r="G1830" s="26" t="n">
        <v>0.11</v>
      </c>
    </row>
    <row r="1831" customFormat="false" ht="38.25" hidden="false" customHeight="false" outlineLevel="0" collapsed="false">
      <c r="A1831" s="63" t="n">
        <v>6141</v>
      </c>
      <c r="B1831" s="23" t="s">
        <v>1712</v>
      </c>
      <c r="C1831" s="24" t="s">
        <v>1343</v>
      </c>
      <c r="D1831" s="24" t="s">
        <v>23</v>
      </c>
      <c r="E1831" s="62" t="n">
        <v>2</v>
      </c>
      <c r="F1831" s="26" t="n">
        <v>2.64</v>
      </c>
      <c r="G1831" s="26" t="n">
        <v>5.28</v>
      </c>
    </row>
    <row r="1832" customFormat="false" ht="38.25" hidden="false" customHeight="false" outlineLevel="0" collapsed="false">
      <c r="A1832" s="63" t="s">
        <v>1369</v>
      </c>
      <c r="B1832" s="23" t="s">
        <v>1370</v>
      </c>
      <c r="C1832" s="24" t="s">
        <v>17</v>
      </c>
      <c r="D1832" s="24" t="s">
        <v>1314</v>
      </c>
      <c r="E1832" s="62" t="n">
        <v>0.3</v>
      </c>
      <c r="F1832" s="26" t="n">
        <v>15.51</v>
      </c>
      <c r="G1832" s="26" t="n">
        <v>4.65</v>
      </c>
    </row>
    <row r="1833" customFormat="false" ht="25.5" hidden="false" customHeight="false" outlineLevel="0" collapsed="false">
      <c r="A1833" s="63" t="s">
        <v>1349</v>
      </c>
      <c r="B1833" s="23" t="s">
        <v>1350</v>
      </c>
      <c r="C1833" s="24" t="s">
        <v>17</v>
      </c>
      <c r="D1833" s="24" t="s">
        <v>1314</v>
      </c>
      <c r="E1833" s="62" t="n">
        <v>0.1</v>
      </c>
      <c r="F1833" s="26" t="n">
        <v>12.54</v>
      </c>
      <c r="G1833" s="26" t="n">
        <v>1.25</v>
      </c>
    </row>
    <row r="1834" customFormat="false" ht="15" hidden="false" customHeight="false" outlineLevel="0" collapsed="false">
      <c r="A1834" s="64" t="s">
        <v>1353</v>
      </c>
      <c r="B1834" s="64"/>
      <c r="C1834" s="64"/>
      <c r="D1834" s="64"/>
      <c r="E1834" s="64"/>
      <c r="F1834" s="64"/>
      <c r="G1834" s="65" t="n">
        <v>2.11</v>
      </c>
    </row>
    <row r="1835" customFormat="false" ht="15" hidden="false" customHeight="false" outlineLevel="0" collapsed="false">
      <c r="A1835" s="64" t="s">
        <v>1354</v>
      </c>
      <c r="B1835" s="64"/>
      <c r="C1835" s="64"/>
      <c r="D1835" s="64"/>
      <c r="E1835" s="64"/>
      <c r="F1835" s="64"/>
      <c r="G1835" s="65" t="n">
        <v>3.53</v>
      </c>
    </row>
    <row r="1836" customFormat="false" ht="15" hidden="false" customHeight="false" outlineLevel="0" collapsed="false">
      <c r="A1836" s="64" t="s">
        <v>1355</v>
      </c>
      <c r="B1836" s="64"/>
      <c r="C1836" s="64"/>
      <c r="D1836" s="64"/>
      <c r="E1836" s="64"/>
      <c r="F1836" s="64"/>
      <c r="G1836" s="65" t="n">
        <v>5.65</v>
      </c>
    </row>
    <row r="1837" customFormat="false" ht="15" hidden="false" customHeight="false" outlineLevel="0" collapsed="false">
      <c r="A1837" s="64" t="s">
        <v>1356</v>
      </c>
      <c r="B1837" s="64"/>
      <c r="C1837" s="64"/>
      <c r="D1837" s="64"/>
      <c r="E1837" s="64"/>
      <c r="F1837" s="64"/>
      <c r="G1837" s="65" t="n">
        <v>0</v>
      </c>
    </row>
    <row r="1838" customFormat="false" ht="15" hidden="false" customHeight="false" outlineLevel="0" collapsed="false">
      <c r="A1838" s="64" t="s">
        <v>1357</v>
      </c>
      <c r="B1838" s="64"/>
      <c r="C1838" s="64"/>
      <c r="D1838" s="64"/>
      <c r="E1838" s="64"/>
      <c r="F1838" s="64"/>
      <c r="G1838" s="65" t="n">
        <v>1.45</v>
      </c>
    </row>
    <row r="1839" customFormat="false" ht="15" hidden="false" customHeight="false" outlineLevel="0" collapsed="false">
      <c r="A1839" s="64" t="s">
        <v>1358</v>
      </c>
      <c r="B1839" s="64"/>
      <c r="C1839" s="64"/>
      <c r="D1839" s="64"/>
      <c r="E1839" s="64"/>
      <c r="F1839" s="64"/>
      <c r="G1839" s="65" t="n">
        <v>0</v>
      </c>
    </row>
    <row r="1840" customFormat="false" ht="15" hidden="false" customHeight="false" outlineLevel="0" collapsed="false">
      <c r="A1840" s="64" t="s">
        <v>1359</v>
      </c>
      <c r="B1840" s="64"/>
      <c r="C1840" s="64"/>
      <c r="D1840" s="64"/>
      <c r="E1840" s="64"/>
      <c r="F1840" s="64"/>
      <c r="G1840" s="65" t="n">
        <v>1.45</v>
      </c>
    </row>
    <row r="1841" customFormat="false" ht="15" hidden="false" customHeight="false" outlineLevel="0" collapsed="false">
      <c r="A1841" s="64" t="s">
        <v>1360</v>
      </c>
      <c r="B1841" s="64"/>
      <c r="C1841" s="64"/>
      <c r="D1841" s="64"/>
      <c r="E1841" s="64"/>
      <c r="F1841" s="64"/>
      <c r="G1841" s="65" t="n">
        <v>7.09</v>
      </c>
    </row>
    <row r="1842" customFormat="false" ht="15" hidden="false" customHeight="false" outlineLevel="0" collapsed="false">
      <c r="A1842" s="64" t="s">
        <v>1361</v>
      </c>
      <c r="B1842" s="64"/>
      <c r="C1842" s="64"/>
      <c r="D1842" s="64"/>
      <c r="E1842" s="64"/>
      <c r="F1842" s="64"/>
      <c r="G1842" s="65" t="n">
        <v>2</v>
      </c>
    </row>
    <row r="1843" customFormat="false" ht="15" hidden="false" customHeight="false" outlineLevel="0" collapsed="false">
      <c r="A1843" s="64" t="s">
        <v>1362</v>
      </c>
      <c r="B1843" s="64"/>
      <c r="C1843" s="64"/>
      <c r="D1843" s="64"/>
      <c r="E1843" s="64"/>
      <c r="F1843" s="64"/>
      <c r="G1843" s="65" t="n">
        <f aca="false">G1842*G1841</f>
        <v>14.18</v>
      </c>
    </row>
    <row r="1844" customFormat="false" ht="15" hidden="false" customHeight="false" outlineLevel="0" collapsed="false">
      <c r="A1844" s="66"/>
      <c r="B1844" s="66"/>
      <c r="C1844" s="66"/>
      <c r="D1844" s="66"/>
      <c r="E1844" s="66"/>
      <c r="F1844" s="66"/>
      <c r="G1844" s="66"/>
    </row>
    <row r="1845" customFormat="false" ht="51" hidden="false" customHeight="false" outlineLevel="0" collapsed="false">
      <c r="A1845" s="30" t="s">
        <v>260</v>
      </c>
      <c r="B1845" s="30" t="s">
        <v>261</v>
      </c>
      <c r="C1845" s="61" t="s">
        <v>17</v>
      </c>
      <c r="D1845" s="61" t="s">
        <v>23</v>
      </c>
      <c r="E1845" s="62"/>
      <c r="F1845" s="25"/>
      <c r="G1845" s="25"/>
    </row>
    <row r="1846" customFormat="false" ht="38.25" hidden="false" customHeight="false" outlineLevel="0" collapsed="false">
      <c r="A1846" s="63" t="n">
        <v>13415</v>
      </c>
      <c r="B1846" s="23" t="s">
        <v>1713</v>
      </c>
      <c r="C1846" s="24" t="s">
        <v>1343</v>
      </c>
      <c r="D1846" s="24" t="s">
        <v>23</v>
      </c>
      <c r="E1846" s="62" t="n">
        <v>1</v>
      </c>
      <c r="F1846" s="26" t="n">
        <v>39.95</v>
      </c>
      <c r="G1846" s="26" t="n">
        <v>39.95</v>
      </c>
    </row>
    <row r="1847" customFormat="false" ht="25.5" hidden="false" customHeight="false" outlineLevel="0" collapsed="false">
      <c r="A1847" s="63" t="n">
        <v>3146</v>
      </c>
      <c r="B1847" s="23" t="s">
        <v>1711</v>
      </c>
      <c r="C1847" s="24" t="s">
        <v>1343</v>
      </c>
      <c r="D1847" s="24" t="s">
        <v>23</v>
      </c>
      <c r="E1847" s="62" t="n">
        <v>0.03</v>
      </c>
      <c r="F1847" s="26" t="n">
        <v>3</v>
      </c>
      <c r="G1847" s="26" t="n">
        <v>0.09</v>
      </c>
    </row>
    <row r="1848" customFormat="false" ht="38.25" hidden="false" customHeight="false" outlineLevel="0" collapsed="false">
      <c r="A1848" s="63" t="s">
        <v>1369</v>
      </c>
      <c r="B1848" s="23" t="s">
        <v>1370</v>
      </c>
      <c r="C1848" s="24" t="s">
        <v>17</v>
      </c>
      <c r="D1848" s="24" t="s">
        <v>1314</v>
      </c>
      <c r="E1848" s="62" t="n">
        <v>0.1</v>
      </c>
      <c r="F1848" s="26" t="n">
        <v>15.51</v>
      </c>
      <c r="G1848" s="26" t="n">
        <v>1.55</v>
      </c>
    </row>
    <row r="1849" customFormat="false" ht="25.5" hidden="false" customHeight="false" outlineLevel="0" collapsed="false">
      <c r="A1849" s="63" t="s">
        <v>1349</v>
      </c>
      <c r="B1849" s="23" t="s">
        <v>1350</v>
      </c>
      <c r="C1849" s="24" t="s">
        <v>17</v>
      </c>
      <c r="D1849" s="24" t="s">
        <v>1314</v>
      </c>
      <c r="E1849" s="62" t="n">
        <v>0.03</v>
      </c>
      <c r="F1849" s="26" t="n">
        <v>12.54</v>
      </c>
      <c r="G1849" s="26" t="n">
        <v>0.38</v>
      </c>
    </row>
    <row r="1850" customFormat="false" ht="15" hidden="false" customHeight="false" outlineLevel="0" collapsed="false">
      <c r="A1850" s="64" t="s">
        <v>1353</v>
      </c>
      <c r="B1850" s="64"/>
      <c r="C1850" s="64"/>
      <c r="D1850" s="64"/>
      <c r="E1850" s="64"/>
      <c r="F1850" s="64"/>
      <c r="G1850" s="65" t="n">
        <v>1.38</v>
      </c>
    </row>
    <row r="1851" customFormat="false" ht="15" hidden="false" customHeight="false" outlineLevel="0" collapsed="false">
      <c r="A1851" s="64" t="s">
        <v>1354</v>
      </c>
      <c r="B1851" s="64"/>
      <c r="C1851" s="64"/>
      <c r="D1851" s="64"/>
      <c r="E1851" s="64"/>
      <c r="F1851" s="64"/>
      <c r="G1851" s="65" t="n">
        <v>40.59</v>
      </c>
    </row>
    <row r="1852" customFormat="false" ht="15" hidden="false" customHeight="false" outlineLevel="0" collapsed="false">
      <c r="A1852" s="64" t="s">
        <v>1355</v>
      </c>
      <c r="B1852" s="64"/>
      <c r="C1852" s="64"/>
      <c r="D1852" s="64"/>
      <c r="E1852" s="64"/>
      <c r="F1852" s="64"/>
      <c r="G1852" s="65" t="n">
        <v>41.97</v>
      </c>
    </row>
    <row r="1853" customFormat="false" ht="15" hidden="false" customHeight="false" outlineLevel="0" collapsed="false">
      <c r="A1853" s="64" t="s">
        <v>1356</v>
      </c>
      <c r="B1853" s="64"/>
      <c r="C1853" s="64"/>
      <c r="D1853" s="64"/>
      <c r="E1853" s="64"/>
      <c r="F1853" s="64"/>
      <c r="G1853" s="65" t="n">
        <v>0</v>
      </c>
    </row>
    <row r="1854" customFormat="false" ht="15" hidden="false" customHeight="false" outlineLevel="0" collapsed="false">
      <c r="A1854" s="64" t="s">
        <v>1357</v>
      </c>
      <c r="B1854" s="64"/>
      <c r="C1854" s="64"/>
      <c r="D1854" s="64"/>
      <c r="E1854" s="64"/>
      <c r="F1854" s="64"/>
      <c r="G1854" s="65" t="n">
        <v>10.76</v>
      </c>
    </row>
    <row r="1855" customFormat="false" ht="15" hidden="false" customHeight="false" outlineLevel="0" collapsed="false">
      <c r="A1855" s="64" t="s">
        <v>1358</v>
      </c>
      <c r="B1855" s="64"/>
      <c r="C1855" s="64"/>
      <c r="D1855" s="64"/>
      <c r="E1855" s="64"/>
      <c r="F1855" s="64"/>
      <c r="G1855" s="65" t="n">
        <v>0</v>
      </c>
    </row>
    <row r="1856" customFormat="false" ht="15" hidden="false" customHeight="false" outlineLevel="0" collapsed="false">
      <c r="A1856" s="64" t="s">
        <v>1359</v>
      </c>
      <c r="B1856" s="64"/>
      <c r="C1856" s="64"/>
      <c r="D1856" s="64"/>
      <c r="E1856" s="64"/>
      <c r="F1856" s="64"/>
      <c r="G1856" s="65" t="n">
        <v>10.76</v>
      </c>
    </row>
    <row r="1857" customFormat="false" ht="15" hidden="false" customHeight="false" outlineLevel="0" collapsed="false">
      <c r="A1857" s="64" t="s">
        <v>1360</v>
      </c>
      <c r="B1857" s="64"/>
      <c r="C1857" s="64"/>
      <c r="D1857" s="64"/>
      <c r="E1857" s="64"/>
      <c r="F1857" s="64"/>
      <c r="G1857" s="65" t="n">
        <v>52.73</v>
      </c>
    </row>
    <row r="1858" customFormat="false" ht="15" hidden="false" customHeight="false" outlineLevel="0" collapsed="false">
      <c r="A1858" s="64" t="s">
        <v>1361</v>
      </c>
      <c r="B1858" s="64"/>
      <c r="C1858" s="64"/>
      <c r="D1858" s="64"/>
      <c r="E1858" s="64"/>
      <c r="F1858" s="64"/>
      <c r="G1858" s="65" t="n">
        <v>1</v>
      </c>
    </row>
    <row r="1859" customFormat="false" ht="15" hidden="false" customHeight="false" outlineLevel="0" collapsed="false">
      <c r="A1859" s="64" t="s">
        <v>1362</v>
      </c>
      <c r="B1859" s="64"/>
      <c r="C1859" s="64"/>
      <c r="D1859" s="64"/>
      <c r="E1859" s="64"/>
      <c r="F1859" s="64"/>
      <c r="G1859" s="65" t="n">
        <f aca="false">G1858*G1857</f>
        <v>52.73</v>
      </c>
    </row>
    <row r="1860" customFormat="false" ht="15" hidden="false" customHeight="false" outlineLevel="0" collapsed="false">
      <c r="A1860" s="66"/>
      <c r="B1860" s="66"/>
      <c r="C1860" s="66"/>
      <c r="D1860" s="66"/>
      <c r="E1860" s="66"/>
      <c r="F1860" s="66"/>
      <c r="G1860" s="66"/>
    </row>
    <row r="1861" customFormat="false" ht="51" hidden="false" customHeight="false" outlineLevel="0" collapsed="false">
      <c r="A1861" s="30" t="s">
        <v>262</v>
      </c>
      <c r="B1861" s="30" t="s">
        <v>263</v>
      </c>
      <c r="C1861" s="61" t="s">
        <v>17</v>
      </c>
      <c r="D1861" s="61" t="s">
        <v>23</v>
      </c>
      <c r="E1861" s="62"/>
      <c r="F1861" s="25"/>
      <c r="G1861" s="25"/>
    </row>
    <row r="1862" customFormat="false" ht="38.25" hidden="false" customHeight="false" outlineLevel="0" collapsed="false">
      <c r="A1862" s="63" t="n">
        <v>13417</v>
      </c>
      <c r="B1862" s="23" t="s">
        <v>1714</v>
      </c>
      <c r="C1862" s="24" t="s">
        <v>1343</v>
      </c>
      <c r="D1862" s="24" t="s">
        <v>23</v>
      </c>
      <c r="E1862" s="62" t="n">
        <v>10</v>
      </c>
      <c r="F1862" s="26" t="n">
        <v>29.18</v>
      </c>
      <c r="G1862" s="26" t="n">
        <v>291.8</v>
      </c>
    </row>
    <row r="1863" customFormat="false" ht="25.5" hidden="false" customHeight="false" outlineLevel="0" collapsed="false">
      <c r="A1863" s="63" t="n">
        <v>3146</v>
      </c>
      <c r="B1863" s="23" t="s">
        <v>1711</v>
      </c>
      <c r="C1863" s="24" t="s">
        <v>1343</v>
      </c>
      <c r="D1863" s="24" t="s">
        <v>23</v>
      </c>
      <c r="E1863" s="62" t="n">
        <v>0.3</v>
      </c>
      <c r="F1863" s="26" t="n">
        <v>3</v>
      </c>
      <c r="G1863" s="26" t="n">
        <v>0.91</v>
      </c>
    </row>
    <row r="1864" customFormat="false" ht="38.25" hidden="false" customHeight="false" outlineLevel="0" collapsed="false">
      <c r="A1864" s="63" t="s">
        <v>1369</v>
      </c>
      <c r="B1864" s="23" t="s">
        <v>1370</v>
      </c>
      <c r="C1864" s="24" t="s">
        <v>17</v>
      </c>
      <c r="D1864" s="24" t="s">
        <v>1314</v>
      </c>
      <c r="E1864" s="62" t="n">
        <v>1.5</v>
      </c>
      <c r="F1864" s="26" t="n">
        <v>15.51</v>
      </c>
      <c r="G1864" s="26" t="n">
        <v>23.26</v>
      </c>
    </row>
    <row r="1865" customFormat="false" ht="25.5" hidden="false" customHeight="false" outlineLevel="0" collapsed="false">
      <c r="A1865" s="63" t="s">
        <v>1349</v>
      </c>
      <c r="B1865" s="23" t="s">
        <v>1350</v>
      </c>
      <c r="C1865" s="24" t="s">
        <v>17</v>
      </c>
      <c r="D1865" s="24" t="s">
        <v>1314</v>
      </c>
      <c r="E1865" s="62" t="n">
        <v>0.5</v>
      </c>
      <c r="F1865" s="26" t="n">
        <v>12.54</v>
      </c>
      <c r="G1865" s="26" t="n">
        <v>6.27</v>
      </c>
    </row>
    <row r="1866" customFormat="false" ht="15" hidden="false" customHeight="false" outlineLevel="0" collapsed="false">
      <c r="A1866" s="64" t="s">
        <v>1353</v>
      </c>
      <c r="B1866" s="64"/>
      <c r="C1866" s="64"/>
      <c r="D1866" s="64"/>
      <c r="E1866" s="64"/>
      <c r="F1866" s="64"/>
      <c r="G1866" s="65" t="n">
        <v>2.11</v>
      </c>
    </row>
    <row r="1867" customFormat="false" ht="15" hidden="false" customHeight="false" outlineLevel="0" collapsed="false">
      <c r="A1867" s="64" t="s">
        <v>1354</v>
      </c>
      <c r="B1867" s="64"/>
      <c r="C1867" s="64"/>
      <c r="D1867" s="64"/>
      <c r="E1867" s="64"/>
      <c r="F1867" s="64"/>
      <c r="G1867" s="65" t="n">
        <v>30.11</v>
      </c>
    </row>
    <row r="1868" customFormat="false" ht="15" hidden="false" customHeight="false" outlineLevel="0" collapsed="false">
      <c r="A1868" s="64" t="s">
        <v>1355</v>
      </c>
      <c r="B1868" s="64"/>
      <c r="C1868" s="64"/>
      <c r="D1868" s="64"/>
      <c r="E1868" s="64"/>
      <c r="F1868" s="64"/>
      <c r="G1868" s="65" t="n">
        <v>32.22</v>
      </c>
    </row>
    <row r="1869" customFormat="false" ht="15" hidden="false" customHeight="false" outlineLevel="0" collapsed="false">
      <c r="A1869" s="64" t="s">
        <v>1356</v>
      </c>
      <c r="B1869" s="64"/>
      <c r="C1869" s="64"/>
      <c r="D1869" s="64"/>
      <c r="E1869" s="64"/>
      <c r="F1869" s="64"/>
      <c r="G1869" s="65" t="n">
        <v>0</v>
      </c>
    </row>
    <row r="1870" customFormat="false" ht="15" hidden="false" customHeight="false" outlineLevel="0" collapsed="false">
      <c r="A1870" s="64" t="s">
        <v>1357</v>
      </c>
      <c r="B1870" s="64"/>
      <c r="C1870" s="64"/>
      <c r="D1870" s="64"/>
      <c r="E1870" s="64"/>
      <c r="F1870" s="64"/>
      <c r="G1870" s="65" t="n">
        <v>8.27</v>
      </c>
    </row>
    <row r="1871" customFormat="false" ht="15" hidden="false" customHeight="false" outlineLevel="0" collapsed="false">
      <c r="A1871" s="64" t="s">
        <v>1358</v>
      </c>
      <c r="B1871" s="64"/>
      <c r="C1871" s="64"/>
      <c r="D1871" s="64"/>
      <c r="E1871" s="64"/>
      <c r="F1871" s="64"/>
      <c r="G1871" s="65" t="n">
        <v>0</v>
      </c>
    </row>
    <row r="1872" customFormat="false" ht="15" hidden="false" customHeight="false" outlineLevel="0" collapsed="false">
      <c r="A1872" s="64" t="s">
        <v>1359</v>
      </c>
      <c r="B1872" s="64"/>
      <c r="C1872" s="64"/>
      <c r="D1872" s="64"/>
      <c r="E1872" s="64"/>
      <c r="F1872" s="64"/>
      <c r="G1872" s="65" t="n">
        <v>8.27</v>
      </c>
    </row>
    <row r="1873" customFormat="false" ht="15" hidden="false" customHeight="false" outlineLevel="0" collapsed="false">
      <c r="A1873" s="64" t="s">
        <v>1360</v>
      </c>
      <c r="B1873" s="64"/>
      <c r="C1873" s="64"/>
      <c r="D1873" s="64"/>
      <c r="E1873" s="64"/>
      <c r="F1873" s="64"/>
      <c r="G1873" s="65" t="n">
        <v>40.49</v>
      </c>
    </row>
    <row r="1874" customFormat="false" ht="15" hidden="false" customHeight="false" outlineLevel="0" collapsed="false">
      <c r="A1874" s="64" t="s">
        <v>1361</v>
      </c>
      <c r="B1874" s="64"/>
      <c r="C1874" s="64"/>
      <c r="D1874" s="64"/>
      <c r="E1874" s="64"/>
      <c r="F1874" s="64"/>
      <c r="G1874" s="65" t="n">
        <v>10</v>
      </c>
    </row>
    <row r="1875" customFormat="false" ht="15" hidden="false" customHeight="false" outlineLevel="0" collapsed="false">
      <c r="A1875" s="64" t="s">
        <v>1362</v>
      </c>
      <c r="B1875" s="64"/>
      <c r="C1875" s="64"/>
      <c r="D1875" s="64"/>
      <c r="E1875" s="64"/>
      <c r="F1875" s="64"/>
      <c r="G1875" s="65" t="n">
        <f aca="false">G1874*G1873</f>
        <v>404.9</v>
      </c>
    </row>
    <row r="1876" customFormat="false" ht="15" hidden="false" customHeight="false" outlineLevel="0" collapsed="false">
      <c r="A1876" s="66"/>
      <c r="B1876" s="66"/>
      <c r="C1876" s="66"/>
      <c r="D1876" s="66"/>
      <c r="E1876" s="66"/>
      <c r="F1876" s="66"/>
      <c r="G1876" s="66"/>
    </row>
    <row r="1877" customFormat="false" ht="38.25" hidden="false" customHeight="false" outlineLevel="0" collapsed="false">
      <c r="A1877" s="30" t="s">
        <v>264</v>
      </c>
      <c r="B1877" s="30" t="s">
        <v>265</v>
      </c>
      <c r="C1877" s="61" t="s">
        <v>17</v>
      </c>
      <c r="D1877" s="61" t="s">
        <v>23</v>
      </c>
      <c r="E1877" s="62"/>
      <c r="F1877" s="25"/>
      <c r="G1877" s="25"/>
    </row>
    <row r="1878" customFormat="false" ht="38.25" hidden="false" customHeight="false" outlineLevel="0" collapsed="false">
      <c r="A1878" s="63" t="n">
        <v>1368</v>
      </c>
      <c r="B1878" s="23" t="s">
        <v>1715</v>
      </c>
      <c r="C1878" s="24" t="s">
        <v>1343</v>
      </c>
      <c r="D1878" s="24" t="s">
        <v>23</v>
      </c>
      <c r="E1878" s="62" t="n">
        <v>1</v>
      </c>
      <c r="F1878" s="26" t="n">
        <v>42.5</v>
      </c>
      <c r="G1878" s="26" t="n">
        <v>42.5</v>
      </c>
    </row>
    <row r="1879" customFormat="false" ht="25.5" hidden="false" customHeight="false" outlineLevel="0" collapsed="false">
      <c r="A1879" s="63" t="n">
        <v>3148</v>
      </c>
      <c r="B1879" s="23" t="s">
        <v>1716</v>
      </c>
      <c r="C1879" s="24" t="s">
        <v>1343</v>
      </c>
      <c r="D1879" s="24" t="s">
        <v>23</v>
      </c>
      <c r="E1879" s="62" t="n">
        <v>0.01</v>
      </c>
      <c r="F1879" s="26" t="n">
        <v>11.06</v>
      </c>
      <c r="G1879" s="26" t="n">
        <v>0.11</v>
      </c>
    </row>
    <row r="1880" customFormat="false" ht="25.5" hidden="false" customHeight="false" outlineLevel="0" collapsed="false">
      <c r="A1880" s="63" t="s">
        <v>1367</v>
      </c>
      <c r="B1880" s="23" t="s">
        <v>1368</v>
      </c>
      <c r="C1880" s="24" t="s">
        <v>17</v>
      </c>
      <c r="D1880" s="24" t="s">
        <v>1314</v>
      </c>
      <c r="E1880" s="62" t="n">
        <v>0.45</v>
      </c>
      <c r="F1880" s="26" t="n">
        <v>15.68</v>
      </c>
      <c r="G1880" s="26" t="n">
        <v>7.05</v>
      </c>
    </row>
    <row r="1881" customFormat="false" ht="25.5" hidden="false" customHeight="false" outlineLevel="0" collapsed="false">
      <c r="A1881" s="63" t="s">
        <v>1349</v>
      </c>
      <c r="B1881" s="23" t="s">
        <v>1350</v>
      </c>
      <c r="C1881" s="24" t="s">
        <v>17</v>
      </c>
      <c r="D1881" s="24" t="s">
        <v>1314</v>
      </c>
      <c r="E1881" s="62" t="n">
        <v>0.3</v>
      </c>
      <c r="F1881" s="26" t="n">
        <v>12.54</v>
      </c>
      <c r="G1881" s="26" t="n">
        <v>3.76</v>
      </c>
    </row>
    <row r="1882" customFormat="false" ht="15" hidden="false" customHeight="false" outlineLevel="0" collapsed="false">
      <c r="A1882" s="64" t="s">
        <v>1353</v>
      </c>
      <c r="B1882" s="64"/>
      <c r="C1882" s="64"/>
      <c r="D1882" s="64"/>
      <c r="E1882" s="64"/>
      <c r="F1882" s="64"/>
      <c r="G1882" s="65" t="n">
        <v>7.67</v>
      </c>
    </row>
    <row r="1883" customFormat="false" ht="15" hidden="false" customHeight="false" outlineLevel="0" collapsed="false">
      <c r="A1883" s="64" t="s">
        <v>1354</v>
      </c>
      <c r="B1883" s="64"/>
      <c r="C1883" s="64"/>
      <c r="D1883" s="64"/>
      <c r="E1883" s="64"/>
      <c r="F1883" s="64"/>
      <c r="G1883" s="65" t="n">
        <v>45.76</v>
      </c>
    </row>
    <row r="1884" customFormat="false" ht="15" hidden="false" customHeight="false" outlineLevel="0" collapsed="false">
      <c r="A1884" s="64" t="s">
        <v>1355</v>
      </c>
      <c r="B1884" s="64"/>
      <c r="C1884" s="64"/>
      <c r="D1884" s="64"/>
      <c r="E1884" s="64"/>
      <c r="F1884" s="64"/>
      <c r="G1884" s="65" t="n">
        <v>53.43</v>
      </c>
    </row>
    <row r="1885" customFormat="false" ht="15" hidden="false" customHeight="false" outlineLevel="0" collapsed="false">
      <c r="A1885" s="64" t="s">
        <v>1356</v>
      </c>
      <c r="B1885" s="64"/>
      <c r="C1885" s="64"/>
      <c r="D1885" s="64"/>
      <c r="E1885" s="64"/>
      <c r="F1885" s="64"/>
      <c r="G1885" s="65" t="n">
        <v>0</v>
      </c>
    </row>
    <row r="1886" customFormat="false" ht="15" hidden="false" customHeight="false" outlineLevel="0" collapsed="false">
      <c r="A1886" s="64" t="s">
        <v>1357</v>
      </c>
      <c r="B1886" s="64"/>
      <c r="C1886" s="64"/>
      <c r="D1886" s="64"/>
      <c r="E1886" s="64"/>
      <c r="F1886" s="64"/>
      <c r="G1886" s="65" t="n">
        <v>13.7</v>
      </c>
    </row>
    <row r="1887" customFormat="false" ht="15" hidden="false" customHeight="false" outlineLevel="0" collapsed="false">
      <c r="A1887" s="64" t="s">
        <v>1358</v>
      </c>
      <c r="B1887" s="64"/>
      <c r="C1887" s="64"/>
      <c r="D1887" s="64"/>
      <c r="E1887" s="64"/>
      <c r="F1887" s="64"/>
      <c r="G1887" s="65" t="n">
        <v>0</v>
      </c>
    </row>
    <row r="1888" customFormat="false" ht="15" hidden="false" customHeight="false" outlineLevel="0" collapsed="false">
      <c r="A1888" s="64" t="s">
        <v>1359</v>
      </c>
      <c r="B1888" s="64"/>
      <c r="C1888" s="64"/>
      <c r="D1888" s="64"/>
      <c r="E1888" s="64"/>
      <c r="F1888" s="64"/>
      <c r="G1888" s="65" t="n">
        <v>13.7</v>
      </c>
    </row>
    <row r="1889" customFormat="false" ht="15" hidden="false" customHeight="false" outlineLevel="0" collapsed="false">
      <c r="A1889" s="64" t="s">
        <v>1360</v>
      </c>
      <c r="B1889" s="64"/>
      <c r="C1889" s="64"/>
      <c r="D1889" s="64"/>
      <c r="E1889" s="64"/>
      <c r="F1889" s="64"/>
      <c r="G1889" s="65" t="n">
        <v>67.13</v>
      </c>
    </row>
    <row r="1890" customFormat="false" ht="15" hidden="false" customHeight="false" outlineLevel="0" collapsed="false">
      <c r="A1890" s="64" t="s">
        <v>1361</v>
      </c>
      <c r="B1890" s="64"/>
      <c r="C1890" s="64"/>
      <c r="D1890" s="64"/>
      <c r="E1890" s="64"/>
      <c r="F1890" s="64"/>
      <c r="G1890" s="65" t="n">
        <v>1</v>
      </c>
    </row>
    <row r="1891" customFormat="false" ht="15" hidden="false" customHeight="false" outlineLevel="0" collapsed="false">
      <c r="A1891" s="64" t="s">
        <v>1362</v>
      </c>
      <c r="B1891" s="64"/>
      <c r="C1891" s="64"/>
      <c r="D1891" s="64"/>
      <c r="E1891" s="64"/>
      <c r="F1891" s="64"/>
      <c r="G1891" s="65" t="n">
        <f aca="false">G1890*G1889</f>
        <v>67.13</v>
      </c>
    </row>
    <row r="1892" customFormat="false" ht="15" hidden="false" customHeight="false" outlineLevel="0" collapsed="false">
      <c r="A1892" s="66"/>
      <c r="B1892" s="66"/>
      <c r="C1892" s="66"/>
      <c r="D1892" s="66"/>
      <c r="E1892" s="66"/>
      <c r="F1892" s="66"/>
      <c r="G1892" s="66"/>
    </row>
    <row r="1893" customFormat="false" ht="25.5" hidden="false" customHeight="false" outlineLevel="0" collapsed="false">
      <c r="A1893" s="30" t="s">
        <v>266</v>
      </c>
      <c r="B1893" s="30" t="s">
        <v>267</v>
      </c>
      <c r="C1893" s="61" t="s">
        <v>17</v>
      </c>
      <c r="D1893" s="61" t="s">
        <v>23</v>
      </c>
      <c r="E1893" s="62"/>
      <c r="F1893" s="25"/>
      <c r="G1893" s="25"/>
    </row>
    <row r="1894" customFormat="false" ht="25.5" hidden="false" customHeight="false" outlineLevel="0" collapsed="false">
      <c r="A1894" s="63" t="s">
        <v>1349</v>
      </c>
      <c r="B1894" s="23" t="s">
        <v>1350</v>
      </c>
      <c r="C1894" s="24" t="s">
        <v>17</v>
      </c>
      <c r="D1894" s="24" t="s">
        <v>1314</v>
      </c>
      <c r="E1894" s="62" t="n">
        <v>0.1</v>
      </c>
      <c r="F1894" s="26" t="n">
        <v>12.54</v>
      </c>
      <c r="G1894" s="26" t="n">
        <v>1.25</v>
      </c>
    </row>
    <row r="1895" customFormat="false" ht="38.25" hidden="false" customHeight="false" outlineLevel="0" collapsed="false">
      <c r="A1895" s="63" t="s">
        <v>1717</v>
      </c>
      <c r="B1895" s="23" t="s">
        <v>1718</v>
      </c>
      <c r="C1895" s="24" t="s">
        <v>1343</v>
      </c>
      <c r="D1895" s="24" t="s">
        <v>23</v>
      </c>
      <c r="E1895" s="62" t="n">
        <v>1</v>
      </c>
      <c r="F1895" s="26" t="n">
        <v>91.98</v>
      </c>
      <c r="G1895" s="26" t="n">
        <v>91.98</v>
      </c>
    </row>
    <row r="1896" customFormat="false" ht="15" hidden="false" customHeight="false" outlineLevel="0" collapsed="false">
      <c r="A1896" s="64" t="s">
        <v>1353</v>
      </c>
      <c r="B1896" s="64"/>
      <c r="C1896" s="64"/>
      <c r="D1896" s="64"/>
      <c r="E1896" s="64"/>
      <c r="F1896" s="64"/>
      <c r="G1896" s="65" t="n">
        <v>0.83</v>
      </c>
    </row>
    <row r="1897" customFormat="false" ht="15" hidden="false" customHeight="false" outlineLevel="0" collapsed="false">
      <c r="A1897" s="64" t="s">
        <v>1354</v>
      </c>
      <c r="B1897" s="64"/>
      <c r="C1897" s="64"/>
      <c r="D1897" s="64"/>
      <c r="E1897" s="64"/>
      <c r="F1897" s="64"/>
      <c r="G1897" s="65" t="n">
        <v>92.4</v>
      </c>
    </row>
    <row r="1898" customFormat="false" ht="15" hidden="false" customHeight="false" outlineLevel="0" collapsed="false">
      <c r="A1898" s="64" t="s">
        <v>1355</v>
      </c>
      <c r="B1898" s="64"/>
      <c r="C1898" s="64"/>
      <c r="D1898" s="64"/>
      <c r="E1898" s="64"/>
      <c r="F1898" s="64"/>
      <c r="G1898" s="65" t="n">
        <v>93.23</v>
      </c>
    </row>
    <row r="1899" customFormat="false" ht="15" hidden="false" customHeight="false" outlineLevel="0" collapsed="false">
      <c r="A1899" s="64" t="s">
        <v>1356</v>
      </c>
      <c r="B1899" s="64"/>
      <c r="C1899" s="64"/>
      <c r="D1899" s="64"/>
      <c r="E1899" s="64"/>
      <c r="F1899" s="64"/>
      <c r="G1899" s="65" t="n">
        <v>0</v>
      </c>
    </row>
    <row r="1900" customFormat="false" ht="15" hidden="false" customHeight="false" outlineLevel="0" collapsed="false">
      <c r="A1900" s="64" t="s">
        <v>1357</v>
      </c>
      <c r="B1900" s="64"/>
      <c r="C1900" s="64"/>
      <c r="D1900" s="64"/>
      <c r="E1900" s="64"/>
      <c r="F1900" s="64"/>
      <c r="G1900" s="65" t="n">
        <v>23.91</v>
      </c>
    </row>
    <row r="1901" customFormat="false" ht="15" hidden="false" customHeight="false" outlineLevel="0" collapsed="false">
      <c r="A1901" s="64" t="s">
        <v>1358</v>
      </c>
      <c r="B1901" s="64"/>
      <c r="C1901" s="64"/>
      <c r="D1901" s="64"/>
      <c r="E1901" s="64"/>
      <c r="F1901" s="64"/>
      <c r="G1901" s="65" t="n">
        <v>0</v>
      </c>
    </row>
    <row r="1902" customFormat="false" ht="15" hidden="false" customHeight="false" outlineLevel="0" collapsed="false">
      <c r="A1902" s="64" t="s">
        <v>1359</v>
      </c>
      <c r="B1902" s="64"/>
      <c r="C1902" s="64"/>
      <c r="D1902" s="64"/>
      <c r="E1902" s="64"/>
      <c r="F1902" s="64"/>
      <c r="G1902" s="65" t="n">
        <v>23.91</v>
      </c>
    </row>
    <row r="1903" customFormat="false" ht="15" hidden="false" customHeight="false" outlineLevel="0" collapsed="false">
      <c r="A1903" s="64" t="s">
        <v>1360</v>
      </c>
      <c r="B1903" s="64"/>
      <c r="C1903" s="64"/>
      <c r="D1903" s="64"/>
      <c r="E1903" s="64"/>
      <c r="F1903" s="64"/>
      <c r="G1903" s="65" t="n">
        <v>117.15</v>
      </c>
    </row>
    <row r="1904" customFormat="false" ht="15" hidden="false" customHeight="false" outlineLevel="0" collapsed="false">
      <c r="A1904" s="64" t="s">
        <v>1361</v>
      </c>
      <c r="B1904" s="64"/>
      <c r="C1904" s="64"/>
      <c r="D1904" s="64"/>
      <c r="E1904" s="64"/>
      <c r="F1904" s="64"/>
      <c r="G1904" s="65" t="n">
        <v>1</v>
      </c>
    </row>
    <row r="1905" customFormat="false" ht="15" hidden="false" customHeight="false" outlineLevel="0" collapsed="false">
      <c r="A1905" s="64" t="s">
        <v>1362</v>
      </c>
      <c r="B1905" s="64"/>
      <c r="C1905" s="64"/>
      <c r="D1905" s="64"/>
      <c r="E1905" s="64"/>
      <c r="F1905" s="64"/>
      <c r="G1905" s="65" t="n">
        <f aca="false">G1904*G1903</f>
        <v>117.15</v>
      </c>
    </row>
    <row r="1906" customFormat="false" ht="15" hidden="false" customHeight="false" outlineLevel="0" collapsed="false">
      <c r="A1906" s="66"/>
      <c r="B1906" s="66"/>
      <c r="C1906" s="66"/>
      <c r="D1906" s="66"/>
      <c r="E1906" s="66"/>
      <c r="F1906" s="66"/>
      <c r="G1906" s="66"/>
    </row>
    <row r="1907" customFormat="false" ht="15" hidden="false" customHeight="true" outlineLevel="0" collapsed="false">
      <c r="A1907" s="30" t="s">
        <v>1719</v>
      </c>
      <c r="B1907" s="30" t="s">
        <v>269</v>
      </c>
      <c r="C1907" s="30"/>
      <c r="D1907" s="30"/>
      <c r="E1907" s="30"/>
      <c r="F1907" s="30"/>
      <c r="G1907" s="30"/>
    </row>
    <row r="1908" customFormat="false" ht="38.25" hidden="false" customHeight="false" outlineLevel="0" collapsed="false">
      <c r="A1908" s="30" t="s">
        <v>1720</v>
      </c>
      <c r="B1908" s="30" t="s">
        <v>271</v>
      </c>
      <c r="C1908" s="61" t="s">
        <v>17</v>
      </c>
      <c r="D1908" s="61" t="s">
        <v>18</v>
      </c>
      <c r="E1908" s="62"/>
      <c r="F1908" s="25"/>
      <c r="G1908" s="25"/>
    </row>
    <row r="1909" customFormat="false" ht="15" hidden="false" customHeight="false" outlineLevel="0" collapsed="false">
      <c r="A1909" s="63" t="n">
        <v>11186</v>
      </c>
      <c r="B1909" s="23" t="s">
        <v>1721</v>
      </c>
      <c r="C1909" s="24" t="s">
        <v>1343</v>
      </c>
      <c r="D1909" s="24" t="s">
        <v>18</v>
      </c>
      <c r="E1909" s="62" t="n">
        <v>0.88</v>
      </c>
      <c r="F1909" s="26" t="n">
        <v>244.62</v>
      </c>
      <c r="G1909" s="26" t="n">
        <v>215.27</v>
      </c>
    </row>
    <row r="1910" customFormat="false" ht="51" hidden="false" customHeight="false" outlineLevel="0" collapsed="false">
      <c r="A1910" s="63" t="n">
        <v>442</v>
      </c>
      <c r="B1910" s="23" t="s">
        <v>1722</v>
      </c>
      <c r="C1910" s="24" t="s">
        <v>1343</v>
      </c>
      <c r="D1910" s="24" t="s">
        <v>23</v>
      </c>
      <c r="E1910" s="62" t="n">
        <v>3.52</v>
      </c>
      <c r="F1910" s="26" t="n">
        <v>2.55</v>
      </c>
      <c r="G1910" s="26" t="n">
        <v>8.98</v>
      </c>
    </row>
    <row r="1911" customFormat="false" ht="25.5" hidden="false" customHeight="false" outlineLevel="0" collapsed="false">
      <c r="A1911" s="63" t="s">
        <v>1349</v>
      </c>
      <c r="B1911" s="23" t="s">
        <v>1350</v>
      </c>
      <c r="C1911" s="24" t="s">
        <v>17</v>
      </c>
      <c r="D1911" s="24" t="s">
        <v>1314</v>
      </c>
      <c r="E1911" s="62" t="n">
        <v>0.35</v>
      </c>
      <c r="F1911" s="26" t="n">
        <v>12.54</v>
      </c>
      <c r="G1911" s="26" t="n">
        <v>4.41</v>
      </c>
    </row>
    <row r="1912" customFormat="false" ht="25.5" hidden="false" customHeight="false" outlineLevel="0" collapsed="false">
      <c r="A1912" s="63" t="s">
        <v>1723</v>
      </c>
      <c r="B1912" s="23" t="s">
        <v>1724</v>
      </c>
      <c r="C1912" s="24" t="s">
        <v>17</v>
      </c>
      <c r="D1912" s="24" t="s">
        <v>1314</v>
      </c>
      <c r="E1912" s="62" t="n">
        <v>1.76</v>
      </c>
      <c r="F1912" s="26" t="n">
        <v>13.91</v>
      </c>
      <c r="G1912" s="26" t="n">
        <v>24.48</v>
      </c>
    </row>
    <row r="1913" customFormat="false" ht="15" hidden="false" customHeight="false" outlineLevel="0" collapsed="false">
      <c r="A1913" s="64" t="s">
        <v>1353</v>
      </c>
      <c r="B1913" s="64"/>
      <c r="C1913" s="64"/>
      <c r="D1913" s="64"/>
      <c r="E1913" s="64"/>
      <c r="F1913" s="64"/>
      <c r="G1913" s="65" t="n">
        <v>22.76</v>
      </c>
    </row>
    <row r="1914" customFormat="false" ht="15" hidden="false" customHeight="false" outlineLevel="0" collapsed="false">
      <c r="A1914" s="64" t="s">
        <v>1354</v>
      </c>
      <c r="B1914" s="64"/>
      <c r="C1914" s="64"/>
      <c r="D1914" s="64"/>
      <c r="E1914" s="64"/>
      <c r="F1914" s="64"/>
      <c r="G1914" s="65" t="n">
        <v>264.89</v>
      </c>
    </row>
    <row r="1915" customFormat="false" ht="15" hidden="false" customHeight="false" outlineLevel="0" collapsed="false">
      <c r="A1915" s="64" t="s">
        <v>1355</v>
      </c>
      <c r="B1915" s="64"/>
      <c r="C1915" s="64"/>
      <c r="D1915" s="64"/>
      <c r="E1915" s="64"/>
      <c r="F1915" s="64"/>
      <c r="G1915" s="65" t="n">
        <v>287.65</v>
      </c>
    </row>
    <row r="1916" customFormat="false" ht="15" hidden="false" customHeight="false" outlineLevel="0" collapsed="false">
      <c r="A1916" s="64" t="s">
        <v>1356</v>
      </c>
      <c r="B1916" s="64"/>
      <c r="C1916" s="64"/>
      <c r="D1916" s="64"/>
      <c r="E1916" s="64"/>
      <c r="F1916" s="64"/>
      <c r="G1916" s="65" t="n">
        <v>0</v>
      </c>
    </row>
    <row r="1917" customFormat="false" ht="15" hidden="false" customHeight="false" outlineLevel="0" collapsed="false">
      <c r="A1917" s="64" t="s">
        <v>1357</v>
      </c>
      <c r="B1917" s="64"/>
      <c r="C1917" s="64"/>
      <c r="D1917" s="64"/>
      <c r="E1917" s="64"/>
      <c r="F1917" s="64"/>
      <c r="G1917" s="65" t="n">
        <v>73.78</v>
      </c>
    </row>
    <row r="1918" customFormat="false" ht="15" hidden="false" customHeight="false" outlineLevel="0" collapsed="false">
      <c r="A1918" s="64" t="s">
        <v>1358</v>
      </c>
      <c r="B1918" s="64"/>
      <c r="C1918" s="64"/>
      <c r="D1918" s="64"/>
      <c r="E1918" s="64"/>
      <c r="F1918" s="64"/>
      <c r="G1918" s="65" t="n">
        <v>0</v>
      </c>
    </row>
    <row r="1919" customFormat="false" ht="15" hidden="false" customHeight="false" outlineLevel="0" collapsed="false">
      <c r="A1919" s="64" t="s">
        <v>1359</v>
      </c>
      <c r="B1919" s="64"/>
      <c r="C1919" s="64"/>
      <c r="D1919" s="64"/>
      <c r="E1919" s="64"/>
      <c r="F1919" s="64"/>
      <c r="G1919" s="65" t="n">
        <v>73.78</v>
      </c>
    </row>
    <row r="1920" customFormat="false" ht="15" hidden="false" customHeight="false" outlineLevel="0" collapsed="false">
      <c r="A1920" s="64" t="s">
        <v>1360</v>
      </c>
      <c r="B1920" s="64"/>
      <c r="C1920" s="64"/>
      <c r="D1920" s="64"/>
      <c r="E1920" s="64"/>
      <c r="F1920" s="64"/>
      <c r="G1920" s="65" t="n">
        <v>361.43</v>
      </c>
    </row>
    <row r="1921" customFormat="false" ht="15" hidden="false" customHeight="false" outlineLevel="0" collapsed="false">
      <c r="A1921" s="64" t="s">
        <v>1361</v>
      </c>
      <c r="B1921" s="64"/>
      <c r="C1921" s="64"/>
      <c r="D1921" s="64"/>
      <c r="E1921" s="64"/>
      <c r="F1921" s="64"/>
      <c r="G1921" s="65" t="n">
        <v>0.88</v>
      </c>
    </row>
    <row r="1922" customFormat="false" ht="15" hidden="false" customHeight="false" outlineLevel="0" collapsed="false">
      <c r="A1922" s="64" t="s">
        <v>1362</v>
      </c>
      <c r="B1922" s="64"/>
      <c r="C1922" s="64"/>
      <c r="D1922" s="64"/>
      <c r="E1922" s="64"/>
      <c r="F1922" s="64"/>
      <c r="G1922" s="65" t="n">
        <f aca="false">G1921*G1920</f>
        <v>318.0584</v>
      </c>
    </row>
    <row r="1923" customFormat="false" ht="15" hidden="false" customHeight="false" outlineLevel="0" collapsed="false">
      <c r="A1923" s="66"/>
      <c r="B1923" s="66"/>
      <c r="C1923" s="66"/>
      <c r="D1923" s="66"/>
      <c r="E1923" s="66"/>
      <c r="F1923" s="66"/>
      <c r="G1923" s="66"/>
    </row>
    <row r="1924" customFormat="false" ht="51" hidden="false" customHeight="false" outlineLevel="0" collapsed="false">
      <c r="A1924" s="30" t="s">
        <v>1725</v>
      </c>
      <c r="B1924" s="30" t="s">
        <v>273</v>
      </c>
      <c r="C1924" s="61" t="s">
        <v>17</v>
      </c>
      <c r="D1924" s="61" t="s">
        <v>49</v>
      </c>
      <c r="E1924" s="62"/>
      <c r="F1924" s="25"/>
      <c r="G1924" s="25"/>
    </row>
    <row r="1925" customFormat="false" ht="38.25" hidden="false" customHeight="false" outlineLevel="0" collapsed="false">
      <c r="A1925" s="63" t="s">
        <v>1726</v>
      </c>
      <c r="B1925" s="23" t="s">
        <v>1727</v>
      </c>
      <c r="C1925" s="24" t="s">
        <v>1343</v>
      </c>
      <c r="D1925" s="24" t="s">
        <v>49</v>
      </c>
      <c r="E1925" s="62" t="n">
        <v>4.36</v>
      </c>
      <c r="F1925" s="26" t="n">
        <v>233.34</v>
      </c>
      <c r="G1925" s="26" t="n">
        <v>1017.36</v>
      </c>
    </row>
    <row r="1926" customFormat="false" ht="15" hidden="false" customHeight="false" outlineLevel="0" collapsed="false">
      <c r="A1926" s="64" t="s">
        <v>1353</v>
      </c>
      <c r="B1926" s="64"/>
      <c r="C1926" s="64"/>
      <c r="D1926" s="64"/>
      <c r="E1926" s="64"/>
      <c r="F1926" s="64"/>
      <c r="G1926" s="65" t="n">
        <v>0</v>
      </c>
    </row>
    <row r="1927" customFormat="false" ht="15" hidden="false" customHeight="false" outlineLevel="0" collapsed="false">
      <c r="A1927" s="64" t="s">
        <v>1354</v>
      </c>
      <c r="B1927" s="64"/>
      <c r="C1927" s="64"/>
      <c r="D1927" s="64"/>
      <c r="E1927" s="64"/>
      <c r="F1927" s="64"/>
      <c r="G1927" s="65" t="n">
        <v>233.34</v>
      </c>
    </row>
    <row r="1928" customFormat="false" ht="15" hidden="false" customHeight="false" outlineLevel="0" collapsed="false">
      <c r="A1928" s="64" t="s">
        <v>1355</v>
      </c>
      <c r="B1928" s="64"/>
      <c r="C1928" s="64"/>
      <c r="D1928" s="64"/>
      <c r="E1928" s="64"/>
      <c r="F1928" s="64"/>
      <c r="G1928" s="65" t="n">
        <v>233.34</v>
      </c>
    </row>
    <row r="1929" customFormat="false" ht="15" hidden="false" customHeight="false" outlineLevel="0" collapsed="false">
      <c r="A1929" s="64" t="s">
        <v>1356</v>
      </c>
      <c r="B1929" s="64"/>
      <c r="C1929" s="64"/>
      <c r="D1929" s="64"/>
      <c r="E1929" s="64"/>
      <c r="F1929" s="64"/>
      <c r="G1929" s="65" t="n">
        <v>0</v>
      </c>
    </row>
    <row r="1930" customFormat="false" ht="15" hidden="false" customHeight="false" outlineLevel="0" collapsed="false">
      <c r="A1930" s="64" t="s">
        <v>1357</v>
      </c>
      <c r="B1930" s="64"/>
      <c r="C1930" s="64"/>
      <c r="D1930" s="64"/>
      <c r="E1930" s="64"/>
      <c r="F1930" s="64"/>
      <c r="G1930" s="65" t="n">
        <v>59.85</v>
      </c>
    </row>
    <row r="1931" customFormat="false" ht="15" hidden="false" customHeight="false" outlineLevel="0" collapsed="false">
      <c r="A1931" s="64" t="s">
        <v>1358</v>
      </c>
      <c r="B1931" s="64"/>
      <c r="C1931" s="64"/>
      <c r="D1931" s="64"/>
      <c r="E1931" s="64"/>
      <c r="F1931" s="64"/>
      <c r="G1931" s="65" t="n">
        <v>0</v>
      </c>
    </row>
    <row r="1932" customFormat="false" ht="15" hidden="false" customHeight="false" outlineLevel="0" collapsed="false">
      <c r="A1932" s="64" t="s">
        <v>1359</v>
      </c>
      <c r="B1932" s="64"/>
      <c r="C1932" s="64"/>
      <c r="D1932" s="64"/>
      <c r="E1932" s="64"/>
      <c r="F1932" s="64"/>
      <c r="G1932" s="65" t="n">
        <v>59.85</v>
      </c>
    </row>
    <row r="1933" customFormat="false" ht="15" hidden="false" customHeight="false" outlineLevel="0" collapsed="false">
      <c r="A1933" s="64" t="s">
        <v>1360</v>
      </c>
      <c r="B1933" s="64"/>
      <c r="C1933" s="64"/>
      <c r="D1933" s="64"/>
      <c r="E1933" s="64"/>
      <c r="F1933" s="64"/>
      <c r="G1933" s="65" t="n">
        <v>293.19</v>
      </c>
    </row>
    <row r="1934" customFormat="false" ht="15" hidden="false" customHeight="false" outlineLevel="0" collapsed="false">
      <c r="A1934" s="64" t="s">
        <v>1361</v>
      </c>
      <c r="B1934" s="64"/>
      <c r="C1934" s="64"/>
      <c r="D1934" s="64"/>
      <c r="E1934" s="64"/>
      <c r="F1934" s="64"/>
      <c r="G1934" s="65" t="n">
        <v>4.36</v>
      </c>
    </row>
    <row r="1935" customFormat="false" ht="15" hidden="false" customHeight="false" outlineLevel="0" collapsed="false">
      <c r="A1935" s="64" t="s">
        <v>1362</v>
      </c>
      <c r="B1935" s="64"/>
      <c r="C1935" s="64"/>
      <c r="D1935" s="64"/>
      <c r="E1935" s="64"/>
      <c r="F1935" s="64"/>
      <c r="G1935" s="65" t="n">
        <f aca="false">G1934*G1933</f>
        <v>1278.3084</v>
      </c>
    </row>
    <row r="1936" customFormat="false" ht="15" hidden="false" customHeight="false" outlineLevel="0" collapsed="false">
      <c r="A1936" s="66"/>
      <c r="B1936" s="66"/>
      <c r="C1936" s="66"/>
      <c r="D1936" s="66"/>
      <c r="E1936" s="66"/>
      <c r="F1936" s="66"/>
      <c r="G1936" s="66"/>
    </row>
    <row r="1937" customFormat="false" ht="15" hidden="false" customHeight="true" outlineLevel="0" collapsed="false">
      <c r="A1937" s="30" t="n">
        <v>5</v>
      </c>
      <c r="B1937" s="30" t="s">
        <v>274</v>
      </c>
      <c r="C1937" s="30"/>
      <c r="D1937" s="30"/>
      <c r="E1937" s="30"/>
      <c r="F1937" s="30"/>
      <c r="G1937" s="30"/>
    </row>
    <row r="1938" customFormat="false" ht="63.75" hidden="false" customHeight="false" outlineLevel="0" collapsed="false">
      <c r="A1938" s="30" t="s">
        <v>275</v>
      </c>
      <c r="B1938" s="30" t="s">
        <v>276</v>
      </c>
      <c r="C1938" s="61" t="s">
        <v>17</v>
      </c>
      <c r="D1938" s="61" t="s">
        <v>18</v>
      </c>
      <c r="E1938" s="62"/>
      <c r="F1938" s="25"/>
      <c r="G1938" s="25"/>
    </row>
    <row r="1939" customFormat="false" ht="38.25" hidden="false" customHeight="false" outlineLevel="0" collapsed="false">
      <c r="A1939" s="63" t="n">
        <v>7325</v>
      </c>
      <c r="B1939" s="23" t="s">
        <v>1728</v>
      </c>
      <c r="C1939" s="24" t="s">
        <v>1343</v>
      </c>
      <c r="D1939" s="24" t="s">
        <v>114</v>
      </c>
      <c r="E1939" s="62" t="n">
        <v>64.07</v>
      </c>
      <c r="F1939" s="26" t="n">
        <v>5.22</v>
      </c>
      <c r="G1939" s="26" t="n">
        <v>334.45</v>
      </c>
    </row>
    <row r="1940" customFormat="false" ht="51" hidden="false" customHeight="false" outlineLevel="0" collapsed="false">
      <c r="A1940" s="63" t="s">
        <v>1610</v>
      </c>
      <c r="B1940" s="23" t="s">
        <v>1611</v>
      </c>
      <c r="C1940" s="24" t="s">
        <v>17</v>
      </c>
      <c r="D1940" s="24" t="s">
        <v>28</v>
      </c>
      <c r="E1940" s="62" t="n">
        <v>3.39</v>
      </c>
      <c r="F1940" s="26" t="n">
        <v>394.08</v>
      </c>
      <c r="G1940" s="26" t="n">
        <v>1334.52</v>
      </c>
    </row>
    <row r="1941" customFormat="false" ht="25.5" hidden="false" customHeight="false" outlineLevel="0" collapsed="false">
      <c r="A1941" s="63" t="s">
        <v>1363</v>
      </c>
      <c r="B1941" s="23" t="s">
        <v>1364</v>
      </c>
      <c r="C1941" s="24" t="s">
        <v>17</v>
      </c>
      <c r="D1941" s="24" t="s">
        <v>1314</v>
      </c>
      <c r="E1941" s="62" t="n">
        <v>126.99</v>
      </c>
      <c r="F1941" s="26" t="n">
        <v>15.53</v>
      </c>
      <c r="G1941" s="26" t="n">
        <v>1971.85</v>
      </c>
    </row>
    <row r="1942" customFormat="false" ht="25.5" hidden="false" customHeight="false" outlineLevel="0" collapsed="false">
      <c r="A1942" s="63" t="s">
        <v>1349</v>
      </c>
      <c r="B1942" s="23" t="s">
        <v>1350</v>
      </c>
      <c r="C1942" s="24" t="s">
        <v>17</v>
      </c>
      <c r="D1942" s="24" t="s">
        <v>1314</v>
      </c>
      <c r="E1942" s="62" t="n">
        <v>126.99</v>
      </c>
      <c r="F1942" s="26" t="n">
        <v>12.54</v>
      </c>
      <c r="G1942" s="26" t="n">
        <v>1592.15</v>
      </c>
    </row>
    <row r="1943" customFormat="false" ht="15" hidden="false" customHeight="false" outlineLevel="0" collapsed="false">
      <c r="A1943" s="64" t="s">
        <v>1353</v>
      </c>
      <c r="B1943" s="64"/>
      <c r="C1943" s="64"/>
      <c r="D1943" s="64"/>
      <c r="E1943" s="64"/>
      <c r="F1943" s="64"/>
      <c r="G1943" s="65" t="n">
        <v>15.77</v>
      </c>
    </row>
    <row r="1944" customFormat="false" ht="15" hidden="false" customHeight="false" outlineLevel="0" collapsed="false">
      <c r="A1944" s="64" t="s">
        <v>1354</v>
      </c>
      <c r="B1944" s="64"/>
      <c r="C1944" s="64"/>
      <c r="D1944" s="64"/>
      <c r="E1944" s="64"/>
      <c r="F1944" s="64"/>
      <c r="G1944" s="65" t="n">
        <v>15.13</v>
      </c>
    </row>
    <row r="1945" customFormat="false" ht="15" hidden="false" customHeight="false" outlineLevel="0" collapsed="false">
      <c r="A1945" s="64" t="s">
        <v>1355</v>
      </c>
      <c r="B1945" s="64"/>
      <c r="C1945" s="64"/>
      <c r="D1945" s="64"/>
      <c r="E1945" s="64"/>
      <c r="F1945" s="64"/>
      <c r="G1945" s="65" t="n">
        <v>30.91</v>
      </c>
    </row>
    <row r="1946" customFormat="false" ht="15" hidden="false" customHeight="false" outlineLevel="0" collapsed="false">
      <c r="A1946" s="64" t="s">
        <v>1356</v>
      </c>
      <c r="B1946" s="64"/>
      <c r="C1946" s="64"/>
      <c r="D1946" s="64"/>
      <c r="E1946" s="64"/>
      <c r="F1946" s="64"/>
      <c r="G1946" s="65" t="n">
        <v>0</v>
      </c>
    </row>
    <row r="1947" customFormat="false" ht="15" hidden="false" customHeight="false" outlineLevel="0" collapsed="false">
      <c r="A1947" s="64" t="s">
        <v>1357</v>
      </c>
      <c r="B1947" s="64"/>
      <c r="C1947" s="64"/>
      <c r="D1947" s="64"/>
      <c r="E1947" s="64"/>
      <c r="F1947" s="64"/>
      <c r="G1947" s="65" t="n">
        <v>7.93</v>
      </c>
    </row>
    <row r="1948" customFormat="false" ht="15" hidden="false" customHeight="false" outlineLevel="0" collapsed="false">
      <c r="A1948" s="64" t="s">
        <v>1358</v>
      </c>
      <c r="B1948" s="64"/>
      <c r="C1948" s="64"/>
      <c r="D1948" s="64"/>
      <c r="E1948" s="64"/>
      <c r="F1948" s="64"/>
      <c r="G1948" s="65" t="n">
        <v>0</v>
      </c>
    </row>
    <row r="1949" customFormat="false" ht="15" hidden="false" customHeight="false" outlineLevel="0" collapsed="false">
      <c r="A1949" s="64" t="s">
        <v>1359</v>
      </c>
      <c r="B1949" s="64"/>
      <c r="C1949" s="64"/>
      <c r="D1949" s="64"/>
      <c r="E1949" s="64"/>
      <c r="F1949" s="64"/>
      <c r="G1949" s="65" t="n">
        <v>7.93</v>
      </c>
    </row>
    <row r="1950" customFormat="false" ht="15" hidden="false" customHeight="false" outlineLevel="0" collapsed="false">
      <c r="A1950" s="64" t="s">
        <v>1360</v>
      </c>
      <c r="B1950" s="64"/>
      <c r="C1950" s="64"/>
      <c r="D1950" s="64"/>
      <c r="E1950" s="64"/>
      <c r="F1950" s="64"/>
      <c r="G1950" s="65" t="n">
        <v>38.83</v>
      </c>
    </row>
    <row r="1951" customFormat="false" ht="15" hidden="false" customHeight="false" outlineLevel="0" collapsed="false">
      <c r="A1951" s="64" t="s">
        <v>1361</v>
      </c>
      <c r="B1951" s="64"/>
      <c r="C1951" s="64"/>
      <c r="D1951" s="64"/>
      <c r="E1951" s="64"/>
      <c r="F1951" s="64"/>
      <c r="G1951" s="65" t="n">
        <v>169.32</v>
      </c>
    </row>
    <row r="1952" customFormat="false" ht="15" hidden="false" customHeight="false" outlineLevel="0" collapsed="false">
      <c r="A1952" s="64" t="s">
        <v>1362</v>
      </c>
      <c r="B1952" s="64"/>
      <c r="C1952" s="64"/>
      <c r="D1952" s="64"/>
      <c r="E1952" s="64"/>
      <c r="F1952" s="64"/>
      <c r="G1952" s="65" t="n">
        <f aca="false">G1951*G1950</f>
        <v>6574.6956</v>
      </c>
    </row>
    <row r="1953" customFormat="false" ht="15" hidden="false" customHeight="false" outlineLevel="0" collapsed="false">
      <c r="A1953" s="66"/>
      <c r="B1953" s="66"/>
      <c r="C1953" s="66"/>
      <c r="D1953" s="66"/>
      <c r="E1953" s="66"/>
      <c r="F1953" s="66"/>
      <c r="G1953" s="66"/>
    </row>
    <row r="1954" customFormat="false" ht="51" hidden="false" customHeight="false" outlineLevel="0" collapsed="false">
      <c r="A1954" s="30" t="s">
        <v>277</v>
      </c>
      <c r="B1954" s="30" t="s">
        <v>278</v>
      </c>
      <c r="C1954" s="61" t="s">
        <v>17</v>
      </c>
      <c r="D1954" s="61" t="s">
        <v>18</v>
      </c>
      <c r="E1954" s="62"/>
      <c r="F1954" s="25"/>
      <c r="G1954" s="25"/>
    </row>
    <row r="1955" customFormat="false" ht="76.5" hidden="false" customHeight="false" outlineLevel="0" collapsed="false">
      <c r="A1955" s="63" t="n">
        <v>626</v>
      </c>
      <c r="B1955" s="23" t="s">
        <v>1729</v>
      </c>
      <c r="C1955" s="24" t="s">
        <v>1343</v>
      </c>
      <c r="D1955" s="24" t="s">
        <v>114</v>
      </c>
      <c r="E1955" s="62" t="n">
        <v>7.61</v>
      </c>
      <c r="F1955" s="26" t="n">
        <v>10.52</v>
      </c>
      <c r="G1955" s="26" t="n">
        <v>80.05</v>
      </c>
    </row>
    <row r="1956" customFormat="false" ht="25.5" hidden="false" customHeight="false" outlineLevel="0" collapsed="false">
      <c r="A1956" s="63" t="s">
        <v>1363</v>
      </c>
      <c r="B1956" s="23" t="s">
        <v>1364</v>
      </c>
      <c r="C1956" s="24" t="s">
        <v>17</v>
      </c>
      <c r="D1956" s="24" t="s">
        <v>1314</v>
      </c>
      <c r="E1956" s="62" t="n">
        <v>7.46</v>
      </c>
      <c r="F1956" s="26" t="n">
        <v>15.53</v>
      </c>
      <c r="G1956" s="26" t="n">
        <v>115.84</v>
      </c>
    </row>
    <row r="1957" customFormat="false" ht="25.5" hidden="false" customHeight="false" outlineLevel="0" collapsed="false">
      <c r="A1957" s="63" t="s">
        <v>1349</v>
      </c>
      <c r="B1957" s="23" t="s">
        <v>1350</v>
      </c>
      <c r="C1957" s="24" t="s">
        <v>17</v>
      </c>
      <c r="D1957" s="24" t="s">
        <v>1314</v>
      </c>
      <c r="E1957" s="62" t="n">
        <v>2.98</v>
      </c>
      <c r="F1957" s="26" t="n">
        <v>12.54</v>
      </c>
      <c r="G1957" s="26" t="n">
        <v>37.41</v>
      </c>
    </row>
    <row r="1958" customFormat="false" ht="15" hidden="false" customHeight="false" outlineLevel="0" collapsed="false">
      <c r="A1958" s="64" t="s">
        <v>1353</v>
      </c>
      <c r="B1958" s="64"/>
      <c r="C1958" s="64"/>
      <c r="D1958" s="64"/>
      <c r="E1958" s="64"/>
      <c r="F1958" s="64"/>
      <c r="G1958" s="65" t="n">
        <v>14.67</v>
      </c>
    </row>
    <row r="1959" customFormat="false" ht="15" hidden="false" customHeight="false" outlineLevel="0" collapsed="false">
      <c r="A1959" s="64" t="s">
        <v>1354</v>
      </c>
      <c r="B1959" s="64"/>
      <c r="C1959" s="64"/>
      <c r="D1959" s="64"/>
      <c r="E1959" s="64"/>
      <c r="F1959" s="64"/>
      <c r="G1959" s="65" t="n">
        <v>16.61</v>
      </c>
    </row>
    <row r="1960" customFormat="false" ht="15" hidden="false" customHeight="false" outlineLevel="0" collapsed="false">
      <c r="A1960" s="64" t="s">
        <v>1355</v>
      </c>
      <c r="B1960" s="64"/>
      <c r="C1960" s="64"/>
      <c r="D1960" s="64"/>
      <c r="E1960" s="64"/>
      <c r="F1960" s="64"/>
      <c r="G1960" s="65" t="n">
        <v>31.27</v>
      </c>
    </row>
    <row r="1961" customFormat="false" ht="15" hidden="false" customHeight="false" outlineLevel="0" collapsed="false">
      <c r="A1961" s="64" t="s">
        <v>1356</v>
      </c>
      <c r="B1961" s="64"/>
      <c r="C1961" s="64"/>
      <c r="D1961" s="64"/>
      <c r="E1961" s="64"/>
      <c r="F1961" s="64"/>
      <c r="G1961" s="65" t="n">
        <v>0</v>
      </c>
    </row>
    <row r="1962" customFormat="false" ht="15" hidden="false" customHeight="false" outlineLevel="0" collapsed="false">
      <c r="A1962" s="64" t="s">
        <v>1357</v>
      </c>
      <c r="B1962" s="64"/>
      <c r="C1962" s="64"/>
      <c r="D1962" s="64"/>
      <c r="E1962" s="64"/>
      <c r="F1962" s="64"/>
      <c r="G1962" s="65" t="n">
        <v>8.02</v>
      </c>
    </row>
    <row r="1963" customFormat="false" ht="15" hidden="false" customHeight="false" outlineLevel="0" collapsed="false">
      <c r="A1963" s="64" t="s">
        <v>1358</v>
      </c>
      <c r="B1963" s="64"/>
      <c r="C1963" s="64"/>
      <c r="D1963" s="64"/>
      <c r="E1963" s="64"/>
      <c r="F1963" s="64"/>
      <c r="G1963" s="65" t="n">
        <v>0</v>
      </c>
    </row>
    <row r="1964" customFormat="false" ht="15" hidden="false" customHeight="false" outlineLevel="0" collapsed="false">
      <c r="A1964" s="64" t="s">
        <v>1359</v>
      </c>
      <c r="B1964" s="64"/>
      <c r="C1964" s="64"/>
      <c r="D1964" s="64"/>
      <c r="E1964" s="64"/>
      <c r="F1964" s="64"/>
      <c r="G1964" s="65" t="n">
        <v>8.02</v>
      </c>
    </row>
    <row r="1965" customFormat="false" ht="15" hidden="false" customHeight="false" outlineLevel="0" collapsed="false">
      <c r="A1965" s="64" t="s">
        <v>1360</v>
      </c>
      <c r="B1965" s="64"/>
      <c r="C1965" s="64"/>
      <c r="D1965" s="64"/>
      <c r="E1965" s="64"/>
      <c r="F1965" s="64"/>
      <c r="G1965" s="65" t="n">
        <v>39.29</v>
      </c>
    </row>
    <row r="1966" customFormat="false" ht="15" hidden="false" customHeight="false" outlineLevel="0" collapsed="false">
      <c r="A1966" s="64" t="s">
        <v>1361</v>
      </c>
      <c r="B1966" s="64"/>
      <c r="C1966" s="64"/>
      <c r="D1966" s="64"/>
      <c r="E1966" s="64"/>
      <c r="F1966" s="64"/>
      <c r="G1966" s="65" t="n">
        <v>7.46</v>
      </c>
    </row>
    <row r="1967" customFormat="false" ht="15" hidden="false" customHeight="false" outlineLevel="0" collapsed="false">
      <c r="A1967" s="64" t="s">
        <v>1362</v>
      </c>
      <c r="B1967" s="64"/>
      <c r="C1967" s="64"/>
      <c r="D1967" s="64"/>
      <c r="E1967" s="64"/>
      <c r="F1967" s="64"/>
      <c r="G1967" s="65" t="n">
        <f aca="false">G1966*G1965</f>
        <v>293.1034</v>
      </c>
    </row>
    <row r="1968" customFormat="false" ht="15" hidden="false" customHeight="false" outlineLevel="0" collapsed="false">
      <c r="A1968" s="66"/>
      <c r="B1968" s="66"/>
      <c r="C1968" s="66"/>
      <c r="D1968" s="66"/>
      <c r="E1968" s="66"/>
      <c r="F1968" s="66"/>
      <c r="G1968" s="66"/>
    </row>
    <row r="1969" customFormat="false" ht="38.25" hidden="false" customHeight="false" outlineLevel="0" collapsed="false">
      <c r="A1969" s="30" t="s">
        <v>279</v>
      </c>
      <c r="B1969" s="30" t="s">
        <v>280</v>
      </c>
      <c r="C1969" s="61" t="s">
        <v>17</v>
      </c>
      <c r="D1969" s="61" t="s">
        <v>18</v>
      </c>
      <c r="E1969" s="62"/>
      <c r="F1969" s="25"/>
      <c r="G1969" s="25"/>
    </row>
    <row r="1970" customFormat="false" ht="38.25" hidden="false" customHeight="false" outlineLevel="0" collapsed="false">
      <c r="A1970" s="63" t="n">
        <v>7319</v>
      </c>
      <c r="B1970" s="23" t="s">
        <v>1730</v>
      </c>
      <c r="C1970" s="24" t="s">
        <v>1343</v>
      </c>
      <c r="D1970" s="24" t="s">
        <v>1398</v>
      </c>
      <c r="E1970" s="62" t="n">
        <v>39.76</v>
      </c>
      <c r="F1970" s="26" t="n">
        <v>6.63</v>
      </c>
      <c r="G1970" s="26" t="n">
        <v>263.58</v>
      </c>
    </row>
    <row r="1971" customFormat="false" ht="25.5" hidden="false" customHeight="false" outlineLevel="0" collapsed="false">
      <c r="A1971" s="63" t="s">
        <v>1349</v>
      </c>
      <c r="B1971" s="23" t="s">
        <v>1350</v>
      </c>
      <c r="C1971" s="24" t="s">
        <v>17</v>
      </c>
      <c r="D1971" s="24" t="s">
        <v>1314</v>
      </c>
      <c r="E1971" s="62" t="n">
        <v>39.76</v>
      </c>
      <c r="F1971" s="26" t="n">
        <v>12.54</v>
      </c>
      <c r="G1971" s="26" t="n">
        <v>498.44</v>
      </c>
    </row>
    <row r="1972" customFormat="false" ht="15" hidden="false" customHeight="false" outlineLevel="0" collapsed="false">
      <c r="A1972" s="64" t="s">
        <v>1353</v>
      </c>
      <c r="B1972" s="64"/>
      <c r="C1972" s="64"/>
      <c r="D1972" s="64"/>
      <c r="E1972" s="64"/>
      <c r="F1972" s="64"/>
      <c r="G1972" s="65" t="n">
        <v>3.34</v>
      </c>
    </row>
    <row r="1973" customFormat="false" ht="15" hidden="false" customHeight="false" outlineLevel="0" collapsed="false">
      <c r="A1973" s="64" t="s">
        <v>1354</v>
      </c>
      <c r="B1973" s="64"/>
      <c r="C1973" s="64"/>
      <c r="D1973" s="64"/>
      <c r="E1973" s="64"/>
      <c r="F1973" s="64"/>
      <c r="G1973" s="65" t="n">
        <v>4.33</v>
      </c>
    </row>
    <row r="1974" customFormat="false" ht="15" hidden="false" customHeight="false" outlineLevel="0" collapsed="false">
      <c r="A1974" s="64" t="s">
        <v>1355</v>
      </c>
      <c r="B1974" s="64"/>
      <c r="C1974" s="64"/>
      <c r="D1974" s="64"/>
      <c r="E1974" s="64"/>
      <c r="F1974" s="64"/>
      <c r="G1974" s="65" t="n">
        <v>7.67</v>
      </c>
    </row>
    <row r="1975" customFormat="false" ht="15" hidden="false" customHeight="false" outlineLevel="0" collapsed="false">
      <c r="A1975" s="64" t="s">
        <v>1356</v>
      </c>
      <c r="B1975" s="64"/>
      <c r="C1975" s="64"/>
      <c r="D1975" s="64"/>
      <c r="E1975" s="64"/>
      <c r="F1975" s="64"/>
      <c r="G1975" s="65" t="n">
        <v>0</v>
      </c>
    </row>
    <row r="1976" customFormat="false" ht="15" hidden="false" customHeight="false" outlineLevel="0" collapsed="false">
      <c r="A1976" s="64" t="s">
        <v>1357</v>
      </c>
      <c r="B1976" s="64"/>
      <c r="C1976" s="64"/>
      <c r="D1976" s="64"/>
      <c r="E1976" s="64"/>
      <c r="F1976" s="64"/>
      <c r="G1976" s="65" t="n">
        <v>1.97</v>
      </c>
    </row>
    <row r="1977" customFormat="false" ht="15" hidden="false" customHeight="false" outlineLevel="0" collapsed="false">
      <c r="A1977" s="64" t="s">
        <v>1358</v>
      </c>
      <c r="B1977" s="64"/>
      <c r="C1977" s="64"/>
      <c r="D1977" s="64"/>
      <c r="E1977" s="64"/>
      <c r="F1977" s="64"/>
      <c r="G1977" s="65" t="n">
        <v>0</v>
      </c>
    </row>
    <row r="1978" customFormat="false" ht="15" hidden="false" customHeight="false" outlineLevel="0" collapsed="false">
      <c r="A1978" s="64" t="s">
        <v>1359</v>
      </c>
      <c r="B1978" s="64"/>
      <c r="C1978" s="64"/>
      <c r="D1978" s="64"/>
      <c r="E1978" s="64"/>
      <c r="F1978" s="64"/>
      <c r="G1978" s="65" t="n">
        <v>1.97</v>
      </c>
    </row>
    <row r="1979" customFormat="false" ht="15" hidden="false" customHeight="false" outlineLevel="0" collapsed="false">
      <c r="A1979" s="64" t="s">
        <v>1360</v>
      </c>
      <c r="B1979" s="64"/>
      <c r="C1979" s="64"/>
      <c r="D1979" s="64"/>
      <c r="E1979" s="64"/>
      <c r="F1979" s="64"/>
      <c r="G1979" s="65" t="n">
        <v>9.63</v>
      </c>
    </row>
    <row r="1980" customFormat="false" ht="15" hidden="false" customHeight="false" outlineLevel="0" collapsed="false">
      <c r="A1980" s="64" t="s">
        <v>1361</v>
      </c>
      <c r="B1980" s="64"/>
      <c r="C1980" s="64"/>
      <c r="D1980" s="64"/>
      <c r="E1980" s="64"/>
      <c r="F1980" s="64"/>
      <c r="G1980" s="65" t="n">
        <v>99.39</v>
      </c>
    </row>
    <row r="1981" customFormat="false" ht="15" hidden="false" customHeight="false" outlineLevel="0" collapsed="false">
      <c r="A1981" s="64" t="s">
        <v>1362</v>
      </c>
      <c r="B1981" s="64"/>
      <c r="C1981" s="64"/>
      <c r="D1981" s="64"/>
      <c r="E1981" s="64"/>
      <c r="F1981" s="64"/>
      <c r="G1981" s="65" t="n">
        <f aca="false">G1980*G1979</f>
        <v>957.1257</v>
      </c>
    </row>
    <row r="1982" customFormat="false" ht="15" hidden="false" customHeight="false" outlineLevel="0" collapsed="false">
      <c r="A1982" s="66"/>
      <c r="B1982" s="66"/>
      <c r="C1982" s="66"/>
      <c r="D1982" s="66"/>
      <c r="E1982" s="66"/>
      <c r="F1982" s="66"/>
      <c r="G1982" s="66"/>
    </row>
    <row r="1983" customFormat="false" ht="15" hidden="false" customHeight="true" outlineLevel="0" collapsed="false">
      <c r="A1983" s="30" t="n">
        <v>6</v>
      </c>
      <c r="B1983" s="30" t="s">
        <v>281</v>
      </c>
      <c r="C1983" s="30"/>
      <c r="D1983" s="30"/>
      <c r="E1983" s="30"/>
      <c r="F1983" s="30"/>
      <c r="G1983" s="30"/>
    </row>
    <row r="1984" customFormat="false" ht="15" hidden="false" customHeight="true" outlineLevel="0" collapsed="false">
      <c r="A1984" s="30" t="s">
        <v>282</v>
      </c>
      <c r="B1984" s="30" t="s">
        <v>283</v>
      </c>
      <c r="C1984" s="30"/>
      <c r="D1984" s="30"/>
      <c r="E1984" s="30"/>
      <c r="F1984" s="30"/>
      <c r="G1984" s="30"/>
    </row>
    <row r="1985" customFormat="false" ht="25.5" hidden="false" customHeight="false" outlineLevel="0" collapsed="false">
      <c r="A1985" s="30" t="s">
        <v>284</v>
      </c>
      <c r="B1985" s="30" t="s">
        <v>285</v>
      </c>
      <c r="C1985" s="61" t="s">
        <v>17</v>
      </c>
      <c r="D1985" s="61" t="s">
        <v>23</v>
      </c>
      <c r="E1985" s="62"/>
      <c r="F1985" s="25"/>
      <c r="G1985" s="25"/>
    </row>
    <row r="1986" customFormat="false" ht="89.25" hidden="false" customHeight="false" outlineLevel="0" collapsed="false">
      <c r="A1986" s="63" t="n">
        <v>37559</v>
      </c>
      <c r="B1986" s="23" t="s">
        <v>1731</v>
      </c>
      <c r="C1986" s="24" t="s">
        <v>1343</v>
      </c>
      <c r="D1986" s="24" t="s">
        <v>23</v>
      </c>
      <c r="E1986" s="62" t="n">
        <v>1</v>
      </c>
      <c r="F1986" s="26" t="n">
        <v>19.14</v>
      </c>
      <c r="G1986" s="26" t="n">
        <v>19.14</v>
      </c>
    </row>
    <row r="1987" customFormat="false" ht="25.5" hidden="false" customHeight="false" outlineLevel="0" collapsed="false">
      <c r="A1987" s="63" t="s">
        <v>1349</v>
      </c>
      <c r="B1987" s="23" t="s">
        <v>1350</v>
      </c>
      <c r="C1987" s="24" t="s">
        <v>17</v>
      </c>
      <c r="D1987" s="24" t="s">
        <v>1314</v>
      </c>
      <c r="E1987" s="62" t="n">
        <v>0.05</v>
      </c>
      <c r="F1987" s="26" t="n">
        <v>12.54</v>
      </c>
      <c r="G1987" s="26" t="n">
        <v>0.63</v>
      </c>
    </row>
    <row r="1988" customFormat="false" ht="15" hidden="false" customHeight="false" outlineLevel="0" collapsed="false">
      <c r="A1988" s="64" t="s">
        <v>1353</v>
      </c>
      <c r="B1988" s="64"/>
      <c r="C1988" s="64"/>
      <c r="D1988" s="64"/>
      <c r="E1988" s="64"/>
      <c r="F1988" s="64"/>
      <c r="G1988" s="65" t="n">
        <v>0.42</v>
      </c>
    </row>
    <row r="1989" customFormat="false" ht="15" hidden="false" customHeight="false" outlineLevel="0" collapsed="false">
      <c r="A1989" s="64" t="s">
        <v>1354</v>
      </c>
      <c r="B1989" s="64"/>
      <c r="C1989" s="64"/>
      <c r="D1989" s="64"/>
      <c r="E1989" s="64"/>
      <c r="F1989" s="64"/>
      <c r="G1989" s="65" t="n">
        <v>19.35</v>
      </c>
    </row>
    <row r="1990" customFormat="false" ht="15" hidden="false" customHeight="false" outlineLevel="0" collapsed="false">
      <c r="A1990" s="64" t="s">
        <v>1355</v>
      </c>
      <c r="B1990" s="64"/>
      <c r="C1990" s="64"/>
      <c r="D1990" s="64"/>
      <c r="E1990" s="64"/>
      <c r="F1990" s="64"/>
      <c r="G1990" s="65" t="n">
        <v>19.77</v>
      </c>
    </row>
    <row r="1991" customFormat="false" ht="15" hidden="false" customHeight="false" outlineLevel="0" collapsed="false">
      <c r="A1991" s="64" t="s">
        <v>1356</v>
      </c>
      <c r="B1991" s="64"/>
      <c r="C1991" s="64"/>
      <c r="D1991" s="64"/>
      <c r="E1991" s="64"/>
      <c r="F1991" s="64"/>
      <c r="G1991" s="65" t="n">
        <v>0</v>
      </c>
    </row>
    <row r="1992" customFormat="false" ht="15" hidden="false" customHeight="false" outlineLevel="0" collapsed="false">
      <c r="A1992" s="64" t="s">
        <v>1357</v>
      </c>
      <c r="B1992" s="64"/>
      <c r="C1992" s="64"/>
      <c r="D1992" s="64"/>
      <c r="E1992" s="64"/>
      <c r="F1992" s="64"/>
      <c r="G1992" s="65" t="n">
        <v>5.07</v>
      </c>
    </row>
    <row r="1993" customFormat="false" ht="15" hidden="false" customHeight="false" outlineLevel="0" collapsed="false">
      <c r="A1993" s="64" t="s">
        <v>1358</v>
      </c>
      <c r="B1993" s="64"/>
      <c r="C1993" s="64"/>
      <c r="D1993" s="64"/>
      <c r="E1993" s="64"/>
      <c r="F1993" s="64"/>
      <c r="G1993" s="65" t="n">
        <v>0</v>
      </c>
    </row>
    <row r="1994" customFormat="false" ht="15" hidden="false" customHeight="false" outlineLevel="0" collapsed="false">
      <c r="A1994" s="64" t="s">
        <v>1359</v>
      </c>
      <c r="B1994" s="64"/>
      <c r="C1994" s="64"/>
      <c r="D1994" s="64"/>
      <c r="E1994" s="64"/>
      <c r="F1994" s="64"/>
      <c r="G1994" s="65" t="n">
        <v>5.07</v>
      </c>
    </row>
    <row r="1995" customFormat="false" ht="15" hidden="false" customHeight="false" outlineLevel="0" collapsed="false">
      <c r="A1995" s="64" t="s">
        <v>1360</v>
      </c>
      <c r="B1995" s="64"/>
      <c r="C1995" s="64"/>
      <c r="D1995" s="64"/>
      <c r="E1995" s="64"/>
      <c r="F1995" s="64"/>
      <c r="G1995" s="65" t="n">
        <v>24.84</v>
      </c>
    </row>
    <row r="1996" customFormat="false" ht="15" hidden="false" customHeight="false" outlineLevel="0" collapsed="false">
      <c r="A1996" s="64" t="s">
        <v>1361</v>
      </c>
      <c r="B1996" s="64"/>
      <c r="C1996" s="64"/>
      <c r="D1996" s="64"/>
      <c r="E1996" s="64"/>
      <c r="F1996" s="64"/>
      <c r="G1996" s="65" t="n">
        <v>1</v>
      </c>
    </row>
    <row r="1997" customFormat="false" ht="15" hidden="false" customHeight="false" outlineLevel="0" collapsed="false">
      <c r="A1997" s="64" t="s">
        <v>1362</v>
      </c>
      <c r="B1997" s="64"/>
      <c r="C1997" s="64"/>
      <c r="D1997" s="64"/>
      <c r="E1997" s="64"/>
      <c r="F1997" s="64"/>
      <c r="G1997" s="65" t="n">
        <f aca="false">G1996*G1995</f>
        <v>24.84</v>
      </c>
    </row>
    <row r="1998" customFormat="false" ht="15" hidden="false" customHeight="false" outlineLevel="0" collapsed="false">
      <c r="A1998" s="66"/>
      <c r="B1998" s="66"/>
      <c r="C1998" s="66"/>
      <c r="D1998" s="66"/>
      <c r="E1998" s="66"/>
      <c r="F1998" s="66"/>
      <c r="G1998" s="66"/>
    </row>
    <row r="1999" customFormat="false" ht="25.5" hidden="false" customHeight="false" outlineLevel="0" collapsed="false">
      <c r="A1999" s="30" t="s">
        <v>286</v>
      </c>
      <c r="B1999" s="30" t="s">
        <v>287</v>
      </c>
      <c r="C1999" s="61" t="s">
        <v>17</v>
      </c>
      <c r="D1999" s="61" t="s">
        <v>23</v>
      </c>
      <c r="E1999" s="62"/>
      <c r="F1999" s="25"/>
      <c r="G1999" s="25"/>
    </row>
    <row r="2000" customFormat="false" ht="89.25" hidden="false" customHeight="false" outlineLevel="0" collapsed="false">
      <c r="A2000" s="63" t="n">
        <v>37559</v>
      </c>
      <c r="B2000" s="23" t="s">
        <v>1731</v>
      </c>
      <c r="C2000" s="24" t="s">
        <v>1343</v>
      </c>
      <c r="D2000" s="24" t="s">
        <v>23</v>
      </c>
      <c r="E2000" s="62" t="n">
        <v>1</v>
      </c>
      <c r="F2000" s="26" t="n">
        <v>19.14</v>
      </c>
      <c r="G2000" s="26" t="n">
        <v>19.14</v>
      </c>
    </row>
    <row r="2001" customFormat="false" ht="25.5" hidden="false" customHeight="false" outlineLevel="0" collapsed="false">
      <c r="A2001" s="63" t="s">
        <v>1349</v>
      </c>
      <c r="B2001" s="23" t="s">
        <v>1350</v>
      </c>
      <c r="C2001" s="24" t="s">
        <v>17</v>
      </c>
      <c r="D2001" s="24" t="s">
        <v>1314</v>
      </c>
      <c r="E2001" s="62" t="n">
        <v>0.05</v>
      </c>
      <c r="F2001" s="26" t="n">
        <v>12.54</v>
      </c>
      <c r="G2001" s="26" t="n">
        <v>0.63</v>
      </c>
    </row>
    <row r="2002" customFormat="false" ht="15" hidden="false" customHeight="false" outlineLevel="0" collapsed="false">
      <c r="A2002" s="64" t="s">
        <v>1353</v>
      </c>
      <c r="B2002" s="64"/>
      <c r="C2002" s="64"/>
      <c r="D2002" s="64"/>
      <c r="E2002" s="64"/>
      <c r="F2002" s="64"/>
      <c r="G2002" s="65" t="n">
        <v>0.42</v>
      </c>
    </row>
    <row r="2003" customFormat="false" ht="15" hidden="false" customHeight="false" outlineLevel="0" collapsed="false">
      <c r="A2003" s="64" t="s">
        <v>1354</v>
      </c>
      <c r="B2003" s="64"/>
      <c r="C2003" s="64"/>
      <c r="D2003" s="64"/>
      <c r="E2003" s="64"/>
      <c r="F2003" s="64"/>
      <c r="G2003" s="65" t="n">
        <v>19.35</v>
      </c>
    </row>
    <row r="2004" customFormat="false" ht="15" hidden="false" customHeight="false" outlineLevel="0" collapsed="false">
      <c r="A2004" s="64" t="s">
        <v>1355</v>
      </c>
      <c r="B2004" s="64"/>
      <c r="C2004" s="64"/>
      <c r="D2004" s="64"/>
      <c r="E2004" s="64"/>
      <c r="F2004" s="64"/>
      <c r="G2004" s="65" t="n">
        <v>19.77</v>
      </c>
    </row>
    <row r="2005" customFormat="false" ht="15" hidden="false" customHeight="false" outlineLevel="0" collapsed="false">
      <c r="A2005" s="64" t="s">
        <v>1356</v>
      </c>
      <c r="B2005" s="64"/>
      <c r="C2005" s="64"/>
      <c r="D2005" s="64"/>
      <c r="E2005" s="64"/>
      <c r="F2005" s="64"/>
      <c r="G2005" s="65" t="n">
        <v>0</v>
      </c>
    </row>
    <row r="2006" customFormat="false" ht="15" hidden="false" customHeight="false" outlineLevel="0" collapsed="false">
      <c r="A2006" s="64" t="s">
        <v>1357</v>
      </c>
      <c r="B2006" s="64"/>
      <c r="C2006" s="64"/>
      <c r="D2006" s="64"/>
      <c r="E2006" s="64"/>
      <c r="F2006" s="64"/>
      <c r="G2006" s="65" t="n">
        <v>5.07</v>
      </c>
    </row>
    <row r="2007" customFormat="false" ht="15" hidden="false" customHeight="false" outlineLevel="0" collapsed="false">
      <c r="A2007" s="64" t="s">
        <v>1358</v>
      </c>
      <c r="B2007" s="64"/>
      <c r="C2007" s="64"/>
      <c r="D2007" s="64"/>
      <c r="E2007" s="64"/>
      <c r="F2007" s="64"/>
      <c r="G2007" s="65" t="n">
        <v>0</v>
      </c>
    </row>
    <row r="2008" customFormat="false" ht="15" hidden="false" customHeight="false" outlineLevel="0" collapsed="false">
      <c r="A2008" s="64" t="s">
        <v>1359</v>
      </c>
      <c r="B2008" s="64"/>
      <c r="C2008" s="64"/>
      <c r="D2008" s="64"/>
      <c r="E2008" s="64"/>
      <c r="F2008" s="64"/>
      <c r="G2008" s="65" t="n">
        <v>5.07</v>
      </c>
    </row>
    <row r="2009" customFormat="false" ht="15" hidden="false" customHeight="false" outlineLevel="0" collapsed="false">
      <c r="A2009" s="64" t="s">
        <v>1360</v>
      </c>
      <c r="B2009" s="64"/>
      <c r="C2009" s="64"/>
      <c r="D2009" s="64"/>
      <c r="E2009" s="64"/>
      <c r="F2009" s="64"/>
      <c r="G2009" s="65" t="n">
        <v>24.84</v>
      </c>
    </row>
    <row r="2010" customFormat="false" ht="15" hidden="false" customHeight="false" outlineLevel="0" collapsed="false">
      <c r="A2010" s="64" t="s">
        <v>1361</v>
      </c>
      <c r="B2010" s="64"/>
      <c r="C2010" s="64"/>
      <c r="D2010" s="64"/>
      <c r="E2010" s="64"/>
      <c r="F2010" s="64"/>
      <c r="G2010" s="65" t="n">
        <v>1</v>
      </c>
    </row>
    <row r="2011" customFormat="false" ht="15" hidden="false" customHeight="false" outlineLevel="0" collapsed="false">
      <c r="A2011" s="64" t="s">
        <v>1362</v>
      </c>
      <c r="B2011" s="64"/>
      <c r="C2011" s="64"/>
      <c r="D2011" s="64"/>
      <c r="E2011" s="64"/>
      <c r="F2011" s="64"/>
      <c r="G2011" s="65" t="n">
        <f aca="false">G2010*G2009</f>
        <v>24.84</v>
      </c>
    </row>
    <row r="2012" customFormat="false" ht="15" hidden="false" customHeight="false" outlineLevel="0" collapsed="false">
      <c r="A2012" s="66"/>
      <c r="B2012" s="66"/>
      <c r="C2012" s="66"/>
      <c r="D2012" s="66"/>
      <c r="E2012" s="66"/>
      <c r="F2012" s="66"/>
      <c r="G2012" s="66"/>
    </row>
    <row r="2013" customFormat="false" ht="25.5" hidden="false" customHeight="false" outlineLevel="0" collapsed="false">
      <c r="A2013" s="30" t="s">
        <v>288</v>
      </c>
      <c r="B2013" s="30" t="s">
        <v>289</v>
      </c>
      <c r="C2013" s="61" t="s">
        <v>17</v>
      </c>
      <c r="D2013" s="61" t="s">
        <v>23</v>
      </c>
      <c r="E2013" s="62"/>
      <c r="F2013" s="25"/>
      <c r="G2013" s="25"/>
    </row>
    <row r="2014" customFormat="false" ht="89.25" hidden="false" customHeight="false" outlineLevel="0" collapsed="false">
      <c r="A2014" s="63" t="n">
        <v>37559</v>
      </c>
      <c r="B2014" s="23" t="s">
        <v>1731</v>
      </c>
      <c r="C2014" s="24" t="s">
        <v>1343</v>
      </c>
      <c r="D2014" s="24" t="s">
        <v>23</v>
      </c>
      <c r="E2014" s="62" t="n">
        <v>2</v>
      </c>
      <c r="F2014" s="26" t="n">
        <v>19.14</v>
      </c>
      <c r="G2014" s="26" t="n">
        <v>38.28</v>
      </c>
    </row>
    <row r="2015" customFormat="false" ht="25.5" hidden="false" customHeight="false" outlineLevel="0" collapsed="false">
      <c r="A2015" s="63" t="s">
        <v>1349</v>
      </c>
      <c r="B2015" s="23" t="s">
        <v>1350</v>
      </c>
      <c r="C2015" s="24" t="s">
        <v>17</v>
      </c>
      <c r="D2015" s="24" t="s">
        <v>1314</v>
      </c>
      <c r="E2015" s="62" t="n">
        <v>0.1</v>
      </c>
      <c r="F2015" s="26" t="n">
        <v>12.54</v>
      </c>
      <c r="G2015" s="26" t="n">
        <v>1.25</v>
      </c>
    </row>
    <row r="2016" customFormat="false" ht="15" hidden="false" customHeight="false" outlineLevel="0" collapsed="false">
      <c r="A2016" s="64" t="s">
        <v>1353</v>
      </c>
      <c r="B2016" s="64"/>
      <c r="C2016" s="64"/>
      <c r="D2016" s="64"/>
      <c r="E2016" s="64"/>
      <c r="F2016" s="64"/>
      <c r="G2016" s="65" t="n">
        <v>0.42</v>
      </c>
    </row>
    <row r="2017" customFormat="false" ht="15" hidden="false" customHeight="false" outlineLevel="0" collapsed="false">
      <c r="A2017" s="64" t="s">
        <v>1354</v>
      </c>
      <c r="B2017" s="64"/>
      <c r="C2017" s="64"/>
      <c r="D2017" s="64"/>
      <c r="E2017" s="64"/>
      <c r="F2017" s="64"/>
      <c r="G2017" s="65" t="n">
        <v>19.35</v>
      </c>
    </row>
    <row r="2018" customFormat="false" ht="15" hidden="false" customHeight="false" outlineLevel="0" collapsed="false">
      <c r="A2018" s="64" t="s">
        <v>1355</v>
      </c>
      <c r="B2018" s="64"/>
      <c r="C2018" s="64"/>
      <c r="D2018" s="64"/>
      <c r="E2018" s="64"/>
      <c r="F2018" s="64"/>
      <c r="G2018" s="65" t="n">
        <v>19.77</v>
      </c>
    </row>
    <row r="2019" customFormat="false" ht="15" hidden="false" customHeight="false" outlineLevel="0" collapsed="false">
      <c r="A2019" s="64" t="s">
        <v>1356</v>
      </c>
      <c r="B2019" s="64"/>
      <c r="C2019" s="64"/>
      <c r="D2019" s="64"/>
      <c r="E2019" s="64"/>
      <c r="F2019" s="64"/>
      <c r="G2019" s="65" t="n">
        <v>0</v>
      </c>
    </row>
    <row r="2020" customFormat="false" ht="15" hidden="false" customHeight="false" outlineLevel="0" collapsed="false">
      <c r="A2020" s="64" t="s">
        <v>1357</v>
      </c>
      <c r="B2020" s="64"/>
      <c r="C2020" s="64"/>
      <c r="D2020" s="64"/>
      <c r="E2020" s="64"/>
      <c r="F2020" s="64"/>
      <c r="G2020" s="65" t="n">
        <v>5.07</v>
      </c>
    </row>
    <row r="2021" customFormat="false" ht="15" hidden="false" customHeight="false" outlineLevel="0" collapsed="false">
      <c r="A2021" s="64" t="s">
        <v>1358</v>
      </c>
      <c r="B2021" s="64"/>
      <c r="C2021" s="64"/>
      <c r="D2021" s="64"/>
      <c r="E2021" s="64"/>
      <c r="F2021" s="64"/>
      <c r="G2021" s="65" t="n">
        <v>0</v>
      </c>
    </row>
    <row r="2022" customFormat="false" ht="15" hidden="false" customHeight="false" outlineLevel="0" collapsed="false">
      <c r="A2022" s="64" t="s">
        <v>1359</v>
      </c>
      <c r="B2022" s="64"/>
      <c r="C2022" s="64"/>
      <c r="D2022" s="64"/>
      <c r="E2022" s="64"/>
      <c r="F2022" s="64"/>
      <c r="G2022" s="65" t="n">
        <v>5.07</v>
      </c>
    </row>
    <row r="2023" customFormat="false" ht="15" hidden="false" customHeight="false" outlineLevel="0" collapsed="false">
      <c r="A2023" s="64" t="s">
        <v>1360</v>
      </c>
      <c r="B2023" s="64"/>
      <c r="C2023" s="64"/>
      <c r="D2023" s="64"/>
      <c r="E2023" s="64"/>
      <c r="F2023" s="64"/>
      <c r="G2023" s="65" t="n">
        <v>24.84</v>
      </c>
    </row>
    <row r="2024" customFormat="false" ht="15" hidden="false" customHeight="false" outlineLevel="0" collapsed="false">
      <c r="A2024" s="64" t="s">
        <v>1361</v>
      </c>
      <c r="B2024" s="64"/>
      <c r="C2024" s="64"/>
      <c r="D2024" s="64"/>
      <c r="E2024" s="64"/>
      <c r="F2024" s="64"/>
      <c r="G2024" s="65" t="n">
        <v>2</v>
      </c>
    </row>
    <row r="2025" customFormat="false" ht="15" hidden="false" customHeight="false" outlineLevel="0" collapsed="false">
      <c r="A2025" s="64" t="s">
        <v>1362</v>
      </c>
      <c r="B2025" s="64"/>
      <c r="C2025" s="64"/>
      <c r="D2025" s="64"/>
      <c r="E2025" s="64"/>
      <c r="F2025" s="64"/>
      <c r="G2025" s="65" t="n">
        <f aca="false">G2024*G2023</f>
        <v>49.68</v>
      </c>
    </row>
    <row r="2026" customFormat="false" ht="15" hidden="false" customHeight="false" outlineLevel="0" collapsed="false">
      <c r="A2026" s="66"/>
      <c r="B2026" s="66"/>
      <c r="C2026" s="66"/>
      <c r="D2026" s="66"/>
      <c r="E2026" s="66"/>
      <c r="F2026" s="66"/>
      <c r="G2026" s="66"/>
    </row>
    <row r="2027" customFormat="false" ht="25.5" hidden="false" customHeight="false" outlineLevel="0" collapsed="false">
      <c r="A2027" s="30" t="s">
        <v>290</v>
      </c>
      <c r="B2027" s="30" t="s">
        <v>291</v>
      </c>
      <c r="C2027" s="61" t="s">
        <v>17</v>
      </c>
      <c r="D2027" s="61" t="s">
        <v>23</v>
      </c>
      <c r="E2027" s="62"/>
      <c r="F2027" s="25"/>
      <c r="G2027" s="25"/>
    </row>
    <row r="2028" customFormat="false" ht="89.25" hidden="false" customHeight="false" outlineLevel="0" collapsed="false">
      <c r="A2028" s="63" t="n">
        <v>37558</v>
      </c>
      <c r="B2028" s="23" t="s">
        <v>1732</v>
      </c>
      <c r="C2028" s="24" t="s">
        <v>1343</v>
      </c>
      <c r="D2028" s="24" t="s">
        <v>23</v>
      </c>
      <c r="E2028" s="62" t="n">
        <v>6</v>
      </c>
      <c r="F2028" s="26" t="n">
        <v>25.15</v>
      </c>
      <c r="G2028" s="26" t="n">
        <v>150.9</v>
      </c>
    </row>
    <row r="2029" customFormat="false" ht="25.5" hidden="false" customHeight="false" outlineLevel="0" collapsed="false">
      <c r="A2029" s="63" t="s">
        <v>1349</v>
      </c>
      <c r="B2029" s="23" t="s">
        <v>1350</v>
      </c>
      <c r="C2029" s="24" t="s">
        <v>17</v>
      </c>
      <c r="D2029" s="24" t="s">
        <v>1314</v>
      </c>
      <c r="E2029" s="62" t="n">
        <v>0.3</v>
      </c>
      <c r="F2029" s="26" t="n">
        <v>12.54</v>
      </c>
      <c r="G2029" s="26" t="n">
        <v>3.76</v>
      </c>
    </row>
    <row r="2030" customFormat="false" ht="15" hidden="false" customHeight="false" outlineLevel="0" collapsed="false">
      <c r="A2030" s="64" t="s">
        <v>1353</v>
      </c>
      <c r="B2030" s="64"/>
      <c r="C2030" s="64"/>
      <c r="D2030" s="64"/>
      <c r="E2030" s="64"/>
      <c r="F2030" s="64"/>
      <c r="G2030" s="65" t="n">
        <v>0.42</v>
      </c>
    </row>
    <row r="2031" customFormat="false" ht="15" hidden="false" customHeight="false" outlineLevel="0" collapsed="false">
      <c r="A2031" s="64" t="s">
        <v>1354</v>
      </c>
      <c r="B2031" s="64"/>
      <c r="C2031" s="64"/>
      <c r="D2031" s="64"/>
      <c r="E2031" s="64"/>
      <c r="F2031" s="64"/>
      <c r="G2031" s="65" t="n">
        <v>25.36</v>
      </c>
    </row>
    <row r="2032" customFormat="false" ht="15" hidden="false" customHeight="false" outlineLevel="0" collapsed="false">
      <c r="A2032" s="64" t="s">
        <v>1355</v>
      </c>
      <c r="B2032" s="64"/>
      <c r="C2032" s="64"/>
      <c r="D2032" s="64"/>
      <c r="E2032" s="64"/>
      <c r="F2032" s="64"/>
      <c r="G2032" s="65" t="n">
        <v>25.78</v>
      </c>
    </row>
    <row r="2033" customFormat="false" ht="15" hidden="false" customHeight="false" outlineLevel="0" collapsed="false">
      <c r="A2033" s="64" t="s">
        <v>1356</v>
      </c>
      <c r="B2033" s="64"/>
      <c r="C2033" s="64"/>
      <c r="D2033" s="64"/>
      <c r="E2033" s="64"/>
      <c r="F2033" s="64"/>
      <c r="G2033" s="65" t="n">
        <v>0</v>
      </c>
    </row>
    <row r="2034" customFormat="false" ht="15" hidden="false" customHeight="false" outlineLevel="0" collapsed="false">
      <c r="A2034" s="64" t="s">
        <v>1357</v>
      </c>
      <c r="B2034" s="64"/>
      <c r="C2034" s="64"/>
      <c r="D2034" s="64"/>
      <c r="E2034" s="64"/>
      <c r="F2034" s="64"/>
      <c r="G2034" s="65" t="n">
        <v>6.61</v>
      </c>
    </row>
    <row r="2035" customFormat="false" ht="15" hidden="false" customHeight="false" outlineLevel="0" collapsed="false">
      <c r="A2035" s="64" t="s">
        <v>1358</v>
      </c>
      <c r="B2035" s="64"/>
      <c r="C2035" s="64"/>
      <c r="D2035" s="64"/>
      <c r="E2035" s="64"/>
      <c r="F2035" s="64"/>
      <c r="G2035" s="65" t="n">
        <v>0</v>
      </c>
    </row>
    <row r="2036" customFormat="false" ht="15" hidden="false" customHeight="false" outlineLevel="0" collapsed="false">
      <c r="A2036" s="64" t="s">
        <v>1359</v>
      </c>
      <c r="B2036" s="64"/>
      <c r="C2036" s="64"/>
      <c r="D2036" s="64"/>
      <c r="E2036" s="64"/>
      <c r="F2036" s="64"/>
      <c r="G2036" s="65" t="n">
        <v>6.61</v>
      </c>
    </row>
    <row r="2037" customFormat="false" ht="15" hidden="false" customHeight="false" outlineLevel="0" collapsed="false">
      <c r="A2037" s="64" t="s">
        <v>1360</v>
      </c>
      <c r="B2037" s="64"/>
      <c r="C2037" s="64"/>
      <c r="D2037" s="64"/>
      <c r="E2037" s="64"/>
      <c r="F2037" s="64"/>
      <c r="G2037" s="65" t="n">
        <v>32.39</v>
      </c>
    </row>
    <row r="2038" customFormat="false" ht="15" hidden="false" customHeight="false" outlineLevel="0" collapsed="false">
      <c r="A2038" s="64" t="s">
        <v>1361</v>
      </c>
      <c r="B2038" s="64"/>
      <c r="C2038" s="64"/>
      <c r="D2038" s="64"/>
      <c r="E2038" s="64"/>
      <c r="F2038" s="64"/>
      <c r="G2038" s="65" t="n">
        <v>6</v>
      </c>
    </row>
    <row r="2039" customFormat="false" ht="15" hidden="false" customHeight="false" outlineLevel="0" collapsed="false">
      <c r="A2039" s="64" t="s">
        <v>1362</v>
      </c>
      <c r="B2039" s="64"/>
      <c r="C2039" s="64"/>
      <c r="D2039" s="64"/>
      <c r="E2039" s="64"/>
      <c r="F2039" s="64"/>
      <c r="G2039" s="65" t="n">
        <f aca="false">G2038*G2037</f>
        <v>194.34</v>
      </c>
    </row>
    <row r="2040" customFormat="false" ht="15" hidden="false" customHeight="false" outlineLevel="0" collapsed="false">
      <c r="A2040" s="66"/>
      <c r="B2040" s="66"/>
      <c r="C2040" s="66"/>
      <c r="D2040" s="66"/>
      <c r="E2040" s="66"/>
      <c r="F2040" s="66"/>
      <c r="G2040" s="66"/>
    </row>
    <row r="2041" customFormat="false" ht="15" hidden="false" customHeight="true" outlineLevel="0" collapsed="false">
      <c r="A2041" s="30" t="n">
        <v>7</v>
      </c>
      <c r="B2041" s="30" t="s">
        <v>292</v>
      </c>
      <c r="C2041" s="30"/>
      <c r="D2041" s="30"/>
      <c r="E2041" s="30"/>
      <c r="F2041" s="30"/>
      <c r="G2041" s="30"/>
    </row>
    <row r="2042" customFormat="false" ht="15" hidden="false" customHeight="true" outlineLevel="0" collapsed="false">
      <c r="A2042" s="30" t="s">
        <v>293</v>
      </c>
      <c r="B2042" s="30" t="s">
        <v>294</v>
      </c>
      <c r="C2042" s="30"/>
      <c r="D2042" s="30"/>
      <c r="E2042" s="30"/>
      <c r="F2042" s="30"/>
      <c r="G2042" s="30"/>
    </row>
    <row r="2043" customFormat="false" ht="25.5" hidden="false" customHeight="false" outlineLevel="0" collapsed="false">
      <c r="A2043" s="30" t="s">
        <v>295</v>
      </c>
      <c r="B2043" s="30" t="s">
        <v>296</v>
      </c>
      <c r="C2043" s="61" t="s">
        <v>17</v>
      </c>
      <c r="D2043" s="61" t="s">
        <v>49</v>
      </c>
      <c r="E2043" s="62"/>
      <c r="F2043" s="26"/>
      <c r="G2043" s="26"/>
    </row>
    <row r="2044" customFormat="false" ht="25.5" hidden="false" customHeight="false" outlineLevel="0" collapsed="false">
      <c r="A2044" s="63" t="n">
        <v>867</v>
      </c>
      <c r="B2044" s="23" t="s">
        <v>1733</v>
      </c>
      <c r="C2044" s="24" t="s">
        <v>1343</v>
      </c>
      <c r="D2044" s="24" t="s">
        <v>49</v>
      </c>
      <c r="E2044" s="62" t="n">
        <v>7.14</v>
      </c>
      <c r="F2044" s="26" t="n">
        <v>18.54</v>
      </c>
      <c r="G2044" s="26" t="n">
        <v>132.38</v>
      </c>
    </row>
    <row r="2045" customFormat="false" ht="25.5" hidden="false" customHeight="false" outlineLevel="0" collapsed="false">
      <c r="A2045" s="63" t="s">
        <v>1373</v>
      </c>
      <c r="B2045" s="23" t="s">
        <v>1374</v>
      </c>
      <c r="C2045" s="24" t="s">
        <v>17</v>
      </c>
      <c r="D2045" s="24" t="s">
        <v>1314</v>
      </c>
      <c r="E2045" s="62" t="n">
        <v>2.17</v>
      </c>
      <c r="F2045" s="26" t="n">
        <v>12.83</v>
      </c>
      <c r="G2045" s="26" t="n">
        <v>27.84</v>
      </c>
    </row>
    <row r="2046" customFormat="false" ht="25.5" hidden="false" customHeight="false" outlineLevel="0" collapsed="false">
      <c r="A2046" s="63" t="s">
        <v>1367</v>
      </c>
      <c r="B2046" s="23" t="s">
        <v>1368</v>
      </c>
      <c r="C2046" s="24" t="s">
        <v>17</v>
      </c>
      <c r="D2046" s="24" t="s">
        <v>1314</v>
      </c>
      <c r="E2046" s="62" t="n">
        <v>2.17</v>
      </c>
      <c r="F2046" s="26" t="n">
        <v>15.68</v>
      </c>
      <c r="G2046" s="26" t="n">
        <v>34.02</v>
      </c>
    </row>
    <row r="2047" customFormat="false" ht="15" hidden="false" customHeight="false" outlineLevel="0" collapsed="false">
      <c r="A2047" s="64" t="s">
        <v>1353</v>
      </c>
      <c r="B2047" s="64"/>
      <c r="C2047" s="64"/>
      <c r="D2047" s="64"/>
      <c r="E2047" s="64"/>
      <c r="F2047" s="64"/>
      <c r="G2047" s="65" t="n">
        <v>6.23</v>
      </c>
    </row>
    <row r="2048" customFormat="false" ht="15" hidden="false" customHeight="false" outlineLevel="0" collapsed="false">
      <c r="A2048" s="64" t="s">
        <v>1354</v>
      </c>
      <c r="B2048" s="64"/>
      <c r="C2048" s="64"/>
      <c r="D2048" s="64"/>
      <c r="E2048" s="64"/>
      <c r="F2048" s="64"/>
      <c r="G2048" s="65" t="n">
        <v>21.51</v>
      </c>
    </row>
    <row r="2049" customFormat="false" ht="15" hidden="false" customHeight="false" outlineLevel="0" collapsed="false">
      <c r="A2049" s="64" t="s">
        <v>1355</v>
      </c>
      <c r="B2049" s="64"/>
      <c r="C2049" s="64"/>
      <c r="D2049" s="64"/>
      <c r="E2049" s="64"/>
      <c r="F2049" s="64"/>
      <c r="G2049" s="65" t="n">
        <v>27.75</v>
      </c>
    </row>
    <row r="2050" customFormat="false" ht="15" hidden="false" customHeight="false" outlineLevel="0" collapsed="false">
      <c r="A2050" s="64" t="s">
        <v>1356</v>
      </c>
      <c r="B2050" s="64"/>
      <c r="C2050" s="64"/>
      <c r="D2050" s="64"/>
      <c r="E2050" s="64"/>
      <c r="F2050" s="64"/>
      <c r="G2050" s="65" t="n">
        <v>0</v>
      </c>
    </row>
    <row r="2051" customFormat="false" ht="15" hidden="false" customHeight="false" outlineLevel="0" collapsed="false">
      <c r="A2051" s="64" t="s">
        <v>1357</v>
      </c>
      <c r="B2051" s="64"/>
      <c r="C2051" s="64"/>
      <c r="D2051" s="64"/>
      <c r="E2051" s="64"/>
      <c r="F2051" s="64"/>
      <c r="G2051" s="65" t="n">
        <v>7.12</v>
      </c>
    </row>
    <row r="2052" customFormat="false" ht="15" hidden="false" customHeight="false" outlineLevel="0" collapsed="false">
      <c r="A2052" s="64" t="s">
        <v>1358</v>
      </c>
      <c r="B2052" s="64"/>
      <c r="C2052" s="64"/>
      <c r="D2052" s="64"/>
      <c r="E2052" s="64"/>
      <c r="F2052" s="64"/>
      <c r="G2052" s="65" t="n">
        <v>0</v>
      </c>
    </row>
    <row r="2053" customFormat="false" ht="15" hidden="false" customHeight="false" outlineLevel="0" collapsed="false">
      <c r="A2053" s="64" t="s">
        <v>1359</v>
      </c>
      <c r="B2053" s="64"/>
      <c r="C2053" s="64"/>
      <c r="D2053" s="64"/>
      <c r="E2053" s="64"/>
      <c r="F2053" s="64"/>
      <c r="G2053" s="65" t="n">
        <v>7.12</v>
      </c>
    </row>
    <row r="2054" customFormat="false" ht="15" hidden="false" customHeight="false" outlineLevel="0" collapsed="false">
      <c r="A2054" s="64" t="s">
        <v>1360</v>
      </c>
      <c r="B2054" s="64"/>
      <c r="C2054" s="64"/>
      <c r="D2054" s="64"/>
      <c r="E2054" s="64"/>
      <c r="F2054" s="64"/>
      <c r="G2054" s="65" t="n">
        <v>34.86</v>
      </c>
    </row>
    <row r="2055" customFormat="false" ht="15" hidden="false" customHeight="false" outlineLevel="0" collapsed="false">
      <c r="A2055" s="64" t="s">
        <v>1361</v>
      </c>
      <c r="B2055" s="64"/>
      <c r="C2055" s="64"/>
      <c r="D2055" s="64"/>
      <c r="E2055" s="64"/>
      <c r="F2055" s="64"/>
      <c r="G2055" s="65" t="n">
        <v>7</v>
      </c>
    </row>
    <row r="2056" customFormat="false" ht="15" hidden="false" customHeight="false" outlineLevel="0" collapsed="false">
      <c r="A2056" s="64" t="s">
        <v>1362</v>
      </c>
      <c r="B2056" s="64"/>
      <c r="C2056" s="64"/>
      <c r="D2056" s="64"/>
      <c r="E2056" s="64"/>
      <c r="F2056" s="64"/>
      <c r="G2056" s="65" t="n">
        <f aca="false">G2055*G2054</f>
        <v>244.02</v>
      </c>
    </row>
    <row r="2057" customFormat="false" ht="15" hidden="false" customHeight="false" outlineLevel="0" collapsed="false">
      <c r="A2057" s="66"/>
      <c r="B2057" s="66"/>
      <c r="C2057" s="66"/>
      <c r="D2057" s="66"/>
      <c r="E2057" s="66"/>
      <c r="F2057" s="66"/>
      <c r="G2057" s="66"/>
    </row>
    <row r="2058" customFormat="false" ht="38.25" hidden="false" customHeight="false" outlineLevel="0" collapsed="false">
      <c r="A2058" s="30" t="s">
        <v>297</v>
      </c>
      <c r="B2058" s="30" t="s">
        <v>298</v>
      </c>
      <c r="C2058" s="61" t="s">
        <v>17</v>
      </c>
      <c r="D2058" s="61" t="s">
        <v>23</v>
      </c>
      <c r="E2058" s="62"/>
      <c r="F2058" s="25"/>
      <c r="G2058" s="25"/>
    </row>
    <row r="2059" customFormat="false" ht="38.25" hidden="false" customHeight="false" outlineLevel="0" collapsed="false">
      <c r="A2059" s="63" t="n">
        <v>1588</v>
      </c>
      <c r="B2059" s="23" t="s">
        <v>1734</v>
      </c>
      <c r="C2059" s="24" t="s">
        <v>1343</v>
      </c>
      <c r="D2059" s="24" t="s">
        <v>23</v>
      </c>
      <c r="E2059" s="62" t="n">
        <v>1</v>
      </c>
      <c r="F2059" s="26" t="n">
        <v>4.42</v>
      </c>
      <c r="G2059" s="26" t="n">
        <v>4.42</v>
      </c>
    </row>
    <row r="2060" customFormat="false" ht="25.5" hidden="false" customHeight="false" outlineLevel="0" collapsed="false">
      <c r="A2060" s="63" t="s">
        <v>1373</v>
      </c>
      <c r="B2060" s="23" t="s">
        <v>1374</v>
      </c>
      <c r="C2060" s="24" t="s">
        <v>17</v>
      </c>
      <c r="D2060" s="24" t="s">
        <v>1314</v>
      </c>
      <c r="E2060" s="62" t="n">
        <v>0.4</v>
      </c>
      <c r="F2060" s="26" t="n">
        <v>12.83</v>
      </c>
      <c r="G2060" s="26" t="n">
        <v>5.13</v>
      </c>
    </row>
    <row r="2061" customFormat="false" ht="25.5" hidden="false" customHeight="false" outlineLevel="0" collapsed="false">
      <c r="A2061" s="63" t="s">
        <v>1367</v>
      </c>
      <c r="B2061" s="23" t="s">
        <v>1368</v>
      </c>
      <c r="C2061" s="24" t="s">
        <v>17</v>
      </c>
      <c r="D2061" s="24" t="s">
        <v>1314</v>
      </c>
      <c r="E2061" s="62" t="n">
        <v>0.4</v>
      </c>
      <c r="F2061" s="26" t="n">
        <v>15.68</v>
      </c>
      <c r="G2061" s="26" t="n">
        <v>6.27</v>
      </c>
    </row>
    <row r="2062" customFormat="false" ht="15" hidden="false" customHeight="false" outlineLevel="0" collapsed="false">
      <c r="A2062" s="64" t="s">
        <v>1353</v>
      </c>
      <c r="B2062" s="64"/>
      <c r="C2062" s="64"/>
      <c r="D2062" s="64"/>
      <c r="E2062" s="64"/>
      <c r="F2062" s="64"/>
      <c r="G2062" s="65" t="n">
        <v>8.04</v>
      </c>
    </row>
    <row r="2063" customFormat="false" ht="15" hidden="false" customHeight="false" outlineLevel="0" collapsed="false">
      <c r="A2063" s="64" t="s">
        <v>1354</v>
      </c>
      <c r="B2063" s="64"/>
      <c r="C2063" s="64"/>
      <c r="D2063" s="64"/>
      <c r="E2063" s="64"/>
      <c r="F2063" s="64"/>
      <c r="G2063" s="65" t="n">
        <v>7.78</v>
      </c>
    </row>
    <row r="2064" customFormat="false" ht="15" hidden="false" customHeight="false" outlineLevel="0" collapsed="false">
      <c r="A2064" s="64" t="s">
        <v>1355</v>
      </c>
      <c r="B2064" s="64"/>
      <c r="C2064" s="64"/>
      <c r="D2064" s="64"/>
      <c r="E2064" s="64"/>
      <c r="F2064" s="64"/>
      <c r="G2064" s="65" t="n">
        <v>15.82</v>
      </c>
    </row>
    <row r="2065" customFormat="false" ht="15" hidden="false" customHeight="false" outlineLevel="0" collapsed="false">
      <c r="A2065" s="64" t="s">
        <v>1356</v>
      </c>
      <c r="B2065" s="64"/>
      <c r="C2065" s="64"/>
      <c r="D2065" s="64"/>
      <c r="E2065" s="64"/>
      <c r="F2065" s="64"/>
      <c r="G2065" s="65" t="n">
        <v>0</v>
      </c>
    </row>
    <row r="2066" customFormat="false" ht="15" hidden="false" customHeight="false" outlineLevel="0" collapsed="false">
      <c r="A2066" s="64" t="s">
        <v>1357</v>
      </c>
      <c r="B2066" s="64"/>
      <c r="C2066" s="64"/>
      <c r="D2066" s="64"/>
      <c r="E2066" s="64"/>
      <c r="F2066" s="64"/>
      <c r="G2066" s="65" t="n">
        <v>4.06</v>
      </c>
    </row>
    <row r="2067" customFormat="false" ht="15" hidden="false" customHeight="false" outlineLevel="0" collapsed="false">
      <c r="A2067" s="64" t="s">
        <v>1358</v>
      </c>
      <c r="B2067" s="64"/>
      <c r="C2067" s="64"/>
      <c r="D2067" s="64"/>
      <c r="E2067" s="64"/>
      <c r="F2067" s="64"/>
      <c r="G2067" s="65" t="n">
        <v>0</v>
      </c>
    </row>
    <row r="2068" customFormat="false" ht="15" hidden="false" customHeight="false" outlineLevel="0" collapsed="false">
      <c r="A2068" s="64" t="s">
        <v>1359</v>
      </c>
      <c r="B2068" s="64"/>
      <c r="C2068" s="64"/>
      <c r="D2068" s="64"/>
      <c r="E2068" s="64"/>
      <c r="F2068" s="64"/>
      <c r="G2068" s="65" t="n">
        <v>4.06</v>
      </c>
    </row>
    <row r="2069" customFormat="false" ht="15" hidden="false" customHeight="false" outlineLevel="0" collapsed="false">
      <c r="A2069" s="64" t="s">
        <v>1360</v>
      </c>
      <c r="B2069" s="64"/>
      <c r="C2069" s="64"/>
      <c r="D2069" s="64"/>
      <c r="E2069" s="64"/>
      <c r="F2069" s="64"/>
      <c r="G2069" s="65" t="n">
        <v>19.88</v>
      </c>
    </row>
    <row r="2070" customFormat="false" ht="15" hidden="false" customHeight="false" outlineLevel="0" collapsed="false">
      <c r="A2070" s="64" t="s">
        <v>1361</v>
      </c>
      <c r="B2070" s="64"/>
      <c r="C2070" s="64"/>
      <c r="D2070" s="64"/>
      <c r="E2070" s="64"/>
      <c r="F2070" s="64"/>
      <c r="G2070" s="65" t="n">
        <v>1</v>
      </c>
    </row>
    <row r="2071" customFormat="false" ht="15" hidden="false" customHeight="false" outlineLevel="0" collapsed="false">
      <c r="A2071" s="64" t="s">
        <v>1362</v>
      </c>
      <c r="B2071" s="64"/>
      <c r="C2071" s="64"/>
      <c r="D2071" s="64"/>
      <c r="E2071" s="64"/>
      <c r="F2071" s="64"/>
      <c r="G2071" s="65" t="n">
        <f aca="false">G2070*G2069</f>
        <v>19.88</v>
      </c>
    </row>
    <row r="2072" customFormat="false" ht="15" hidden="false" customHeight="false" outlineLevel="0" collapsed="false">
      <c r="A2072" s="66"/>
      <c r="B2072" s="66"/>
      <c r="C2072" s="66"/>
      <c r="D2072" s="66"/>
      <c r="E2072" s="66"/>
      <c r="F2072" s="66"/>
      <c r="G2072" s="66"/>
    </row>
    <row r="2073" customFormat="false" ht="38.25" hidden="false" customHeight="false" outlineLevel="0" collapsed="false">
      <c r="A2073" s="30" t="s">
        <v>299</v>
      </c>
      <c r="B2073" s="30" t="s">
        <v>300</v>
      </c>
      <c r="C2073" s="61" t="s">
        <v>17</v>
      </c>
      <c r="D2073" s="61" t="s">
        <v>23</v>
      </c>
      <c r="E2073" s="62"/>
      <c r="F2073" s="25"/>
      <c r="G2073" s="25"/>
    </row>
    <row r="2074" customFormat="false" ht="38.25" hidden="false" customHeight="false" outlineLevel="0" collapsed="false">
      <c r="A2074" s="63" t="n">
        <v>1590</v>
      </c>
      <c r="B2074" s="23" t="s">
        <v>1735</v>
      </c>
      <c r="C2074" s="24" t="s">
        <v>1343</v>
      </c>
      <c r="D2074" s="24" t="s">
        <v>23</v>
      </c>
      <c r="E2074" s="62" t="n">
        <v>3</v>
      </c>
      <c r="F2074" s="26" t="n">
        <v>8.03</v>
      </c>
      <c r="G2074" s="26" t="n">
        <v>24.09</v>
      </c>
    </row>
    <row r="2075" customFormat="false" ht="25.5" hidden="false" customHeight="false" outlineLevel="0" collapsed="false">
      <c r="A2075" s="63" t="s">
        <v>1373</v>
      </c>
      <c r="B2075" s="23" t="s">
        <v>1374</v>
      </c>
      <c r="C2075" s="24" t="s">
        <v>17</v>
      </c>
      <c r="D2075" s="24" t="s">
        <v>1314</v>
      </c>
      <c r="E2075" s="62" t="n">
        <v>1.2</v>
      </c>
      <c r="F2075" s="26" t="n">
        <v>12.83</v>
      </c>
      <c r="G2075" s="26" t="n">
        <v>15.39</v>
      </c>
    </row>
    <row r="2076" customFormat="false" ht="25.5" hidden="false" customHeight="false" outlineLevel="0" collapsed="false">
      <c r="A2076" s="63" t="s">
        <v>1367</v>
      </c>
      <c r="B2076" s="23" t="s">
        <v>1368</v>
      </c>
      <c r="C2076" s="24" t="s">
        <v>17</v>
      </c>
      <c r="D2076" s="24" t="s">
        <v>1314</v>
      </c>
      <c r="E2076" s="62" t="n">
        <v>1.2</v>
      </c>
      <c r="F2076" s="26" t="n">
        <v>15.68</v>
      </c>
      <c r="G2076" s="26" t="n">
        <v>18.81</v>
      </c>
    </row>
    <row r="2077" customFormat="false" ht="15" hidden="false" customHeight="false" outlineLevel="0" collapsed="false">
      <c r="A2077" s="64" t="s">
        <v>1353</v>
      </c>
      <c r="B2077" s="64"/>
      <c r="C2077" s="64"/>
      <c r="D2077" s="64"/>
      <c r="E2077" s="64"/>
      <c r="F2077" s="64"/>
      <c r="G2077" s="65" t="n">
        <v>8.04</v>
      </c>
    </row>
    <row r="2078" customFormat="false" ht="15" hidden="false" customHeight="false" outlineLevel="0" collapsed="false">
      <c r="A2078" s="64" t="s">
        <v>1354</v>
      </c>
      <c r="B2078" s="64"/>
      <c r="C2078" s="64"/>
      <c r="D2078" s="64"/>
      <c r="E2078" s="64"/>
      <c r="F2078" s="64"/>
      <c r="G2078" s="65" t="n">
        <v>11.39</v>
      </c>
    </row>
    <row r="2079" customFormat="false" ht="15" hidden="false" customHeight="false" outlineLevel="0" collapsed="false">
      <c r="A2079" s="64" t="s">
        <v>1355</v>
      </c>
      <c r="B2079" s="64"/>
      <c r="C2079" s="64"/>
      <c r="D2079" s="64"/>
      <c r="E2079" s="64"/>
      <c r="F2079" s="64"/>
      <c r="G2079" s="65" t="n">
        <v>19.43</v>
      </c>
    </row>
    <row r="2080" customFormat="false" ht="15" hidden="false" customHeight="false" outlineLevel="0" collapsed="false">
      <c r="A2080" s="64" t="s">
        <v>1356</v>
      </c>
      <c r="B2080" s="64"/>
      <c r="C2080" s="64"/>
      <c r="D2080" s="64"/>
      <c r="E2080" s="64"/>
      <c r="F2080" s="64"/>
      <c r="G2080" s="65" t="n">
        <v>0</v>
      </c>
    </row>
    <row r="2081" customFormat="false" ht="15" hidden="false" customHeight="false" outlineLevel="0" collapsed="false">
      <c r="A2081" s="64" t="s">
        <v>1357</v>
      </c>
      <c r="B2081" s="64"/>
      <c r="C2081" s="64"/>
      <c r="D2081" s="64"/>
      <c r="E2081" s="64"/>
      <c r="F2081" s="64"/>
      <c r="G2081" s="65" t="n">
        <v>4.98</v>
      </c>
    </row>
    <row r="2082" customFormat="false" ht="15" hidden="false" customHeight="false" outlineLevel="0" collapsed="false">
      <c r="A2082" s="64" t="s">
        <v>1358</v>
      </c>
      <c r="B2082" s="64"/>
      <c r="C2082" s="64"/>
      <c r="D2082" s="64"/>
      <c r="E2082" s="64"/>
      <c r="F2082" s="64"/>
      <c r="G2082" s="65" t="n">
        <v>0</v>
      </c>
    </row>
    <row r="2083" customFormat="false" ht="15" hidden="false" customHeight="false" outlineLevel="0" collapsed="false">
      <c r="A2083" s="64" t="s">
        <v>1359</v>
      </c>
      <c r="B2083" s="64"/>
      <c r="C2083" s="64"/>
      <c r="D2083" s="64"/>
      <c r="E2083" s="64"/>
      <c r="F2083" s="64"/>
      <c r="G2083" s="65" t="n">
        <v>4.98</v>
      </c>
    </row>
    <row r="2084" customFormat="false" ht="15" hidden="false" customHeight="false" outlineLevel="0" collapsed="false">
      <c r="A2084" s="64" t="s">
        <v>1360</v>
      </c>
      <c r="B2084" s="64"/>
      <c r="C2084" s="64"/>
      <c r="D2084" s="64"/>
      <c r="E2084" s="64"/>
      <c r="F2084" s="64"/>
      <c r="G2084" s="65" t="n">
        <v>24.42</v>
      </c>
    </row>
    <row r="2085" customFormat="false" ht="15" hidden="false" customHeight="false" outlineLevel="0" collapsed="false">
      <c r="A2085" s="64" t="s">
        <v>1361</v>
      </c>
      <c r="B2085" s="64"/>
      <c r="C2085" s="64"/>
      <c r="D2085" s="64"/>
      <c r="E2085" s="64"/>
      <c r="F2085" s="64"/>
      <c r="G2085" s="65" t="n">
        <v>3</v>
      </c>
    </row>
    <row r="2086" customFormat="false" ht="15" hidden="false" customHeight="false" outlineLevel="0" collapsed="false">
      <c r="A2086" s="64" t="s">
        <v>1362</v>
      </c>
      <c r="B2086" s="64"/>
      <c r="C2086" s="64"/>
      <c r="D2086" s="64"/>
      <c r="E2086" s="64"/>
      <c r="F2086" s="64"/>
      <c r="G2086" s="65" t="n">
        <f aca="false">G2085*G2084</f>
        <v>73.26</v>
      </c>
    </row>
    <row r="2087" customFormat="false" ht="15" hidden="false" customHeight="false" outlineLevel="0" collapsed="false">
      <c r="A2087" s="66"/>
      <c r="B2087" s="66"/>
      <c r="C2087" s="66"/>
      <c r="D2087" s="66"/>
      <c r="E2087" s="66"/>
      <c r="F2087" s="66"/>
      <c r="G2087" s="66"/>
    </row>
    <row r="2088" customFormat="false" ht="51" hidden="false" customHeight="false" outlineLevel="0" collapsed="false">
      <c r="A2088" s="30" t="s">
        <v>301</v>
      </c>
      <c r="B2088" s="30" t="s">
        <v>302</v>
      </c>
      <c r="C2088" s="61" t="s">
        <v>17</v>
      </c>
      <c r="D2088" s="61" t="s">
        <v>49</v>
      </c>
      <c r="E2088" s="62"/>
      <c r="F2088" s="25"/>
      <c r="G2088" s="25"/>
    </row>
    <row r="2089" customFormat="false" ht="38.25" hidden="false" customHeight="false" outlineLevel="0" collapsed="false">
      <c r="A2089" s="63" t="n">
        <v>21134</v>
      </c>
      <c r="B2089" s="23" t="s">
        <v>1736</v>
      </c>
      <c r="C2089" s="24" t="s">
        <v>1343</v>
      </c>
      <c r="D2089" s="24" t="s">
        <v>49</v>
      </c>
      <c r="E2089" s="62" t="n">
        <v>2.63</v>
      </c>
      <c r="F2089" s="26" t="n">
        <v>17.71</v>
      </c>
      <c r="G2089" s="26" t="n">
        <v>46.49</v>
      </c>
    </row>
    <row r="2090" customFormat="false" ht="25.5" hidden="false" customHeight="false" outlineLevel="0" collapsed="false">
      <c r="A2090" s="63" t="s">
        <v>1373</v>
      </c>
      <c r="B2090" s="23" t="s">
        <v>1374</v>
      </c>
      <c r="C2090" s="24" t="s">
        <v>17</v>
      </c>
      <c r="D2090" s="24" t="s">
        <v>1314</v>
      </c>
      <c r="E2090" s="62" t="n">
        <v>1.88</v>
      </c>
      <c r="F2090" s="26" t="n">
        <v>12.83</v>
      </c>
      <c r="G2090" s="26" t="n">
        <v>24.05</v>
      </c>
    </row>
    <row r="2091" customFormat="false" ht="25.5" hidden="false" customHeight="false" outlineLevel="0" collapsed="false">
      <c r="A2091" s="63" t="s">
        <v>1367</v>
      </c>
      <c r="B2091" s="23" t="s">
        <v>1368</v>
      </c>
      <c r="C2091" s="24" t="s">
        <v>17</v>
      </c>
      <c r="D2091" s="24" t="s">
        <v>1314</v>
      </c>
      <c r="E2091" s="62" t="n">
        <v>1.88</v>
      </c>
      <c r="F2091" s="26" t="n">
        <v>15.68</v>
      </c>
      <c r="G2091" s="26" t="n">
        <v>29.4</v>
      </c>
    </row>
    <row r="2092" customFormat="false" ht="15" hidden="false" customHeight="false" outlineLevel="0" collapsed="false">
      <c r="A2092" s="64" t="s">
        <v>1353</v>
      </c>
      <c r="B2092" s="64"/>
      <c r="C2092" s="64"/>
      <c r="D2092" s="64"/>
      <c r="E2092" s="64"/>
      <c r="F2092" s="64"/>
      <c r="G2092" s="65" t="n">
        <v>15.08</v>
      </c>
    </row>
    <row r="2093" customFormat="false" ht="15" hidden="false" customHeight="false" outlineLevel="0" collapsed="false">
      <c r="A2093" s="64" t="s">
        <v>1354</v>
      </c>
      <c r="B2093" s="64"/>
      <c r="C2093" s="64"/>
      <c r="D2093" s="64"/>
      <c r="E2093" s="64"/>
      <c r="F2093" s="64"/>
      <c r="G2093" s="65" t="n">
        <v>24.89</v>
      </c>
    </row>
    <row r="2094" customFormat="false" ht="15" hidden="false" customHeight="false" outlineLevel="0" collapsed="false">
      <c r="A2094" s="64" t="s">
        <v>1355</v>
      </c>
      <c r="B2094" s="64"/>
      <c r="C2094" s="64"/>
      <c r="D2094" s="64"/>
      <c r="E2094" s="64"/>
      <c r="F2094" s="64"/>
      <c r="G2094" s="65" t="n">
        <v>39.97</v>
      </c>
    </row>
    <row r="2095" customFormat="false" ht="15" hidden="false" customHeight="false" outlineLevel="0" collapsed="false">
      <c r="A2095" s="64" t="s">
        <v>1356</v>
      </c>
      <c r="B2095" s="64"/>
      <c r="C2095" s="64"/>
      <c r="D2095" s="64"/>
      <c r="E2095" s="64"/>
      <c r="F2095" s="64"/>
      <c r="G2095" s="65" t="n">
        <v>0</v>
      </c>
    </row>
    <row r="2096" customFormat="false" ht="15" hidden="false" customHeight="false" outlineLevel="0" collapsed="false">
      <c r="A2096" s="64" t="s">
        <v>1357</v>
      </c>
      <c r="B2096" s="64"/>
      <c r="C2096" s="64"/>
      <c r="D2096" s="64"/>
      <c r="E2096" s="64"/>
      <c r="F2096" s="64"/>
      <c r="G2096" s="65" t="n">
        <v>10.25</v>
      </c>
    </row>
    <row r="2097" customFormat="false" ht="15" hidden="false" customHeight="false" outlineLevel="0" collapsed="false">
      <c r="A2097" s="64" t="s">
        <v>1358</v>
      </c>
      <c r="B2097" s="64"/>
      <c r="C2097" s="64"/>
      <c r="D2097" s="64"/>
      <c r="E2097" s="64"/>
      <c r="F2097" s="64"/>
      <c r="G2097" s="65" t="n">
        <v>0</v>
      </c>
    </row>
    <row r="2098" customFormat="false" ht="15" hidden="false" customHeight="false" outlineLevel="0" collapsed="false">
      <c r="A2098" s="64" t="s">
        <v>1359</v>
      </c>
      <c r="B2098" s="64"/>
      <c r="C2098" s="64"/>
      <c r="D2098" s="64"/>
      <c r="E2098" s="64"/>
      <c r="F2098" s="64"/>
      <c r="G2098" s="65" t="n">
        <v>10.25</v>
      </c>
    </row>
    <row r="2099" customFormat="false" ht="15" hidden="false" customHeight="false" outlineLevel="0" collapsed="false">
      <c r="A2099" s="64" t="s">
        <v>1360</v>
      </c>
      <c r="B2099" s="64"/>
      <c r="C2099" s="64"/>
      <c r="D2099" s="64"/>
      <c r="E2099" s="64"/>
      <c r="F2099" s="64"/>
      <c r="G2099" s="65" t="n">
        <v>50.23</v>
      </c>
    </row>
    <row r="2100" customFormat="false" ht="15" hidden="false" customHeight="false" outlineLevel="0" collapsed="false">
      <c r="A2100" s="64" t="s">
        <v>1361</v>
      </c>
      <c r="B2100" s="64"/>
      <c r="C2100" s="64"/>
      <c r="D2100" s="64"/>
      <c r="E2100" s="64"/>
      <c r="F2100" s="64"/>
      <c r="G2100" s="65" t="n">
        <v>2.5</v>
      </c>
    </row>
    <row r="2101" customFormat="false" ht="15" hidden="false" customHeight="false" outlineLevel="0" collapsed="false">
      <c r="A2101" s="64" t="s">
        <v>1362</v>
      </c>
      <c r="B2101" s="64"/>
      <c r="C2101" s="64"/>
      <c r="D2101" s="64"/>
      <c r="E2101" s="64"/>
      <c r="F2101" s="64"/>
      <c r="G2101" s="65" t="n">
        <f aca="false">G2100*G2099</f>
        <v>125.575</v>
      </c>
    </row>
    <row r="2102" customFormat="false" ht="15" hidden="false" customHeight="false" outlineLevel="0" collapsed="false">
      <c r="A2102" s="66"/>
      <c r="B2102" s="66"/>
      <c r="C2102" s="66"/>
      <c r="D2102" s="66"/>
      <c r="E2102" s="66"/>
      <c r="F2102" s="66"/>
      <c r="G2102" s="66"/>
    </row>
    <row r="2103" customFormat="false" ht="51" hidden="false" customHeight="false" outlineLevel="0" collapsed="false">
      <c r="A2103" s="30" t="s">
        <v>303</v>
      </c>
      <c r="B2103" s="30" t="s">
        <v>304</v>
      </c>
      <c r="C2103" s="61" t="s">
        <v>17</v>
      </c>
      <c r="D2103" s="61" t="s">
        <v>49</v>
      </c>
      <c r="E2103" s="62"/>
      <c r="F2103" s="25"/>
      <c r="G2103" s="25"/>
    </row>
    <row r="2104" customFormat="false" ht="38.25" hidden="false" customHeight="false" outlineLevel="0" collapsed="false">
      <c r="A2104" s="63" t="n">
        <v>21131</v>
      </c>
      <c r="B2104" s="23" t="s">
        <v>1737</v>
      </c>
      <c r="C2104" s="24" t="s">
        <v>1343</v>
      </c>
      <c r="D2104" s="24" t="s">
        <v>49</v>
      </c>
      <c r="E2104" s="62" t="n">
        <v>1.05</v>
      </c>
      <c r="F2104" s="26" t="n">
        <v>30.17</v>
      </c>
      <c r="G2104" s="26" t="n">
        <v>31.68</v>
      </c>
    </row>
    <row r="2105" customFormat="false" ht="25.5" hidden="false" customHeight="false" outlineLevel="0" collapsed="false">
      <c r="A2105" s="63" t="s">
        <v>1373</v>
      </c>
      <c r="B2105" s="23" t="s">
        <v>1374</v>
      </c>
      <c r="C2105" s="24" t="s">
        <v>17</v>
      </c>
      <c r="D2105" s="24" t="s">
        <v>1314</v>
      </c>
      <c r="E2105" s="62" t="n">
        <v>1</v>
      </c>
      <c r="F2105" s="26" t="n">
        <v>12.83</v>
      </c>
      <c r="G2105" s="26" t="n">
        <v>12.83</v>
      </c>
    </row>
    <row r="2106" customFormat="false" ht="25.5" hidden="false" customHeight="false" outlineLevel="0" collapsed="false">
      <c r="A2106" s="63" t="s">
        <v>1367</v>
      </c>
      <c r="B2106" s="23" t="s">
        <v>1368</v>
      </c>
      <c r="C2106" s="24" t="s">
        <v>17</v>
      </c>
      <c r="D2106" s="24" t="s">
        <v>1314</v>
      </c>
      <c r="E2106" s="62" t="n">
        <v>1</v>
      </c>
      <c r="F2106" s="26" t="n">
        <v>15.68</v>
      </c>
      <c r="G2106" s="26" t="n">
        <v>15.68</v>
      </c>
    </row>
    <row r="2107" customFormat="false" ht="15" hidden="false" customHeight="false" outlineLevel="0" collapsed="false">
      <c r="A2107" s="64" t="s">
        <v>1353</v>
      </c>
      <c r="B2107" s="64"/>
      <c r="C2107" s="64"/>
      <c r="D2107" s="64"/>
      <c r="E2107" s="64"/>
      <c r="F2107" s="64"/>
      <c r="G2107" s="65" t="n">
        <v>20.11</v>
      </c>
    </row>
    <row r="2108" customFormat="false" ht="15" hidden="false" customHeight="false" outlineLevel="0" collapsed="false">
      <c r="A2108" s="64" t="s">
        <v>1354</v>
      </c>
      <c r="B2108" s="64"/>
      <c r="C2108" s="64"/>
      <c r="D2108" s="64"/>
      <c r="E2108" s="64"/>
      <c r="F2108" s="64"/>
      <c r="G2108" s="65" t="n">
        <v>40.07</v>
      </c>
    </row>
    <row r="2109" customFormat="false" ht="15" hidden="false" customHeight="false" outlineLevel="0" collapsed="false">
      <c r="A2109" s="64" t="s">
        <v>1355</v>
      </c>
      <c r="B2109" s="64"/>
      <c r="C2109" s="64"/>
      <c r="D2109" s="64"/>
      <c r="E2109" s="64"/>
      <c r="F2109" s="64"/>
      <c r="G2109" s="65" t="n">
        <v>60.18</v>
      </c>
    </row>
    <row r="2110" customFormat="false" ht="15" hidden="false" customHeight="false" outlineLevel="0" collapsed="false">
      <c r="A2110" s="64" t="s">
        <v>1356</v>
      </c>
      <c r="B2110" s="64"/>
      <c r="C2110" s="64"/>
      <c r="D2110" s="64"/>
      <c r="E2110" s="64"/>
      <c r="F2110" s="64"/>
      <c r="G2110" s="65" t="n">
        <v>0</v>
      </c>
    </row>
    <row r="2111" customFormat="false" ht="15" hidden="false" customHeight="false" outlineLevel="0" collapsed="false">
      <c r="A2111" s="64" t="s">
        <v>1357</v>
      </c>
      <c r="B2111" s="64"/>
      <c r="C2111" s="64"/>
      <c r="D2111" s="64"/>
      <c r="E2111" s="64"/>
      <c r="F2111" s="64"/>
      <c r="G2111" s="65" t="n">
        <v>15.44</v>
      </c>
    </row>
    <row r="2112" customFormat="false" ht="15" hidden="false" customHeight="false" outlineLevel="0" collapsed="false">
      <c r="A2112" s="64" t="s">
        <v>1358</v>
      </c>
      <c r="B2112" s="64"/>
      <c r="C2112" s="64"/>
      <c r="D2112" s="64"/>
      <c r="E2112" s="64"/>
      <c r="F2112" s="64"/>
      <c r="G2112" s="65" t="n">
        <v>0</v>
      </c>
    </row>
    <row r="2113" customFormat="false" ht="15" hidden="false" customHeight="false" outlineLevel="0" collapsed="false">
      <c r="A2113" s="64" t="s">
        <v>1359</v>
      </c>
      <c r="B2113" s="64"/>
      <c r="C2113" s="64"/>
      <c r="D2113" s="64"/>
      <c r="E2113" s="64"/>
      <c r="F2113" s="64"/>
      <c r="G2113" s="65" t="n">
        <v>15.44</v>
      </c>
    </row>
    <row r="2114" customFormat="false" ht="15" hidden="false" customHeight="false" outlineLevel="0" collapsed="false">
      <c r="A2114" s="64" t="s">
        <v>1360</v>
      </c>
      <c r="B2114" s="64"/>
      <c r="C2114" s="64"/>
      <c r="D2114" s="64"/>
      <c r="E2114" s="64"/>
      <c r="F2114" s="64"/>
      <c r="G2114" s="65" t="n">
        <v>75.62</v>
      </c>
    </row>
    <row r="2115" customFormat="false" ht="15" hidden="false" customHeight="false" outlineLevel="0" collapsed="false">
      <c r="A2115" s="64" t="s">
        <v>1361</v>
      </c>
      <c r="B2115" s="64"/>
      <c r="C2115" s="64"/>
      <c r="D2115" s="64"/>
      <c r="E2115" s="64"/>
      <c r="F2115" s="64"/>
      <c r="G2115" s="65" t="n">
        <v>1</v>
      </c>
    </row>
    <row r="2116" customFormat="false" ht="15" hidden="false" customHeight="false" outlineLevel="0" collapsed="false">
      <c r="A2116" s="64" t="s">
        <v>1362</v>
      </c>
      <c r="B2116" s="64"/>
      <c r="C2116" s="64"/>
      <c r="D2116" s="64"/>
      <c r="E2116" s="64"/>
      <c r="F2116" s="64"/>
      <c r="G2116" s="65" t="n">
        <f aca="false">G2115*G2114</f>
        <v>75.62</v>
      </c>
    </row>
    <row r="2117" customFormat="false" ht="15" hidden="false" customHeight="false" outlineLevel="0" collapsed="false">
      <c r="A2117" s="66"/>
      <c r="B2117" s="66"/>
      <c r="C2117" s="66"/>
      <c r="D2117" s="66"/>
      <c r="E2117" s="66"/>
      <c r="F2117" s="66"/>
      <c r="G2117" s="66"/>
    </row>
    <row r="2118" customFormat="false" ht="76.5" hidden="false" customHeight="false" outlineLevel="0" collapsed="false">
      <c r="A2118" s="30" t="s">
        <v>305</v>
      </c>
      <c r="B2118" s="30" t="s">
        <v>306</v>
      </c>
      <c r="C2118" s="61" t="s">
        <v>17</v>
      </c>
      <c r="D2118" s="61" t="s">
        <v>18</v>
      </c>
      <c r="E2118" s="62"/>
      <c r="F2118" s="25"/>
      <c r="G2118" s="25"/>
    </row>
    <row r="2119" customFormat="false" ht="38.25" hidden="false" customHeight="false" outlineLevel="0" collapsed="false">
      <c r="A2119" s="63" t="n">
        <v>7271</v>
      </c>
      <c r="B2119" s="23" t="s">
        <v>1598</v>
      </c>
      <c r="C2119" s="24" t="s">
        <v>1343</v>
      </c>
      <c r="D2119" s="24" t="s">
        <v>23</v>
      </c>
      <c r="E2119" s="62" t="n">
        <v>216</v>
      </c>
      <c r="F2119" s="26" t="n">
        <v>0.55</v>
      </c>
      <c r="G2119" s="26" t="n">
        <v>118.8</v>
      </c>
    </row>
    <row r="2120" customFormat="false" ht="38.25" hidden="false" customHeight="false" outlineLevel="0" collapsed="false">
      <c r="A2120" s="63" t="s">
        <v>1599</v>
      </c>
      <c r="B2120" s="23" t="s">
        <v>1600</v>
      </c>
      <c r="C2120" s="24" t="s">
        <v>17</v>
      </c>
      <c r="D2120" s="24" t="s">
        <v>28</v>
      </c>
      <c r="E2120" s="62" t="n">
        <v>0.06</v>
      </c>
      <c r="F2120" s="26" t="n">
        <v>414.96</v>
      </c>
      <c r="G2120" s="26" t="n">
        <v>22.91</v>
      </c>
    </row>
    <row r="2121" customFormat="false" ht="25.5" hidden="false" customHeight="false" outlineLevel="0" collapsed="false">
      <c r="A2121" s="63" t="s">
        <v>1363</v>
      </c>
      <c r="B2121" s="23" t="s">
        <v>1364</v>
      </c>
      <c r="C2121" s="24" t="s">
        <v>17</v>
      </c>
      <c r="D2121" s="24" t="s">
        <v>1314</v>
      </c>
      <c r="E2121" s="62" t="n">
        <v>4.56</v>
      </c>
      <c r="F2121" s="26" t="n">
        <v>15.53</v>
      </c>
      <c r="G2121" s="26" t="n">
        <v>70.81</v>
      </c>
    </row>
    <row r="2122" customFormat="false" ht="25.5" hidden="false" customHeight="false" outlineLevel="0" collapsed="false">
      <c r="A2122" s="63" t="s">
        <v>1349</v>
      </c>
      <c r="B2122" s="23" t="s">
        <v>1350</v>
      </c>
      <c r="C2122" s="24" t="s">
        <v>17</v>
      </c>
      <c r="D2122" s="24" t="s">
        <v>1314</v>
      </c>
      <c r="E2122" s="62" t="n">
        <v>3.52</v>
      </c>
      <c r="F2122" s="26" t="n">
        <v>12.54</v>
      </c>
      <c r="G2122" s="26" t="n">
        <v>44.13</v>
      </c>
    </row>
    <row r="2123" customFormat="false" ht="15" hidden="false" customHeight="false" outlineLevel="0" collapsed="false">
      <c r="A2123" s="64" t="s">
        <v>1353</v>
      </c>
      <c r="B2123" s="64"/>
      <c r="C2123" s="64"/>
      <c r="D2123" s="64"/>
      <c r="E2123" s="64"/>
      <c r="F2123" s="64"/>
      <c r="G2123" s="65" t="n">
        <v>21.58</v>
      </c>
    </row>
    <row r="2124" customFormat="false" ht="15" hidden="false" customHeight="false" outlineLevel="0" collapsed="false">
      <c r="A2124" s="64" t="s">
        <v>1354</v>
      </c>
      <c r="B2124" s="64"/>
      <c r="C2124" s="64"/>
      <c r="D2124" s="64"/>
      <c r="E2124" s="64"/>
      <c r="F2124" s="64"/>
      <c r="G2124" s="65" t="n">
        <v>42.58</v>
      </c>
    </row>
    <row r="2125" customFormat="false" ht="15" hidden="false" customHeight="false" outlineLevel="0" collapsed="false">
      <c r="A2125" s="64" t="s">
        <v>1355</v>
      </c>
      <c r="B2125" s="64"/>
      <c r="C2125" s="64"/>
      <c r="D2125" s="64"/>
      <c r="E2125" s="64"/>
      <c r="F2125" s="64"/>
      <c r="G2125" s="65" t="n">
        <v>64.16</v>
      </c>
    </row>
    <row r="2126" customFormat="false" ht="15" hidden="false" customHeight="false" outlineLevel="0" collapsed="false">
      <c r="A2126" s="64" t="s">
        <v>1356</v>
      </c>
      <c r="B2126" s="64"/>
      <c r="C2126" s="64"/>
      <c r="D2126" s="64"/>
      <c r="E2126" s="64"/>
      <c r="F2126" s="64"/>
      <c r="G2126" s="65" t="n">
        <v>0</v>
      </c>
    </row>
    <row r="2127" customFormat="false" ht="15" hidden="false" customHeight="false" outlineLevel="0" collapsed="false">
      <c r="A2127" s="64" t="s">
        <v>1357</v>
      </c>
      <c r="B2127" s="64"/>
      <c r="C2127" s="64"/>
      <c r="D2127" s="64"/>
      <c r="E2127" s="64"/>
      <c r="F2127" s="64"/>
      <c r="G2127" s="65" t="n">
        <v>16.46</v>
      </c>
    </row>
    <row r="2128" customFormat="false" ht="15" hidden="false" customHeight="false" outlineLevel="0" collapsed="false">
      <c r="A2128" s="64" t="s">
        <v>1358</v>
      </c>
      <c r="B2128" s="64"/>
      <c r="C2128" s="64"/>
      <c r="D2128" s="64"/>
      <c r="E2128" s="64"/>
      <c r="F2128" s="64"/>
      <c r="G2128" s="65" t="n">
        <v>0</v>
      </c>
    </row>
    <row r="2129" customFormat="false" ht="15" hidden="false" customHeight="false" outlineLevel="0" collapsed="false">
      <c r="A2129" s="64" t="s">
        <v>1359</v>
      </c>
      <c r="B2129" s="64"/>
      <c r="C2129" s="64"/>
      <c r="D2129" s="64"/>
      <c r="E2129" s="64"/>
      <c r="F2129" s="64"/>
      <c r="G2129" s="65" t="n">
        <v>16.46</v>
      </c>
    </row>
    <row r="2130" customFormat="false" ht="15" hidden="false" customHeight="false" outlineLevel="0" collapsed="false">
      <c r="A2130" s="64" t="s">
        <v>1360</v>
      </c>
      <c r="B2130" s="64"/>
      <c r="C2130" s="64"/>
      <c r="D2130" s="64"/>
      <c r="E2130" s="64"/>
      <c r="F2130" s="64"/>
      <c r="G2130" s="65" t="n">
        <v>80.62</v>
      </c>
    </row>
    <row r="2131" customFormat="false" ht="15" hidden="false" customHeight="false" outlineLevel="0" collapsed="false">
      <c r="A2131" s="64" t="s">
        <v>1361</v>
      </c>
      <c r="B2131" s="64"/>
      <c r="C2131" s="64"/>
      <c r="D2131" s="64"/>
      <c r="E2131" s="64"/>
      <c r="F2131" s="64"/>
      <c r="G2131" s="65" t="n">
        <v>4</v>
      </c>
    </row>
    <row r="2132" customFormat="false" ht="15" hidden="false" customHeight="false" outlineLevel="0" collapsed="false">
      <c r="A2132" s="64" t="s">
        <v>1362</v>
      </c>
      <c r="B2132" s="64"/>
      <c r="C2132" s="64"/>
      <c r="D2132" s="64"/>
      <c r="E2132" s="64"/>
      <c r="F2132" s="64"/>
      <c r="G2132" s="65" t="n">
        <f aca="false">G2131*G2130</f>
        <v>322.48</v>
      </c>
    </row>
    <row r="2133" customFormat="false" ht="15" hidden="false" customHeight="false" outlineLevel="0" collapsed="false">
      <c r="A2133" s="66"/>
      <c r="B2133" s="66"/>
      <c r="C2133" s="66"/>
      <c r="D2133" s="66"/>
      <c r="E2133" s="66"/>
      <c r="F2133" s="66"/>
      <c r="G2133" s="66"/>
    </row>
    <row r="2134" customFormat="false" ht="51" hidden="false" customHeight="false" outlineLevel="0" collapsed="false">
      <c r="A2134" s="30" t="s">
        <v>307</v>
      </c>
      <c r="B2134" s="30" t="s">
        <v>308</v>
      </c>
      <c r="C2134" s="61" t="s">
        <v>17</v>
      </c>
      <c r="D2134" s="61" t="s">
        <v>23</v>
      </c>
      <c r="E2134" s="62"/>
      <c r="F2134" s="25"/>
      <c r="G2134" s="25"/>
    </row>
    <row r="2135" customFormat="false" ht="38.25" hidden="false" customHeight="false" outlineLevel="0" collapsed="false">
      <c r="A2135" s="63" t="n">
        <v>2377</v>
      </c>
      <c r="B2135" s="23" t="s">
        <v>1738</v>
      </c>
      <c r="C2135" s="24" t="s">
        <v>1343</v>
      </c>
      <c r="D2135" s="24" t="s">
        <v>23</v>
      </c>
      <c r="E2135" s="62" t="n">
        <v>1</v>
      </c>
      <c r="F2135" s="26" t="n">
        <v>525.06</v>
      </c>
      <c r="G2135" s="26" t="n">
        <v>525.06</v>
      </c>
    </row>
    <row r="2136" customFormat="false" ht="25.5" hidden="false" customHeight="false" outlineLevel="0" collapsed="false">
      <c r="A2136" s="63" t="s">
        <v>1373</v>
      </c>
      <c r="B2136" s="23" t="s">
        <v>1374</v>
      </c>
      <c r="C2136" s="24" t="s">
        <v>17</v>
      </c>
      <c r="D2136" s="24" t="s">
        <v>1314</v>
      </c>
      <c r="E2136" s="62" t="n">
        <v>0.4</v>
      </c>
      <c r="F2136" s="26" t="n">
        <v>12.83</v>
      </c>
      <c r="G2136" s="26" t="n">
        <v>5.13</v>
      </c>
    </row>
    <row r="2137" customFormat="false" ht="25.5" hidden="false" customHeight="false" outlineLevel="0" collapsed="false">
      <c r="A2137" s="63" t="s">
        <v>1367</v>
      </c>
      <c r="B2137" s="23" t="s">
        <v>1368</v>
      </c>
      <c r="C2137" s="24" t="s">
        <v>17</v>
      </c>
      <c r="D2137" s="24" t="s">
        <v>1314</v>
      </c>
      <c r="E2137" s="62" t="n">
        <v>0.4</v>
      </c>
      <c r="F2137" s="26" t="n">
        <v>15.68</v>
      </c>
      <c r="G2137" s="26" t="n">
        <v>6.27</v>
      </c>
    </row>
    <row r="2138" customFormat="false" ht="15" hidden="false" customHeight="false" outlineLevel="0" collapsed="false">
      <c r="A2138" s="64" t="s">
        <v>1353</v>
      </c>
      <c r="B2138" s="64"/>
      <c r="C2138" s="64"/>
      <c r="D2138" s="64"/>
      <c r="E2138" s="64"/>
      <c r="F2138" s="64"/>
      <c r="G2138" s="65" t="n">
        <v>8.04</v>
      </c>
    </row>
    <row r="2139" customFormat="false" ht="15" hidden="false" customHeight="false" outlineLevel="0" collapsed="false">
      <c r="A2139" s="64" t="s">
        <v>1354</v>
      </c>
      <c r="B2139" s="64"/>
      <c r="C2139" s="64"/>
      <c r="D2139" s="64"/>
      <c r="E2139" s="64"/>
      <c r="F2139" s="64"/>
      <c r="G2139" s="65" t="n">
        <v>528.42</v>
      </c>
    </row>
    <row r="2140" customFormat="false" ht="15" hidden="false" customHeight="false" outlineLevel="0" collapsed="false">
      <c r="A2140" s="64" t="s">
        <v>1355</v>
      </c>
      <c r="B2140" s="64"/>
      <c r="C2140" s="64"/>
      <c r="D2140" s="64"/>
      <c r="E2140" s="64"/>
      <c r="F2140" s="64"/>
      <c r="G2140" s="65" t="n">
        <v>536.46</v>
      </c>
    </row>
    <row r="2141" customFormat="false" ht="15" hidden="false" customHeight="false" outlineLevel="0" collapsed="false">
      <c r="A2141" s="64" t="s">
        <v>1356</v>
      </c>
      <c r="B2141" s="64"/>
      <c r="C2141" s="64"/>
      <c r="D2141" s="64"/>
      <c r="E2141" s="64"/>
      <c r="F2141" s="64"/>
      <c r="G2141" s="65" t="n">
        <v>0</v>
      </c>
    </row>
    <row r="2142" customFormat="false" ht="15" hidden="false" customHeight="false" outlineLevel="0" collapsed="false">
      <c r="A2142" s="64" t="s">
        <v>1357</v>
      </c>
      <c r="B2142" s="64"/>
      <c r="C2142" s="64"/>
      <c r="D2142" s="64"/>
      <c r="E2142" s="64"/>
      <c r="F2142" s="64"/>
      <c r="G2142" s="65" t="n">
        <v>137.6</v>
      </c>
    </row>
    <row r="2143" customFormat="false" ht="15" hidden="false" customHeight="false" outlineLevel="0" collapsed="false">
      <c r="A2143" s="64" t="s">
        <v>1358</v>
      </c>
      <c r="B2143" s="64"/>
      <c r="C2143" s="64"/>
      <c r="D2143" s="64"/>
      <c r="E2143" s="64"/>
      <c r="F2143" s="64"/>
      <c r="G2143" s="65" t="n">
        <v>0</v>
      </c>
    </row>
    <row r="2144" customFormat="false" ht="15" hidden="false" customHeight="false" outlineLevel="0" collapsed="false">
      <c r="A2144" s="64" t="s">
        <v>1359</v>
      </c>
      <c r="B2144" s="64"/>
      <c r="C2144" s="64"/>
      <c r="D2144" s="64"/>
      <c r="E2144" s="64"/>
      <c r="F2144" s="64"/>
      <c r="G2144" s="65" t="n">
        <v>137.6</v>
      </c>
    </row>
    <row r="2145" customFormat="false" ht="15" hidden="false" customHeight="false" outlineLevel="0" collapsed="false">
      <c r="A2145" s="64" t="s">
        <v>1360</v>
      </c>
      <c r="B2145" s="64"/>
      <c r="C2145" s="64"/>
      <c r="D2145" s="64"/>
      <c r="E2145" s="64"/>
      <c r="F2145" s="64"/>
      <c r="G2145" s="65" t="n">
        <v>674.06</v>
      </c>
    </row>
    <row r="2146" customFormat="false" ht="15" hidden="false" customHeight="false" outlineLevel="0" collapsed="false">
      <c r="A2146" s="64" t="s">
        <v>1361</v>
      </c>
      <c r="B2146" s="64"/>
      <c r="C2146" s="64"/>
      <c r="D2146" s="64"/>
      <c r="E2146" s="64"/>
      <c r="F2146" s="64"/>
      <c r="G2146" s="65" t="n">
        <v>1</v>
      </c>
    </row>
    <row r="2147" customFormat="false" ht="15" hidden="false" customHeight="false" outlineLevel="0" collapsed="false">
      <c r="A2147" s="64" t="s">
        <v>1362</v>
      </c>
      <c r="B2147" s="64"/>
      <c r="C2147" s="64"/>
      <c r="D2147" s="64"/>
      <c r="E2147" s="64"/>
      <c r="F2147" s="64"/>
      <c r="G2147" s="65" t="n">
        <f aca="false">G2146*G2145</f>
        <v>674.06</v>
      </c>
    </row>
    <row r="2148" customFormat="false" ht="15" hidden="false" customHeight="false" outlineLevel="0" collapsed="false">
      <c r="A2148" s="66"/>
      <c r="B2148" s="66"/>
      <c r="C2148" s="66"/>
      <c r="D2148" s="66"/>
      <c r="E2148" s="66"/>
      <c r="F2148" s="66"/>
      <c r="G2148" s="66"/>
    </row>
    <row r="2149" customFormat="false" ht="63.75" hidden="false" customHeight="false" outlineLevel="0" collapsed="false">
      <c r="A2149" s="30" t="s">
        <v>309</v>
      </c>
      <c r="B2149" s="30" t="s">
        <v>310</v>
      </c>
      <c r="C2149" s="61" t="s">
        <v>17</v>
      </c>
      <c r="D2149" s="61" t="s">
        <v>23</v>
      </c>
      <c r="E2149" s="62"/>
      <c r="F2149" s="25"/>
      <c r="G2149" s="25"/>
    </row>
    <row r="2150" customFormat="false" ht="25.5" hidden="false" customHeight="false" outlineLevel="0" collapsed="false">
      <c r="A2150" s="63" t="n">
        <v>5033</v>
      </c>
      <c r="B2150" s="23" t="s">
        <v>1739</v>
      </c>
      <c r="C2150" s="24" t="s">
        <v>1343</v>
      </c>
      <c r="D2150" s="24" t="s">
        <v>23</v>
      </c>
      <c r="E2150" s="62" t="n">
        <v>1</v>
      </c>
      <c r="F2150" s="26" t="n">
        <v>567.5</v>
      </c>
      <c r="G2150" s="26" t="n">
        <v>567.5</v>
      </c>
    </row>
    <row r="2151" customFormat="false" ht="25.5" hidden="false" customHeight="false" outlineLevel="0" collapsed="false">
      <c r="A2151" s="63" t="s">
        <v>1349</v>
      </c>
      <c r="B2151" s="23" t="s">
        <v>1350</v>
      </c>
      <c r="C2151" s="24" t="s">
        <v>17</v>
      </c>
      <c r="D2151" s="24" t="s">
        <v>1314</v>
      </c>
      <c r="E2151" s="62" t="n">
        <v>6</v>
      </c>
      <c r="F2151" s="26" t="n">
        <v>12.54</v>
      </c>
      <c r="G2151" s="26" t="n">
        <v>75.23</v>
      </c>
    </row>
    <row r="2152" customFormat="false" ht="102" hidden="false" customHeight="false" outlineLevel="0" collapsed="false">
      <c r="A2152" s="63" t="s">
        <v>1740</v>
      </c>
      <c r="B2152" s="23" t="s">
        <v>1741</v>
      </c>
      <c r="C2152" s="24" t="s">
        <v>17</v>
      </c>
      <c r="D2152" s="24" t="s">
        <v>1382</v>
      </c>
      <c r="E2152" s="62" t="n">
        <v>1.25</v>
      </c>
      <c r="F2152" s="26" t="n">
        <v>108.02</v>
      </c>
      <c r="G2152" s="26" t="n">
        <v>135.02</v>
      </c>
    </row>
    <row r="2153" customFormat="false" ht="51" hidden="false" customHeight="false" outlineLevel="0" collapsed="false">
      <c r="A2153" s="63" t="s">
        <v>1742</v>
      </c>
      <c r="B2153" s="23" t="s">
        <v>1743</v>
      </c>
      <c r="C2153" s="24" t="s">
        <v>17</v>
      </c>
      <c r="D2153" s="24" t="s">
        <v>28</v>
      </c>
      <c r="E2153" s="62" t="n">
        <v>0.15</v>
      </c>
      <c r="F2153" s="26" t="n">
        <v>129.8</v>
      </c>
      <c r="G2153" s="26" t="n">
        <v>19.47</v>
      </c>
    </row>
    <row r="2154" customFormat="false" ht="51" hidden="false" customHeight="false" outlineLevel="0" collapsed="false">
      <c r="A2154" s="63" t="s">
        <v>1744</v>
      </c>
      <c r="B2154" s="23" t="s">
        <v>1745</v>
      </c>
      <c r="C2154" s="24" t="s">
        <v>17</v>
      </c>
      <c r="D2154" s="24" t="s">
        <v>28</v>
      </c>
      <c r="E2154" s="62" t="n">
        <v>0.15</v>
      </c>
      <c r="F2154" s="26" t="n">
        <v>242.68</v>
      </c>
      <c r="G2154" s="26" t="n">
        <v>36.4</v>
      </c>
    </row>
    <row r="2155" customFormat="false" ht="15" hidden="false" customHeight="false" outlineLevel="0" collapsed="false">
      <c r="A2155" s="64" t="s">
        <v>1353</v>
      </c>
      <c r="B2155" s="64"/>
      <c r="C2155" s="64"/>
      <c r="D2155" s="64"/>
      <c r="E2155" s="64"/>
      <c r="F2155" s="64"/>
      <c r="G2155" s="65" t="n">
        <v>88.74</v>
      </c>
    </row>
    <row r="2156" customFormat="false" ht="15" hidden="false" customHeight="false" outlineLevel="0" collapsed="false">
      <c r="A2156" s="64" t="s">
        <v>1354</v>
      </c>
      <c r="B2156" s="64"/>
      <c r="C2156" s="64"/>
      <c r="D2156" s="64"/>
      <c r="E2156" s="64"/>
      <c r="F2156" s="64"/>
      <c r="G2156" s="65" t="n">
        <v>744.88</v>
      </c>
    </row>
    <row r="2157" customFormat="false" ht="15" hidden="false" customHeight="false" outlineLevel="0" collapsed="false">
      <c r="A2157" s="64" t="s">
        <v>1355</v>
      </c>
      <c r="B2157" s="64"/>
      <c r="C2157" s="64"/>
      <c r="D2157" s="64"/>
      <c r="E2157" s="64"/>
      <c r="F2157" s="64"/>
      <c r="G2157" s="65" t="n">
        <v>833.62</v>
      </c>
    </row>
    <row r="2158" customFormat="false" ht="15" hidden="false" customHeight="false" outlineLevel="0" collapsed="false">
      <c r="A2158" s="64" t="s">
        <v>1356</v>
      </c>
      <c r="B2158" s="64"/>
      <c r="C2158" s="64"/>
      <c r="D2158" s="64"/>
      <c r="E2158" s="64"/>
      <c r="F2158" s="64"/>
      <c r="G2158" s="65" t="n">
        <v>0</v>
      </c>
    </row>
    <row r="2159" customFormat="false" ht="15" hidden="false" customHeight="false" outlineLevel="0" collapsed="false">
      <c r="A2159" s="64" t="s">
        <v>1357</v>
      </c>
      <c r="B2159" s="64"/>
      <c r="C2159" s="64"/>
      <c r="D2159" s="64"/>
      <c r="E2159" s="64"/>
      <c r="F2159" s="64"/>
      <c r="G2159" s="65" t="n">
        <v>213.82</v>
      </c>
    </row>
    <row r="2160" customFormat="false" ht="15" hidden="false" customHeight="false" outlineLevel="0" collapsed="false">
      <c r="A2160" s="64" t="s">
        <v>1358</v>
      </c>
      <c r="B2160" s="64"/>
      <c r="C2160" s="64"/>
      <c r="D2160" s="64"/>
      <c r="E2160" s="64"/>
      <c r="F2160" s="64"/>
      <c r="G2160" s="65" t="n">
        <v>0</v>
      </c>
    </row>
    <row r="2161" customFormat="false" ht="15" hidden="false" customHeight="false" outlineLevel="0" collapsed="false">
      <c r="A2161" s="64" t="s">
        <v>1359</v>
      </c>
      <c r="B2161" s="64"/>
      <c r="C2161" s="64"/>
      <c r="D2161" s="64"/>
      <c r="E2161" s="64"/>
      <c r="F2161" s="64"/>
      <c r="G2161" s="65" t="n">
        <v>213.82</v>
      </c>
    </row>
    <row r="2162" customFormat="false" ht="15" hidden="false" customHeight="false" outlineLevel="0" collapsed="false">
      <c r="A2162" s="64" t="s">
        <v>1360</v>
      </c>
      <c r="B2162" s="64"/>
      <c r="C2162" s="64"/>
      <c r="D2162" s="64"/>
      <c r="E2162" s="64"/>
      <c r="F2162" s="64"/>
      <c r="G2162" s="65" t="n">
        <v>1047.45</v>
      </c>
    </row>
    <row r="2163" customFormat="false" ht="15" hidden="false" customHeight="false" outlineLevel="0" collapsed="false">
      <c r="A2163" s="64" t="s">
        <v>1361</v>
      </c>
      <c r="B2163" s="64"/>
      <c r="C2163" s="64"/>
      <c r="D2163" s="64"/>
      <c r="E2163" s="64"/>
      <c r="F2163" s="64"/>
      <c r="G2163" s="65" t="n">
        <v>1</v>
      </c>
    </row>
    <row r="2164" customFormat="false" ht="15" hidden="false" customHeight="false" outlineLevel="0" collapsed="false">
      <c r="A2164" s="64" t="s">
        <v>1362</v>
      </c>
      <c r="B2164" s="64"/>
      <c r="C2164" s="64"/>
      <c r="D2164" s="64"/>
      <c r="E2164" s="64"/>
      <c r="F2164" s="64"/>
      <c r="G2164" s="65" t="n">
        <f aca="false">G2163*G2162</f>
        <v>1047.45</v>
      </c>
    </row>
    <row r="2165" customFormat="false" ht="15" hidden="false" customHeight="false" outlineLevel="0" collapsed="false">
      <c r="A2165" s="66"/>
      <c r="B2165" s="66"/>
      <c r="C2165" s="66"/>
      <c r="D2165" s="66"/>
      <c r="E2165" s="66"/>
      <c r="F2165" s="66"/>
      <c r="G2165" s="66"/>
    </row>
    <row r="2166" customFormat="false" ht="25.5" hidden="false" customHeight="false" outlineLevel="0" collapsed="false">
      <c r="A2166" s="30" t="s">
        <v>311</v>
      </c>
      <c r="B2166" s="30" t="s">
        <v>312</v>
      </c>
      <c r="C2166" s="61" t="s">
        <v>17</v>
      </c>
      <c r="D2166" s="61" t="s">
        <v>23</v>
      </c>
      <c r="E2166" s="62"/>
      <c r="F2166" s="25"/>
      <c r="G2166" s="25"/>
    </row>
    <row r="2167" customFormat="false" ht="25.5" hidden="false" customHeight="false" outlineLevel="0" collapsed="false">
      <c r="A2167" s="63" t="n">
        <v>1106</v>
      </c>
      <c r="B2167" s="23" t="s">
        <v>1395</v>
      </c>
      <c r="C2167" s="24" t="s">
        <v>1343</v>
      </c>
      <c r="D2167" s="24" t="s">
        <v>114</v>
      </c>
      <c r="E2167" s="62" t="n">
        <v>3.01</v>
      </c>
      <c r="F2167" s="26" t="n">
        <v>0.7</v>
      </c>
      <c r="G2167" s="26" t="n">
        <v>2.11</v>
      </c>
    </row>
    <row r="2168" customFormat="false" ht="51" hidden="false" customHeight="false" outlineLevel="0" collapsed="false">
      <c r="A2168" s="63" t="n">
        <v>11315</v>
      </c>
      <c r="B2168" s="23" t="s">
        <v>1746</v>
      </c>
      <c r="C2168" s="24" t="s">
        <v>1343</v>
      </c>
      <c r="D2168" s="24" t="s">
        <v>23</v>
      </c>
      <c r="E2168" s="62" t="n">
        <v>1</v>
      </c>
      <c r="F2168" s="26" t="n">
        <v>80.38</v>
      </c>
      <c r="G2168" s="26" t="n">
        <v>80.38</v>
      </c>
    </row>
    <row r="2169" customFormat="false" ht="51" hidden="false" customHeight="false" outlineLevel="0" collapsed="false">
      <c r="A2169" s="63" t="n">
        <v>1358</v>
      </c>
      <c r="B2169" s="23" t="s">
        <v>1747</v>
      </c>
      <c r="C2169" s="24" t="s">
        <v>1343</v>
      </c>
      <c r="D2169" s="24" t="s">
        <v>18</v>
      </c>
      <c r="E2169" s="62" t="n">
        <v>0.06</v>
      </c>
      <c r="F2169" s="26" t="n">
        <v>23.31</v>
      </c>
      <c r="G2169" s="26" t="n">
        <v>1.4</v>
      </c>
    </row>
    <row r="2170" customFormat="false" ht="25.5" hidden="false" customHeight="false" outlineLevel="0" collapsed="false">
      <c r="A2170" s="63" t="n">
        <v>1379</v>
      </c>
      <c r="B2170" s="23" t="s">
        <v>1548</v>
      </c>
      <c r="C2170" s="24" t="s">
        <v>1343</v>
      </c>
      <c r="D2170" s="24" t="s">
        <v>114</v>
      </c>
      <c r="E2170" s="62" t="n">
        <v>18.51</v>
      </c>
      <c r="F2170" s="26" t="n">
        <v>0.47</v>
      </c>
      <c r="G2170" s="26" t="n">
        <v>8.7</v>
      </c>
    </row>
    <row r="2171" customFormat="false" ht="38.25" hidden="false" customHeight="false" outlineLevel="0" collapsed="false">
      <c r="A2171" s="63" t="n">
        <v>370</v>
      </c>
      <c r="B2171" s="23" t="s">
        <v>1549</v>
      </c>
      <c r="C2171" s="24" t="s">
        <v>1343</v>
      </c>
      <c r="D2171" s="24" t="s">
        <v>28</v>
      </c>
      <c r="E2171" s="62" t="n">
        <v>0.07</v>
      </c>
      <c r="F2171" s="26" t="n">
        <v>44</v>
      </c>
      <c r="G2171" s="26" t="n">
        <v>2.87</v>
      </c>
    </row>
    <row r="2172" customFormat="false" ht="15" hidden="false" customHeight="false" outlineLevel="0" collapsed="false">
      <c r="A2172" s="63" t="n">
        <v>39</v>
      </c>
      <c r="B2172" s="23" t="s">
        <v>1534</v>
      </c>
      <c r="C2172" s="24" t="s">
        <v>1343</v>
      </c>
      <c r="D2172" s="24" t="s">
        <v>114</v>
      </c>
      <c r="E2172" s="62" t="n">
        <v>2.16</v>
      </c>
      <c r="F2172" s="26" t="n">
        <v>4.17</v>
      </c>
      <c r="G2172" s="26" t="n">
        <v>8.99</v>
      </c>
    </row>
    <row r="2173" customFormat="false" ht="38.25" hidden="false" customHeight="false" outlineLevel="0" collapsed="false">
      <c r="A2173" s="63" t="n">
        <v>4721</v>
      </c>
      <c r="B2173" s="23" t="s">
        <v>1550</v>
      </c>
      <c r="C2173" s="24" t="s">
        <v>1343</v>
      </c>
      <c r="D2173" s="24" t="s">
        <v>28</v>
      </c>
      <c r="E2173" s="62" t="n">
        <v>0.04</v>
      </c>
      <c r="F2173" s="26" t="n">
        <v>54.25</v>
      </c>
      <c r="G2173" s="26" t="n">
        <v>1.98</v>
      </c>
    </row>
    <row r="2174" customFormat="false" ht="38.25" hidden="false" customHeight="false" outlineLevel="0" collapsed="false">
      <c r="A2174" s="63" t="n">
        <v>4722</v>
      </c>
      <c r="B2174" s="23" t="s">
        <v>1748</v>
      </c>
      <c r="C2174" s="24" t="s">
        <v>1343</v>
      </c>
      <c r="D2174" s="24" t="s">
        <v>28</v>
      </c>
      <c r="E2174" s="62" t="n">
        <v>0</v>
      </c>
      <c r="F2174" s="26" t="n">
        <v>54.25</v>
      </c>
      <c r="G2174" s="26" t="n">
        <v>0.22</v>
      </c>
    </row>
    <row r="2175" customFormat="false" ht="25.5" hidden="false" customHeight="false" outlineLevel="0" collapsed="false">
      <c r="A2175" s="63" t="n">
        <v>7258</v>
      </c>
      <c r="B2175" s="23" t="s">
        <v>1595</v>
      </c>
      <c r="C2175" s="24" t="s">
        <v>1343</v>
      </c>
      <c r="D2175" s="24" t="s">
        <v>23</v>
      </c>
      <c r="E2175" s="62" t="n">
        <v>60.48</v>
      </c>
      <c r="F2175" s="26" t="n">
        <v>0.35</v>
      </c>
      <c r="G2175" s="26" t="n">
        <v>21.17</v>
      </c>
    </row>
    <row r="2176" customFormat="false" ht="25.5" hidden="false" customHeight="false" outlineLevel="0" collapsed="false">
      <c r="A2176" s="63" t="s">
        <v>1363</v>
      </c>
      <c r="B2176" s="23" t="s">
        <v>1364</v>
      </c>
      <c r="C2176" s="24" t="s">
        <v>17</v>
      </c>
      <c r="D2176" s="24" t="s">
        <v>1314</v>
      </c>
      <c r="E2176" s="62" t="n">
        <v>1.68</v>
      </c>
      <c r="F2176" s="26" t="n">
        <v>15.53</v>
      </c>
      <c r="G2176" s="26" t="n">
        <v>26.07</v>
      </c>
    </row>
    <row r="2177" customFormat="false" ht="25.5" hidden="false" customHeight="false" outlineLevel="0" collapsed="false">
      <c r="A2177" s="63" t="s">
        <v>1349</v>
      </c>
      <c r="B2177" s="23" t="s">
        <v>1350</v>
      </c>
      <c r="C2177" s="24" t="s">
        <v>17</v>
      </c>
      <c r="D2177" s="24" t="s">
        <v>1314</v>
      </c>
      <c r="E2177" s="62" t="n">
        <v>4.48</v>
      </c>
      <c r="F2177" s="26" t="n">
        <v>12.54</v>
      </c>
      <c r="G2177" s="26" t="n">
        <v>56.21</v>
      </c>
    </row>
    <row r="2178" customFormat="false" ht="15" hidden="false" customHeight="false" outlineLevel="0" collapsed="false">
      <c r="A2178" s="64" t="s">
        <v>1353</v>
      </c>
      <c r="B2178" s="64"/>
      <c r="C2178" s="64"/>
      <c r="D2178" s="64"/>
      <c r="E2178" s="64"/>
      <c r="F2178" s="64"/>
      <c r="G2178" s="65" t="n">
        <v>56.41</v>
      </c>
    </row>
    <row r="2179" customFormat="false" ht="15" hidden="false" customHeight="false" outlineLevel="0" collapsed="false">
      <c r="A2179" s="64" t="s">
        <v>1354</v>
      </c>
      <c r="B2179" s="64"/>
      <c r="C2179" s="64"/>
      <c r="D2179" s="64"/>
      <c r="E2179" s="64"/>
      <c r="F2179" s="64"/>
      <c r="G2179" s="65" t="n">
        <v>153.68</v>
      </c>
    </row>
    <row r="2180" customFormat="false" ht="15" hidden="false" customHeight="false" outlineLevel="0" collapsed="false">
      <c r="A2180" s="64" t="s">
        <v>1355</v>
      </c>
      <c r="B2180" s="64"/>
      <c r="C2180" s="64"/>
      <c r="D2180" s="64"/>
      <c r="E2180" s="64"/>
      <c r="F2180" s="64"/>
      <c r="G2180" s="65" t="n">
        <v>210.09</v>
      </c>
    </row>
    <row r="2181" customFormat="false" ht="15" hidden="false" customHeight="false" outlineLevel="0" collapsed="false">
      <c r="A2181" s="64" t="s">
        <v>1356</v>
      </c>
      <c r="B2181" s="64"/>
      <c r="C2181" s="64"/>
      <c r="D2181" s="64"/>
      <c r="E2181" s="64"/>
      <c r="F2181" s="64"/>
      <c r="G2181" s="65" t="n">
        <v>0</v>
      </c>
    </row>
    <row r="2182" customFormat="false" ht="15" hidden="false" customHeight="false" outlineLevel="0" collapsed="false">
      <c r="A2182" s="64" t="s">
        <v>1357</v>
      </c>
      <c r="B2182" s="64"/>
      <c r="C2182" s="64"/>
      <c r="D2182" s="64"/>
      <c r="E2182" s="64"/>
      <c r="F2182" s="64"/>
      <c r="G2182" s="65" t="n">
        <v>53.89</v>
      </c>
    </row>
    <row r="2183" customFormat="false" ht="15" hidden="false" customHeight="false" outlineLevel="0" collapsed="false">
      <c r="A2183" s="64" t="s">
        <v>1358</v>
      </c>
      <c r="B2183" s="64"/>
      <c r="C2183" s="64"/>
      <c r="D2183" s="64"/>
      <c r="E2183" s="64"/>
      <c r="F2183" s="64"/>
      <c r="G2183" s="65" t="n">
        <v>0</v>
      </c>
    </row>
    <row r="2184" customFormat="false" ht="15" hidden="false" customHeight="false" outlineLevel="0" collapsed="false">
      <c r="A2184" s="64" t="s">
        <v>1359</v>
      </c>
      <c r="B2184" s="64"/>
      <c r="C2184" s="64"/>
      <c r="D2184" s="64"/>
      <c r="E2184" s="64"/>
      <c r="F2184" s="64"/>
      <c r="G2184" s="65" t="n">
        <v>53.89</v>
      </c>
    </row>
    <row r="2185" customFormat="false" ht="15" hidden="false" customHeight="false" outlineLevel="0" collapsed="false">
      <c r="A2185" s="64" t="s">
        <v>1360</v>
      </c>
      <c r="B2185" s="64"/>
      <c r="C2185" s="64"/>
      <c r="D2185" s="64"/>
      <c r="E2185" s="64"/>
      <c r="F2185" s="64"/>
      <c r="G2185" s="65" t="n">
        <v>263.98</v>
      </c>
    </row>
    <row r="2186" customFormat="false" ht="15" hidden="false" customHeight="false" outlineLevel="0" collapsed="false">
      <c r="A2186" s="64" t="s">
        <v>1361</v>
      </c>
      <c r="B2186" s="64"/>
      <c r="C2186" s="64"/>
      <c r="D2186" s="64"/>
      <c r="E2186" s="64"/>
      <c r="F2186" s="64"/>
      <c r="G2186" s="65" t="n">
        <v>1</v>
      </c>
    </row>
    <row r="2187" customFormat="false" ht="15" hidden="false" customHeight="false" outlineLevel="0" collapsed="false">
      <c r="A2187" s="64" t="s">
        <v>1362</v>
      </c>
      <c r="B2187" s="64"/>
      <c r="C2187" s="64"/>
      <c r="D2187" s="64"/>
      <c r="E2187" s="64"/>
      <c r="F2187" s="64"/>
      <c r="G2187" s="65" t="n">
        <f aca="false">G2186*G2185</f>
        <v>263.98</v>
      </c>
    </row>
    <row r="2188" customFormat="false" ht="15" hidden="false" customHeight="false" outlineLevel="0" collapsed="false">
      <c r="A2188" s="66"/>
      <c r="B2188" s="66"/>
      <c r="C2188" s="66"/>
      <c r="D2188" s="66"/>
      <c r="E2188" s="66"/>
      <c r="F2188" s="66"/>
      <c r="G2188" s="66"/>
    </row>
    <row r="2189" customFormat="false" ht="25.5" hidden="false" customHeight="false" outlineLevel="0" collapsed="false">
      <c r="A2189" s="30" t="s">
        <v>313</v>
      </c>
      <c r="B2189" s="30" t="s">
        <v>314</v>
      </c>
      <c r="C2189" s="61" t="s">
        <v>17</v>
      </c>
      <c r="D2189" s="61" t="s">
        <v>23</v>
      </c>
      <c r="E2189" s="62"/>
      <c r="F2189" s="25"/>
      <c r="G2189" s="25"/>
    </row>
    <row r="2190" customFormat="false" ht="25.5" hidden="false" customHeight="false" outlineLevel="0" collapsed="false">
      <c r="A2190" s="63" t="n">
        <v>1106</v>
      </c>
      <c r="B2190" s="23" t="s">
        <v>1395</v>
      </c>
      <c r="C2190" s="24" t="s">
        <v>1343</v>
      </c>
      <c r="D2190" s="24" t="s">
        <v>114</v>
      </c>
      <c r="E2190" s="62" t="n">
        <v>5.78</v>
      </c>
      <c r="F2190" s="26" t="n">
        <v>0.7</v>
      </c>
      <c r="G2190" s="26" t="n">
        <v>4.05</v>
      </c>
    </row>
    <row r="2191" customFormat="false" ht="51" hidden="false" customHeight="false" outlineLevel="0" collapsed="false">
      <c r="A2191" s="63" t="n">
        <v>1358</v>
      </c>
      <c r="B2191" s="23" t="s">
        <v>1747</v>
      </c>
      <c r="C2191" s="24" t="s">
        <v>1343</v>
      </c>
      <c r="D2191" s="24" t="s">
        <v>18</v>
      </c>
      <c r="E2191" s="62" t="n">
        <v>0.08</v>
      </c>
      <c r="F2191" s="26" t="n">
        <v>23.31</v>
      </c>
      <c r="G2191" s="26" t="n">
        <v>1.86</v>
      </c>
    </row>
    <row r="2192" customFormat="false" ht="25.5" hidden="false" customHeight="false" outlineLevel="0" collapsed="false">
      <c r="A2192" s="63" t="n">
        <v>1379</v>
      </c>
      <c r="B2192" s="23" t="s">
        <v>1548</v>
      </c>
      <c r="C2192" s="24" t="s">
        <v>1343</v>
      </c>
      <c r="D2192" s="24" t="s">
        <v>114</v>
      </c>
      <c r="E2192" s="62" t="n">
        <v>16.47</v>
      </c>
      <c r="F2192" s="26" t="n">
        <v>0.47</v>
      </c>
      <c r="G2192" s="26" t="n">
        <v>7.74</v>
      </c>
    </row>
    <row r="2193" customFormat="false" ht="51" hidden="false" customHeight="false" outlineLevel="0" collapsed="false">
      <c r="A2193" s="63" t="n">
        <v>21071</v>
      </c>
      <c r="B2193" s="23" t="s">
        <v>1749</v>
      </c>
      <c r="C2193" s="24" t="s">
        <v>1343</v>
      </c>
      <c r="D2193" s="24" t="s">
        <v>23</v>
      </c>
      <c r="E2193" s="62" t="n">
        <v>1</v>
      </c>
      <c r="F2193" s="26" t="n">
        <v>122.94</v>
      </c>
      <c r="G2193" s="26" t="n">
        <v>122.94</v>
      </c>
    </row>
    <row r="2194" customFormat="false" ht="38.25" hidden="false" customHeight="false" outlineLevel="0" collapsed="false">
      <c r="A2194" s="63" t="n">
        <v>367</v>
      </c>
      <c r="B2194" s="23" t="s">
        <v>1750</v>
      </c>
      <c r="C2194" s="24" t="s">
        <v>1343</v>
      </c>
      <c r="D2194" s="24" t="s">
        <v>28</v>
      </c>
      <c r="E2194" s="62" t="n">
        <v>0.01</v>
      </c>
      <c r="F2194" s="26" t="n">
        <v>37.8</v>
      </c>
      <c r="G2194" s="26" t="n">
        <v>0.19</v>
      </c>
    </row>
    <row r="2195" customFormat="false" ht="38.25" hidden="false" customHeight="false" outlineLevel="0" collapsed="false">
      <c r="A2195" s="63" t="n">
        <v>370</v>
      </c>
      <c r="B2195" s="23" t="s">
        <v>1549</v>
      </c>
      <c r="C2195" s="24" t="s">
        <v>1343</v>
      </c>
      <c r="D2195" s="24" t="s">
        <v>28</v>
      </c>
      <c r="E2195" s="62" t="n">
        <v>0.07</v>
      </c>
      <c r="F2195" s="26" t="n">
        <v>44</v>
      </c>
      <c r="G2195" s="26" t="n">
        <v>3.08</v>
      </c>
    </row>
    <row r="2196" customFormat="false" ht="15" hidden="false" customHeight="false" outlineLevel="0" collapsed="false">
      <c r="A2196" s="63" t="n">
        <v>39</v>
      </c>
      <c r="B2196" s="23" t="s">
        <v>1534</v>
      </c>
      <c r="C2196" s="24" t="s">
        <v>1343</v>
      </c>
      <c r="D2196" s="24" t="s">
        <v>114</v>
      </c>
      <c r="E2196" s="62" t="n">
        <v>0.56</v>
      </c>
      <c r="F2196" s="26" t="n">
        <v>4.17</v>
      </c>
      <c r="G2196" s="26" t="n">
        <v>2.34</v>
      </c>
    </row>
    <row r="2197" customFormat="false" ht="38.25" hidden="false" customHeight="false" outlineLevel="0" collapsed="false">
      <c r="A2197" s="63" t="n">
        <v>4718</v>
      </c>
      <c r="B2197" s="23" t="s">
        <v>1751</v>
      </c>
      <c r="C2197" s="24" t="s">
        <v>1343</v>
      </c>
      <c r="D2197" s="24" t="s">
        <v>28</v>
      </c>
      <c r="E2197" s="62" t="n">
        <v>0.01</v>
      </c>
      <c r="F2197" s="26" t="n">
        <v>54.25</v>
      </c>
      <c r="G2197" s="26" t="n">
        <v>0.32</v>
      </c>
    </row>
    <row r="2198" customFormat="false" ht="38.25" hidden="false" customHeight="false" outlineLevel="0" collapsed="false">
      <c r="A2198" s="63" t="n">
        <v>4722</v>
      </c>
      <c r="B2198" s="23" t="s">
        <v>1748</v>
      </c>
      <c r="C2198" s="24" t="s">
        <v>1343</v>
      </c>
      <c r="D2198" s="24" t="s">
        <v>28</v>
      </c>
      <c r="E2198" s="62" t="n">
        <v>0.01</v>
      </c>
      <c r="F2198" s="26" t="n">
        <v>54.25</v>
      </c>
      <c r="G2198" s="26" t="n">
        <v>0.33</v>
      </c>
    </row>
    <row r="2199" customFormat="false" ht="25.5" hidden="false" customHeight="false" outlineLevel="0" collapsed="false">
      <c r="A2199" s="63" t="n">
        <v>7258</v>
      </c>
      <c r="B2199" s="23" t="s">
        <v>1595</v>
      </c>
      <c r="C2199" s="24" t="s">
        <v>1343</v>
      </c>
      <c r="D2199" s="24" t="s">
        <v>23</v>
      </c>
      <c r="E2199" s="62" t="n">
        <v>89</v>
      </c>
      <c r="F2199" s="26" t="n">
        <v>0.35</v>
      </c>
      <c r="G2199" s="26" t="n">
        <v>31.15</v>
      </c>
    </row>
    <row r="2200" customFormat="false" ht="25.5" hidden="false" customHeight="false" outlineLevel="0" collapsed="false">
      <c r="A2200" s="63" t="s">
        <v>1363</v>
      </c>
      <c r="B2200" s="23" t="s">
        <v>1364</v>
      </c>
      <c r="C2200" s="24" t="s">
        <v>17</v>
      </c>
      <c r="D2200" s="24" t="s">
        <v>1314</v>
      </c>
      <c r="E2200" s="62" t="n">
        <v>2.42</v>
      </c>
      <c r="F2200" s="26" t="n">
        <v>15.53</v>
      </c>
      <c r="G2200" s="26" t="n">
        <v>37.58</v>
      </c>
    </row>
    <row r="2201" customFormat="false" ht="25.5" hidden="false" customHeight="false" outlineLevel="0" collapsed="false">
      <c r="A2201" s="63" t="s">
        <v>1349</v>
      </c>
      <c r="B2201" s="23" t="s">
        <v>1350</v>
      </c>
      <c r="C2201" s="24" t="s">
        <v>17</v>
      </c>
      <c r="D2201" s="24" t="s">
        <v>1314</v>
      </c>
      <c r="E2201" s="62" t="n">
        <v>4.1</v>
      </c>
      <c r="F2201" s="26" t="n">
        <v>12.54</v>
      </c>
      <c r="G2201" s="26" t="n">
        <v>51.4</v>
      </c>
    </row>
    <row r="2202" customFormat="false" ht="15" hidden="false" customHeight="false" outlineLevel="0" collapsed="false">
      <c r="A2202" s="64" t="s">
        <v>1353</v>
      </c>
      <c r="B2202" s="64"/>
      <c r="C2202" s="64"/>
      <c r="D2202" s="64"/>
      <c r="E2202" s="64"/>
      <c r="F2202" s="64"/>
      <c r="G2202" s="65" t="n">
        <v>61.61</v>
      </c>
    </row>
    <row r="2203" customFormat="false" ht="15" hidden="false" customHeight="false" outlineLevel="0" collapsed="false">
      <c r="A2203" s="64" t="s">
        <v>1354</v>
      </c>
      <c r="B2203" s="64"/>
      <c r="C2203" s="64"/>
      <c r="D2203" s="64"/>
      <c r="E2203" s="64"/>
      <c r="F2203" s="64"/>
      <c r="G2203" s="65" t="n">
        <v>201.36</v>
      </c>
    </row>
    <row r="2204" customFormat="false" ht="15" hidden="false" customHeight="false" outlineLevel="0" collapsed="false">
      <c r="A2204" s="64" t="s">
        <v>1355</v>
      </c>
      <c r="B2204" s="64"/>
      <c r="C2204" s="64"/>
      <c r="D2204" s="64"/>
      <c r="E2204" s="64"/>
      <c r="F2204" s="64"/>
      <c r="G2204" s="65" t="n">
        <v>262.97</v>
      </c>
    </row>
    <row r="2205" customFormat="false" ht="15" hidden="false" customHeight="false" outlineLevel="0" collapsed="false">
      <c r="A2205" s="64" t="s">
        <v>1356</v>
      </c>
      <c r="B2205" s="64"/>
      <c r="C2205" s="64"/>
      <c r="D2205" s="64"/>
      <c r="E2205" s="64"/>
      <c r="F2205" s="64"/>
      <c r="G2205" s="65" t="n">
        <v>0</v>
      </c>
    </row>
    <row r="2206" customFormat="false" ht="15" hidden="false" customHeight="false" outlineLevel="0" collapsed="false">
      <c r="A2206" s="64" t="s">
        <v>1357</v>
      </c>
      <c r="B2206" s="64"/>
      <c r="C2206" s="64"/>
      <c r="D2206" s="64"/>
      <c r="E2206" s="64"/>
      <c r="F2206" s="64"/>
      <c r="G2206" s="65" t="n">
        <v>67.45</v>
      </c>
    </row>
    <row r="2207" customFormat="false" ht="15" hidden="false" customHeight="false" outlineLevel="0" collapsed="false">
      <c r="A2207" s="64" t="s">
        <v>1358</v>
      </c>
      <c r="B2207" s="64"/>
      <c r="C2207" s="64"/>
      <c r="D2207" s="64"/>
      <c r="E2207" s="64"/>
      <c r="F2207" s="64"/>
      <c r="G2207" s="65" t="n">
        <v>0</v>
      </c>
    </row>
    <row r="2208" customFormat="false" ht="15" hidden="false" customHeight="false" outlineLevel="0" collapsed="false">
      <c r="A2208" s="64" t="s">
        <v>1359</v>
      </c>
      <c r="B2208" s="64"/>
      <c r="C2208" s="64"/>
      <c r="D2208" s="64"/>
      <c r="E2208" s="64"/>
      <c r="F2208" s="64"/>
      <c r="G2208" s="65" t="n">
        <v>67.45</v>
      </c>
    </row>
    <row r="2209" customFormat="false" ht="15" hidden="false" customHeight="false" outlineLevel="0" collapsed="false">
      <c r="A2209" s="64" t="s">
        <v>1360</v>
      </c>
      <c r="B2209" s="64"/>
      <c r="C2209" s="64"/>
      <c r="D2209" s="64"/>
      <c r="E2209" s="64"/>
      <c r="F2209" s="64"/>
      <c r="G2209" s="65" t="n">
        <v>330.42</v>
      </c>
    </row>
    <row r="2210" customFormat="false" ht="15" hidden="false" customHeight="false" outlineLevel="0" collapsed="false">
      <c r="A2210" s="64" t="s">
        <v>1361</v>
      </c>
      <c r="B2210" s="64"/>
      <c r="C2210" s="64"/>
      <c r="D2210" s="64"/>
      <c r="E2210" s="64"/>
      <c r="F2210" s="64"/>
      <c r="G2210" s="65" t="n">
        <v>1</v>
      </c>
    </row>
    <row r="2211" customFormat="false" ht="15" hidden="false" customHeight="false" outlineLevel="0" collapsed="false">
      <c r="A2211" s="64" t="s">
        <v>1362</v>
      </c>
      <c r="B2211" s="64"/>
      <c r="C2211" s="64"/>
      <c r="D2211" s="64"/>
      <c r="E2211" s="64"/>
      <c r="F2211" s="64"/>
      <c r="G2211" s="65" t="n">
        <f aca="false">G2210*G2209</f>
        <v>330.42</v>
      </c>
    </row>
    <row r="2212" customFormat="false" ht="15" hidden="false" customHeight="false" outlineLevel="0" collapsed="false">
      <c r="A2212" s="66"/>
      <c r="B2212" s="66"/>
      <c r="C2212" s="66"/>
      <c r="D2212" s="66"/>
      <c r="E2212" s="66"/>
      <c r="F2212" s="66"/>
      <c r="G2212" s="66"/>
    </row>
    <row r="2213" customFormat="false" ht="25.5" hidden="false" customHeight="false" outlineLevel="0" collapsed="false">
      <c r="A2213" s="30" t="s">
        <v>315</v>
      </c>
      <c r="B2213" s="30" t="s">
        <v>316</v>
      </c>
      <c r="C2213" s="61" t="s">
        <v>17</v>
      </c>
      <c r="D2213" s="61" t="s">
        <v>23</v>
      </c>
      <c r="E2213" s="62"/>
      <c r="F2213" s="25"/>
      <c r="G2213" s="25"/>
    </row>
    <row r="2214" customFormat="false" ht="63.75" hidden="false" customHeight="false" outlineLevel="0" collapsed="false">
      <c r="A2214" s="63" t="n">
        <v>3376</v>
      </c>
      <c r="B2214" s="23" t="s">
        <v>1752</v>
      </c>
      <c r="C2214" s="24" t="s">
        <v>1343</v>
      </c>
      <c r="D2214" s="24" t="s">
        <v>23</v>
      </c>
      <c r="E2214" s="62" t="n">
        <v>3</v>
      </c>
      <c r="F2214" s="26" t="n">
        <v>42.62</v>
      </c>
      <c r="G2214" s="26" t="n">
        <v>127.86</v>
      </c>
    </row>
    <row r="2215" customFormat="false" ht="25.5" hidden="false" customHeight="false" outlineLevel="0" collapsed="false">
      <c r="A2215" s="63" t="s">
        <v>1373</v>
      </c>
      <c r="B2215" s="23" t="s">
        <v>1374</v>
      </c>
      <c r="C2215" s="24" t="s">
        <v>17</v>
      </c>
      <c r="D2215" s="24" t="s">
        <v>1314</v>
      </c>
      <c r="E2215" s="62" t="n">
        <v>1.2</v>
      </c>
      <c r="F2215" s="26" t="n">
        <v>12.83</v>
      </c>
      <c r="G2215" s="26" t="n">
        <v>15.39</v>
      </c>
    </row>
    <row r="2216" customFormat="false" ht="25.5" hidden="false" customHeight="false" outlineLevel="0" collapsed="false">
      <c r="A2216" s="63" t="s">
        <v>1367</v>
      </c>
      <c r="B2216" s="23" t="s">
        <v>1368</v>
      </c>
      <c r="C2216" s="24" t="s">
        <v>17</v>
      </c>
      <c r="D2216" s="24" t="s">
        <v>1314</v>
      </c>
      <c r="E2216" s="62" t="n">
        <v>1.2</v>
      </c>
      <c r="F2216" s="26" t="n">
        <v>15.68</v>
      </c>
      <c r="G2216" s="26" t="n">
        <v>18.81</v>
      </c>
    </row>
    <row r="2217" customFormat="false" ht="15" hidden="false" customHeight="false" outlineLevel="0" collapsed="false">
      <c r="A2217" s="64" t="s">
        <v>1353</v>
      </c>
      <c r="B2217" s="64"/>
      <c r="C2217" s="64"/>
      <c r="D2217" s="64"/>
      <c r="E2217" s="64"/>
      <c r="F2217" s="64"/>
      <c r="G2217" s="65" t="n">
        <v>8.04</v>
      </c>
    </row>
    <row r="2218" customFormat="false" ht="15" hidden="false" customHeight="false" outlineLevel="0" collapsed="false">
      <c r="A2218" s="64" t="s">
        <v>1354</v>
      </c>
      <c r="B2218" s="64"/>
      <c r="C2218" s="64"/>
      <c r="D2218" s="64"/>
      <c r="E2218" s="64"/>
      <c r="F2218" s="64"/>
      <c r="G2218" s="65" t="n">
        <v>45.98</v>
      </c>
    </row>
    <row r="2219" customFormat="false" ht="15" hidden="false" customHeight="false" outlineLevel="0" collapsed="false">
      <c r="A2219" s="64" t="s">
        <v>1355</v>
      </c>
      <c r="B2219" s="64"/>
      <c r="C2219" s="64"/>
      <c r="D2219" s="64"/>
      <c r="E2219" s="64"/>
      <c r="F2219" s="64"/>
      <c r="G2219" s="65" t="n">
        <v>54.02</v>
      </c>
    </row>
    <row r="2220" customFormat="false" ht="15" hidden="false" customHeight="false" outlineLevel="0" collapsed="false">
      <c r="A2220" s="64" t="s">
        <v>1356</v>
      </c>
      <c r="B2220" s="64"/>
      <c r="C2220" s="64"/>
      <c r="D2220" s="64"/>
      <c r="E2220" s="64"/>
      <c r="F2220" s="64"/>
      <c r="G2220" s="65" t="n">
        <v>0</v>
      </c>
    </row>
    <row r="2221" customFormat="false" ht="15" hidden="false" customHeight="false" outlineLevel="0" collapsed="false">
      <c r="A2221" s="64" t="s">
        <v>1357</v>
      </c>
      <c r="B2221" s="64"/>
      <c r="C2221" s="64"/>
      <c r="D2221" s="64"/>
      <c r="E2221" s="64"/>
      <c r="F2221" s="64"/>
      <c r="G2221" s="65" t="n">
        <v>13.86</v>
      </c>
    </row>
    <row r="2222" customFormat="false" ht="15" hidden="false" customHeight="false" outlineLevel="0" collapsed="false">
      <c r="A2222" s="64" t="s">
        <v>1358</v>
      </c>
      <c r="B2222" s="64"/>
      <c r="C2222" s="64"/>
      <c r="D2222" s="64"/>
      <c r="E2222" s="64"/>
      <c r="F2222" s="64"/>
      <c r="G2222" s="65" t="n">
        <v>0</v>
      </c>
    </row>
    <row r="2223" customFormat="false" ht="15" hidden="false" customHeight="false" outlineLevel="0" collapsed="false">
      <c r="A2223" s="64" t="s">
        <v>1359</v>
      </c>
      <c r="B2223" s="64"/>
      <c r="C2223" s="64"/>
      <c r="D2223" s="64"/>
      <c r="E2223" s="64"/>
      <c r="F2223" s="64"/>
      <c r="G2223" s="65" t="n">
        <v>13.86</v>
      </c>
    </row>
    <row r="2224" customFormat="false" ht="15" hidden="false" customHeight="false" outlineLevel="0" collapsed="false">
      <c r="A2224" s="64" t="s">
        <v>1360</v>
      </c>
      <c r="B2224" s="64"/>
      <c r="C2224" s="64"/>
      <c r="D2224" s="64"/>
      <c r="E2224" s="64"/>
      <c r="F2224" s="64"/>
      <c r="G2224" s="65" t="n">
        <v>67.88</v>
      </c>
    </row>
    <row r="2225" customFormat="false" ht="15" hidden="false" customHeight="false" outlineLevel="0" collapsed="false">
      <c r="A2225" s="64" t="s">
        <v>1361</v>
      </c>
      <c r="B2225" s="64"/>
      <c r="C2225" s="64"/>
      <c r="D2225" s="64"/>
      <c r="E2225" s="64"/>
      <c r="F2225" s="64"/>
      <c r="G2225" s="65" t="n">
        <v>3</v>
      </c>
    </row>
    <row r="2226" customFormat="false" ht="15" hidden="false" customHeight="false" outlineLevel="0" collapsed="false">
      <c r="A2226" s="64" t="s">
        <v>1362</v>
      </c>
      <c r="B2226" s="64"/>
      <c r="C2226" s="64"/>
      <c r="D2226" s="64"/>
      <c r="E2226" s="64"/>
      <c r="F2226" s="64"/>
      <c r="G2226" s="65" t="n">
        <f aca="false">G2225*G2224</f>
        <v>203.64</v>
      </c>
    </row>
    <row r="2227" customFormat="false" ht="15" hidden="false" customHeight="false" outlineLevel="0" collapsed="false">
      <c r="A2227" s="66"/>
      <c r="B2227" s="66"/>
      <c r="C2227" s="66"/>
      <c r="D2227" s="66"/>
      <c r="E2227" s="66"/>
      <c r="F2227" s="66"/>
      <c r="G2227" s="66"/>
    </row>
    <row r="2228" customFormat="false" ht="89.25" hidden="false" customHeight="false" outlineLevel="0" collapsed="false">
      <c r="A2228" s="30" t="s">
        <v>317</v>
      </c>
      <c r="B2228" s="30" t="s">
        <v>195</v>
      </c>
      <c r="C2228" s="61" t="s">
        <v>17</v>
      </c>
      <c r="D2228" s="61" t="s">
        <v>18</v>
      </c>
      <c r="E2228" s="62"/>
      <c r="F2228" s="25"/>
      <c r="G2228" s="25"/>
    </row>
    <row r="2229" customFormat="false" ht="51" hidden="false" customHeight="false" outlineLevel="0" collapsed="false">
      <c r="A2229" s="63" t="n">
        <v>37411</v>
      </c>
      <c r="B2229" s="23" t="s">
        <v>1638</v>
      </c>
      <c r="C2229" s="24" t="s">
        <v>1343</v>
      </c>
      <c r="D2229" s="24" t="s">
        <v>18</v>
      </c>
      <c r="E2229" s="62" t="n">
        <v>1.25</v>
      </c>
      <c r="F2229" s="26" t="n">
        <v>11.79</v>
      </c>
      <c r="G2229" s="26" t="n">
        <v>14.73</v>
      </c>
    </row>
    <row r="2230" customFormat="false" ht="89.25" hidden="false" customHeight="false" outlineLevel="0" collapsed="false">
      <c r="A2230" s="63" t="s">
        <v>1606</v>
      </c>
      <c r="B2230" s="23" t="s">
        <v>1607</v>
      </c>
      <c r="C2230" s="24" t="s">
        <v>17</v>
      </c>
      <c r="D2230" s="24" t="s">
        <v>28</v>
      </c>
      <c r="E2230" s="62" t="n">
        <v>0.28</v>
      </c>
      <c r="F2230" s="26" t="n">
        <v>346.73</v>
      </c>
      <c r="G2230" s="26" t="n">
        <v>97.99</v>
      </c>
    </row>
    <row r="2231" customFormat="false" ht="25.5" hidden="false" customHeight="false" outlineLevel="0" collapsed="false">
      <c r="A2231" s="63" t="s">
        <v>1363</v>
      </c>
      <c r="B2231" s="23" t="s">
        <v>1364</v>
      </c>
      <c r="C2231" s="24" t="s">
        <v>17</v>
      </c>
      <c r="D2231" s="24" t="s">
        <v>1314</v>
      </c>
      <c r="E2231" s="62" t="n">
        <v>7.02</v>
      </c>
      <c r="F2231" s="26" t="n">
        <v>15.53</v>
      </c>
      <c r="G2231" s="26" t="n">
        <v>109</v>
      </c>
    </row>
    <row r="2232" customFormat="false" ht="25.5" hidden="false" customHeight="false" outlineLevel="0" collapsed="false">
      <c r="A2232" s="63" t="s">
        <v>1349</v>
      </c>
      <c r="B2232" s="23" t="s">
        <v>1350</v>
      </c>
      <c r="C2232" s="24" t="s">
        <v>17</v>
      </c>
      <c r="D2232" s="24" t="s">
        <v>1314</v>
      </c>
      <c r="E2232" s="62" t="n">
        <v>7.02</v>
      </c>
      <c r="F2232" s="26" t="n">
        <v>12.54</v>
      </c>
      <c r="G2232" s="26" t="n">
        <v>88.01</v>
      </c>
    </row>
    <row r="2233" customFormat="false" ht="15" hidden="false" customHeight="false" outlineLevel="0" collapsed="false">
      <c r="A2233" s="64" t="s">
        <v>1353</v>
      </c>
      <c r="B2233" s="64"/>
      <c r="C2233" s="64"/>
      <c r="D2233" s="64"/>
      <c r="E2233" s="64"/>
      <c r="F2233" s="64"/>
      <c r="G2233" s="65" t="n">
        <v>16.84</v>
      </c>
    </row>
    <row r="2234" customFormat="false" ht="15" hidden="false" customHeight="false" outlineLevel="0" collapsed="false">
      <c r="A2234" s="64" t="s">
        <v>1354</v>
      </c>
      <c r="B2234" s="64"/>
      <c r="C2234" s="64"/>
      <c r="D2234" s="64"/>
      <c r="E2234" s="64"/>
      <c r="F2234" s="64"/>
      <c r="G2234" s="65" t="n">
        <v>17.58</v>
      </c>
    </row>
    <row r="2235" customFormat="false" ht="15" hidden="false" customHeight="false" outlineLevel="0" collapsed="false">
      <c r="A2235" s="64" t="s">
        <v>1355</v>
      </c>
      <c r="B2235" s="64"/>
      <c r="C2235" s="64"/>
      <c r="D2235" s="64"/>
      <c r="E2235" s="64"/>
      <c r="F2235" s="64"/>
      <c r="G2235" s="65" t="n">
        <v>34.41</v>
      </c>
    </row>
    <row r="2236" customFormat="false" ht="15" hidden="false" customHeight="false" outlineLevel="0" collapsed="false">
      <c r="A2236" s="64" t="s">
        <v>1356</v>
      </c>
      <c r="B2236" s="64"/>
      <c r="C2236" s="64"/>
      <c r="D2236" s="64"/>
      <c r="E2236" s="64"/>
      <c r="F2236" s="64"/>
      <c r="G2236" s="65" t="n">
        <v>0</v>
      </c>
    </row>
    <row r="2237" customFormat="false" ht="15" hidden="false" customHeight="false" outlineLevel="0" collapsed="false">
      <c r="A2237" s="64" t="s">
        <v>1357</v>
      </c>
      <c r="B2237" s="64"/>
      <c r="C2237" s="64"/>
      <c r="D2237" s="64"/>
      <c r="E2237" s="64"/>
      <c r="F2237" s="64"/>
      <c r="G2237" s="65" t="n">
        <v>8.83</v>
      </c>
    </row>
    <row r="2238" customFormat="false" ht="15" hidden="false" customHeight="false" outlineLevel="0" collapsed="false">
      <c r="A2238" s="64" t="s">
        <v>1358</v>
      </c>
      <c r="B2238" s="64"/>
      <c r="C2238" s="64"/>
      <c r="D2238" s="64"/>
      <c r="E2238" s="64"/>
      <c r="F2238" s="64"/>
      <c r="G2238" s="65" t="n">
        <v>0</v>
      </c>
    </row>
    <row r="2239" customFormat="false" ht="15" hidden="false" customHeight="false" outlineLevel="0" collapsed="false">
      <c r="A2239" s="64" t="s">
        <v>1359</v>
      </c>
      <c r="B2239" s="64"/>
      <c r="C2239" s="64"/>
      <c r="D2239" s="64"/>
      <c r="E2239" s="64"/>
      <c r="F2239" s="64"/>
      <c r="G2239" s="65" t="n">
        <v>8.83</v>
      </c>
    </row>
    <row r="2240" customFormat="false" ht="15" hidden="false" customHeight="false" outlineLevel="0" collapsed="false">
      <c r="A2240" s="64" t="s">
        <v>1360</v>
      </c>
      <c r="B2240" s="64"/>
      <c r="C2240" s="64"/>
      <c r="D2240" s="64"/>
      <c r="E2240" s="64"/>
      <c r="F2240" s="64"/>
      <c r="G2240" s="65" t="n">
        <v>43.24</v>
      </c>
    </row>
    <row r="2241" customFormat="false" ht="15" hidden="false" customHeight="false" outlineLevel="0" collapsed="false">
      <c r="A2241" s="64" t="s">
        <v>1361</v>
      </c>
      <c r="B2241" s="64"/>
      <c r="C2241" s="64"/>
      <c r="D2241" s="64"/>
      <c r="E2241" s="64"/>
      <c r="F2241" s="64"/>
      <c r="G2241" s="65" t="n">
        <v>9</v>
      </c>
    </row>
    <row r="2242" customFormat="false" ht="15" hidden="false" customHeight="false" outlineLevel="0" collapsed="false">
      <c r="A2242" s="64" t="s">
        <v>1362</v>
      </c>
      <c r="B2242" s="64"/>
      <c r="C2242" s="64"/>
      <c r="D2242" s="64"/>
      <c r="E2242" s="64"/>
      <c r="F2242" s="64"/>
      <c r="G2242" s="65" t="n">
        <f aca="false">G2241*G2240</f>
        <v>389.16</v>
      </c>
    </row>
    <row r="2243" customFormat="false" ht="15" hidden="false" customHeight="false" outlineLevel="0" collapsed="false">
      <c r="A2243" s="66"/>
      <c r="B2243" s="66"/>
      <c r="C2243" s="66"/>
      <c r="D2243" s="66"/>
      <c r="E2243" s="66"/>
      <c r="F2243" s="66"/>
      <c r="G2243" s="66"/>
    </row>
    <row r="2244" customFormat="false" ht="76.5" hidden="false" customHeight="false" outlineLevel="0" collapsed="false">
      <c r="A2244" s="30" t="s">
        <v>318</v>
      </c>
      <c r="B2244" s="30" t="s">
        <v>319</v>
      </c>
      <c r="C2244" s="61" t="s">
        <v>17</v>
      </c>
      <c r="D2244" s="61" t="s">
        <v>18</v>
      </c>
      <c r="E2244" s="62"/>
      <c r="F2244" s="25"/>
      <c r="G2244" s="25"/>
    </row>
    <row r="2245" customFormat="false" ht="51" hidden="false" customHeight="false" outlineLevel="0" collapsed="false">
      <c r="A2245" s="63" t="s">
        <v>1753</v>
      </c>
      <c r="B2245" s="23" t="s">
        <v>1754</v>
      </c>
      <c r="C2245" s="24" t="s">
        <v>17</v>
      </c>
      <c r="D2245" s="24" t="s">
        <v>28</v>
      </c>
      <c r="E2245" s="62" t="n">
        <v>0.04</v>
      </c>
      <c r="F2245" s="26" t="n">
        <v>364.74</v>
      </c>
      <c r="G2245" s="26" t="n">
        <v>13.79</v>
      </c>
    </row>
    <row r="2246" customFormat="false" ht="25.5" hidden="false" customHeight="false" outlineLevel="0" collapsed="false">
      <c r="A2246" s="63" t="s">
        <v>1363</v>
      </c>
      <c r="B2246" s="23" t="s">
        <v>1364</v>
      </c>
      <c r="C2246" s="24" t="s">
        <v>17</v>
      </c>
      <c r="D2246" s="24" t="s">
        <v>1314</v>
      </c>
      <c r="E2246" s="62" t="n">
        <v>0.63</v>
      </c>
      <c r="F2246" s="26" t="n">
        <v>15.53</v>
      </c>
      <c r="G2246" s="26" t="n">
        <v>9.78</v>
      </c>
    </row>
    <row r="2247" customFormat="false" ht="25.5" hidden="false" customHeight="false" outlineLevel="0" collapsed="false">
      <c r="A2247" s="63" t="s">
        <v>1349</v>
      </c>
      <c r="B2247" s="23" t="s">
        <v>1350</v>
      </c>
      <c r="C2247" s="24" t="s">
        <v>17</v>
      </c>
      <c r="D2247" s="24" t="s">
        <v>1314</v>
      </c>
      <c r="E2247" s="62" t="n">
        <v>0.06</v>
      </c>
      <c r="F2247" s="26" t="n">
        <v>12.54</v>
      </c>
      <c r="G2247" s="26" t="n">
        <v>0.79</v>
      </c>
    </row>
    <row r="2248" customFormat="false" ht="15" hidden="false" customHeight="false" outlineLevel="0" collapsed="false">
      <c r="A2248" s="64" t="s">
        <v>1353</v>
      </c>
      <c r="B2248" s="64"/>
      <c r="C2248" s="64"/>
      <c r="D2248" s="64"/>
      <c r="E2248" s="64"/>
      <c r="F2248" s="64"/>
      <c r="G2248" s="65" t="n">
        <v>1.23</v>
      </c>
    </row>
    <row r="2249" customFormat="false" ht="15" hidden="false" customHeight="false" outlineLevel="0" collapsed="false">
      <c r="A2249" s="64" t="s">
        <v>1354</v>
      </c>
      <c r="B2249" s="64"/>
      <c r="C2249" s="64"/>
      <c r="D2249" s="64"/>
      <c r="E2249" s="64"/>
      <c r="F2249" s="64"/>
      <c r="G2249" s="65" t="n">
        <v>1.47</v>
      </c>
    </row>
    <row r="2250" customFormat="false" ht="15" hidden="false" customHeight="false" outlineLevel="0" collapsed="false">
      <c r="A2250" s="64" t="s">
        <v>1355</v>
      </c>
      <c r="B2250" s="64"/>
      <c r="C2250" s="64"/>
      <c r="D2250" s="64"/>
      <c r="E2250" s="64"/>
      <c r="F2250" s="64"/>
      <c r="G2250" s="65" t="n">
        <v>2.71</v>
      </c>
    </row>
    <row r="2251" customFormat="false" ht="15" hidden="false" customHeight="false" outlineLevel="0" collapsed="false">
      <c r="A2251" s="64" t="s">
        <v>1356</v>
      </c>
      <c r="B2251" s="64"/>
      <c r="C2251" s="64"/>
      <c r="D2251" s="64"/>
      <c r="E2251" s="64"/>
      <c r="F2251" s="64"/>
      <c r="G2251" s="65" t="n">
        <v>0</v>
      </c>
    </row>
    <row r="2252" customFormat="false" ht="15" hidden="false" customHeight="false" outlineLevel="0" collapsed="false">
      <c r="A2252" s="64" t="s">
        <v>1357</v>
      </c>
      <c r="B2252" s="64"/>
      <c r="C2252" s="64"/>
      <c r="D2252" s="64"/>
      <c r="E2252" s="64"/>
      <c r="F2252" s="64"/>
      <c r="G2252" s="65" t="n">
        <v>0.69</v>
      </c>
    </row>
    <row r="2253" customFormat="false" ht="15" hidden="false" customHeight="false" outlineLevel="0" collapsed="false">
      <c r="A2253" s="64" t="s">
        <v>1358</v>
      </c>
      <c r="B2253" s="64"/>
      <c r="C2253" s="64"/>
      <c r="D2253" s="64"/>
      <c r="E2253" s="64"/>
      <c r="F2253" s="64"/>
      <c r="G2253" s="65" t="n">
        <v>0</v>
      </c>
    </row>
    <row r="2254" customFormat="false" ht="15" hidden="false" customHeight="false" outlineLevel="0" collapsed="false">
      <c r="A2254" s="64" t="s">
        <v>1359</v>
      </c>
      <c r="B2254" s="64"/>
      <c r="C2254" s="64"/>
      <c r="D2254" s="64"/>
      <c r="E2254" s="64"/>
      <c r="F2254" s="64"/>
      <c r="G2254" s="65" t="n">
        <v>0.69</v>
      </c>
    </row>
    <row r="2255" customFormat="false" ht="15" hidden="false" customHeight="false" outlineLevel="0" collapsed="false">
      <c r="A2255" s="64" t="s">
        <v>1360</v>
      </c>
      <c r="B2255" s="64"/>
      <c r="C2255" s="64"/>
      <c r="D2255" s="64"/>
      <c r="E2255" s="64"/>
      <c r="F2255" s="64"/>
      <c r="G2255" s="65" t="n">
        <v>3.4</v>
      </c>
    </row>
    <row r="2256" customFormat="false" ht="15" hidden="false" customHeight="false" outlineLevel="0" collapsed="false">
      <c r="A2256" s="64" t="s">
        <v>1361</v>
      </c>
      <c r="B2256" s="64"/>
      <c r="C2256" s="64"/>
      <c r="D2256" s="64"/>
      <c r="E2256" s="64"/>
      <c r="F2256" s="64"/>
      <c r="G2256" s="65" t="n">
        <v>9</v>
      </c>
    </row>
    <row r="2257" customFormat="false" ht="15" hidden="false" customHeight="false" outlineLevel="0" collapsed="false">
      <c r="A2257" s="64" t="s">
        <v>1362</v>
      </c>
      <c r="B2257" s="64"/>
      <c r="C2257" s="64"/>
      <c r="D2257" s="64"/>
      <c r="E2257" s="64"/>
      <c r="F2257" s="64"/>
      <c r="G2257" s="65" t="n">
        <f aca="false">G2256*G2255</f>
        <v>30.6</v>
      </c>
    </row>
    <row r="2258" customFormat="false" ht="15" hidden="false" customHeight="false" outlineLevel="0" collapsed="false">
      <c r="A2258" s="66"/>
      <c r="B2258" s="66"/>
      <c r="C2258" s="66"/>
      <c r="D2258" s="66"/>
      <c r="E2258" s="66"/>
      <c r="F2258" s="66"/>
      <c r="G2258" s="66"/>
    </row>
    <row r="2259" customFormat="false" ht="51" hidden="false" customHeight="false" outlineLevel="0" collapsed="false">
      <c r="A2259" s="30" t="s">
        <v>320</v>
      </c>
      <c r="B2259" s="30" t="s">
        <v>321</v>
      </c>
      <c r="C2259" s="61" t="s">
        <v>17</v>
      </c>
      <c r="D2259" s="61" t="s">
        <v>18</v>
      </c>
      <c r="E2259" s="62"/>
      <c r="F2259" s="26"/>
      <c r="G2259" s="26"/>
    </row>
    <row r="2260" customFormat="false" ht="38.25" hidden="false" customHeight="false" outlineLevel="0" collapsed="false">
      <c r="A2260" s="63" t="n">
        <v>38877</v>
      </c>
      <c r="B2260" s="23" t="s">
        <v>1755</v>
      </c>
      <c r="C2260" s="24" t="s">
        <v>1343</v>
      </c>
      <c r="D2260" s="24" t="s">
        <v>114</v>
      </c>
      <c r="E2260" s="62" t="n">
        <v>14.34</v>
      </c>
      <c r="F2260" s="26" t="n">
        <v>5.43</v>
      </c>
      <c r="G2260" s="26" t="n">
        <v>77.87</v>
      </c>
    </row>
    <row r="2261" customFormat="false" ht="25.5" hidden="false" customHeight="false" outlineLevel="0" collapsed="false">
      <c r="A2261" s="63" t="s">
        <v>1399</v>
      </c>
      <c r="B2261" s="23" t="s">
        <v>1400</v>
      </c>
      <c r="C2261" s="24" t="s">
        <v>17</v>
      </c>
      <c r="D2261" s="24" t="s">
        <v>1314</v>
      </c>
      <c r="E2261" s="62" t="n">
        <v>2.24</v>
      </c>
      <c r="F2261" s="26" t="n">
        <v>15.48</v>
      </c>
      <c r="G2261" s="26" t="n">
        <v>34.7</v>
      </c>
    </row>
    <row r="2262" customFormat="false" ht="25.5" hidden="false" customHeight="false" outlineLevel="0" collapsed="false">
      <c r="A2262" s="63" t="s">
        <v>1349</v>
      </c>
      <c r="B2262" s="23" t="s">
        <v>1350</v>
      </c>
      <c r="C2262" s="24" t="s">
        <v>17</v>
      </c>
      <c r="D2262" s="24" t="s">
        <v>1314</v>
      </c>
      <c r="E2262" s="62" t="n">
        <v>0.56</v>
      </c>
      <c r="F2262" s="26" t="n">
        <v>12.54</v>
      </c>
      <c r="G2262" s="26" t="n">
        <v>7.05</v>
      </c>
    </row>
    <row r="2263" customFormat="false" ht="15" hidden="false" customHeight="false" outlineLevel="0" collapsed="false">
      <c r="A2263" s="64" t="s">
        <v>1353</v>
      </c>
      <c r="B2263" s="64"/>
      <c r="C2263" s="64"/>
      <c r="D2263" s="64"/>
      <c r="E2263" s="64"/>
      <c r="F2263" s="64"/>
      <c r="G2263" s="65" t="n">
        <v>4.05</v>
      </c>
    </row>
    <row r="2264" customFormat="false" ht="15" hidden="false" customHeight="false" outlineLevel="0" collapsed="false">
      <c r="A2264" s="64" t="s">
        <v>1354</v>
      </c>
      <c r="B2264" s="64"/>
      <c r="C2264" s="64"/>
      <c r="D2264" s="64"/>
      <c r="E2264" s="64"/>
      <c r="F2264" s="64"/>
      <c r="G2264" s="65" t="n">
        <v>12.11</v>
      </c>
    </row>
    <row r="2265" customFormat="false" ht="15" hidden="false" customHeight="false" outlineLevel="0" collapsed="false">
      <c r="A2265" s="64" t="s">
        <v>1355</v>
      </c>
      <c r="B2265" s="64"/>
      <c r="C2265" s="64"/>
      <c r="D2265" s="64"/>
      <c r="E2265" s="64"/>
      <c r="F2265" s="64"/>
      <c r="G2265" s="65" t="n">
        <v>16.17</v>
      </c>
    </row>
    <row r="2266" customFormat="false" ht="15" hidden="false" customHeight="false" outlineLevel="0" collapsed="false">
      <c r="A2266" s="64" t="s">
        <v>1356</v>
      </c>
      <c r="B2266" s="64"/>
      <c r="C2266" s="64"/>
      <c r="D2266" s="64"/>
      <c r="E2266" s="64"/>
      <c r="F2266" s="64"/>
      <c r="G2266" s="65" t="n">
        <v>0</v>
      </c>
    </row>
    <row r="2267" customFormat="false" ht="15" hidden="false" customHeight="false" outlineLevel="0" collapsed="false">
      <c r="A2267" s="64" t="s">
        <v>1357</v>
      </c>
      <c r="B2267" s="64"/>
      <c r="C2267" s="64"/>
      <c r="D2267" s="64"/>
      <c r="E2267" s="64"/>
      <c r="F2267" s="64"/>
      <c r="G2267" s="65" t="n">
        <v>4.15</v>
      </c>
    </row>
    <row r="2268" customFormat="false" ht="15" hidden="false" customHeight="false" outlineLevel="0" collapsed="false">
      <c r="A2268" s="64" t="s">
        <v>1358</v>
      </c>
      <c r="B2268" s="64"/>
      <c r="C2268" s="64"/>
      <c r="D2268" s="64"/>
      <c r="E2268" s="64"/>
      <c r="F2268" s="64"/>
      <c r="G2268" s="65" t="n">
        <v>0</v>
      </c>
    </row>
    <row r="2269" customFormat="false" ht="15" hidden="false" customHeight="false" outlineLevel="0" collapsed="false">
      <c r="A2269" s="64" t="s">
        <v>1359</v>
      </c>
      <c r="B2269" s="64"/>
      <c r="C2269" s="64"/>
      <c r="D2269" s="64"/>
      <c r="E2269" s="64"/>
      <c r="F2269" s="64"/>
      <c r="G2269" s="65" t="n">
        <v>4.15</v>
      </c>
    </row>
    <row r="2270" customFormat="false" ht="15" hidden="false" customHeight="false" outlineLevel="0" collapsed="false">
      <c r="A2270" s="64" t="s">
        <v>1360</v>
      </c>
      <c r="B2270" s="64"/>
      <c r="C2270" s="64"/>
      <c r="D2270" s="64"/>
      <c r="E2270" s="64"/>
      <c r="F2270" s="64"/>
      <c r="G2270" s="65" t="n">
        <v>20.31</v>
      </c>
    </row>
    <row r="2271" customFormat="false" ht="15" hidden="false" customHeight="false" outlineLevel="0" collapsed="false">
      <c r="A2271" s="64" t="s">
        <v>1361</v>
      </c>
      <c r="B2271" s="64"/>
      <c r="C2271" s="64"/>
      <c r="D2271" s="64"/>
      <c r="E2271" s="64"/>
      <c r="F2271" s="64"/>
      <c r="G2271" s="65" t="n">
        <v>7.4</v>
      </c>
    </row>
    <row r="2272" customFormat="false" ht="15" hidden="false" customHeight="false" outlineLevel="0" collapsed="false">
      <c r="A2272" s="64" t="s">
        <v>1362</v>
      </c>
      <c r="B2272" s="64"/>
      <c r="C2272" s="64"/>
      <c r="D2272" s="64"/>
      <c r="E2272" s="64"/>
      <c r="F2272" s="64"/>
      <c r="G2272" s="65" t="n">
        <f aca="false">G2271*G2270</f>
        <v>150.294</v>
      </c>
    </row>
    <row r="2273" customFormat="false" ht="15" hidden="false" customHeight="false" outlineLevel="0" collapsed="false">
      <c r="A2273" s="66"/>
      <c r="B2273" s="66"/>
      <c r="C2273" s="66"/>
      <c r="D2273" s="66"/>
      <c r="E2273" s="66"/>
      <c r="F2273" s="66"/>
      <c r="G2273" s="66"/>
    </row>
    <row r="2274" customFormat="false" ht="38.25" hidden="false" customHeight="false" outlineLevel="0" collapsed="false">
      <c r="A2274" s="30" t="s">
        <v>322</v>
      </c>
      <c r="B2274" s="30" t="s">
        <v>323</v>
      </c>
      <c r="C2274" s="61" t="s">
        <v>17</v>
      </c>
      <c r="D2274" s="61" t="s">
        <v>18</v>
      </c>
      <c r="E2274" s="62"/>
      <c r="F2274" s="25"/>
      <c r="G2274" s="25"/>
    </row>
    <row r="2275" customFormat="false" ht="25.5" hidden="false" customHeight="false" outlineLevel="0" collapsed="false">
      <c r="A2275" s="63" t="n">
        <v>6085</v>
      </c>
      <c r="B2275" s="23" t="s">
        <v>1756</v>
      </c>
      <c r="C2275" s="24" t="s">
        <v>1343</v>
      </c>
      <c r="D2275" s="24" t="s">
        <v>1398</v>
      </c>
      <c r="E2275" s="62" t="n">
        <v>1.18</v>
      </c>
      <c r="F2275" s="26" t="n">
        <v>7.98</v>
      </c>
      <c r="G2275" s="26" t="n">
        <v>9.45</v>
      </c>
    </row>
    <row r="2276" customFormat="false" ht="25.5" hidden="false" customHeight="false" outlineLevel="0" collapsed="false">
      <c r="A2276" s="63" t="s">
        <v>1399</v>
      </c>
      <c r="B2276" s="23" t="s">
        <v>1400</v>
      </c>
      <c r="C2276" s="24" t="s">
        <v>17</v>
      </c>
      <c r="D2276" s="24" t="s">
        <v>1314</v>
      </c>
      <c r="E2276" s="62" t="n">
        <v>0.29</v>
      </c>
      <c r="F2276" s="26" t="n">
        <v>15.48</v>
      </c>
      <c r="G2276" s="26" t="n">
        <v>4.47</v>
      </c>
    </row>
    <row r="2277" customFormat="false" ht="25.5" hidden="false" customHeight="false" outlineLevel="0" collapsed="false">
      <c r="A2277" s="63" t="s">
        <v>1349</v>
      </c>
      <c r="B2277" s="23" t="s">
        <v>1350</v>
      </c>
      <c r="C2277" s="24" t="s">
        <v>17</v>
      </c>
      <c r="D2277" s="24" t="s">
        <v>1314</v>
      </c>
      <c r="E2277" s="62" t="n">
        <v>0.1</v>
      </c>
      <c r="F2277" s="26" t="n">
        <v>12.54</v>
      </c>
      <c r="G2277" s="26" t="n">
        <v>1.3</v>
      </c>
    </row>
    <row r="2278" customFormat="false" ht="15" hidden="false" customHeight="false" outlineLevel="0" collapsed="false">
      <c r="A2278" s="64" t="s">
        <v>1353</v>
      </c>
      <c r="B2278" s="64"/>
      <c r="C2278" s="64"/>
      <c r="D2278" s="64"/>
      <c r="E2278" s="64"/>
      <c r="F2278" s="64"/>
      <c r="G2278" s="65" t="n">
        <v>0.56</v>
      </c>
    </row>
    <row r="2279" customFormat="false" ht="15" hidden="false" customHeight="false" outlineLevel="0" collapsed="false">
      <c r="A2279" s="64" t="s">
        <v>1354</v>
      </c>
      <c r="B2279" s="64"/>
      <c r="C2279" s="64"/>
      <c r="D2279" s="64"/>
      <c r="E2279" s="64"/>
      <c r="F2279" s="64"/>
      <c r="G2279" s="65" t="n">
        <v>1.5</v>
      </c>
    </row>
    <row r="2280" customFormat="false" ht="15" hidden="false" customHeight="false" outlineLevel="0" collapsed="false">
      <c r="A2280" s="64" t="s">
        <v>1355</v>
      </c>
      <c r="B2280" s="64"/>
      <c r="C2280" s="64"/>
      <c r="D2280" s="64"/>
      <c r="E2280" s="64"/>
      <c r="F2280" s="64"/>
      <c r="G2280" s="65" t="n">
        <v>2.06</v>
      </c>
    </row>
    <row r="2281" customFormat="false" ht="15" hidden="false" customHeight="false" outlineLevel="0" collapsed="false">
      <c r="A2281" s="64" t="s">
        <v>1356</v>
      </c>
      <c r="B2281" s="64"/>
      <c r="C2281" s="64"/>
      <c r="D2281" s="64"/>
      <c r="E2281" s="64"/>
      <c r="F2281" s="64"/>
      <c r="G2281" s="65" t="n">
        <v>0</v>
      </c>
    </row>
    <row r="2282" customFormat="false" ht="15" hidden="false" customHeight="false" outlineLevel="0" collapsed="false">
      <c r="A2282" s="64" t="s">
        <v>1357</v>
      </c>
      <c r="B2282" s="64"/>
      <c r="C2282" s="64"/>
      <c r="D2282" s="64"/>
      <c r="E2282" s="64"/>
      <c r="F2282" s="64"/>
      <c r="G2282" s="65" t="n">
        <v>0.53</v>
      </c>
    </row>
    <row r="2283" customFormat="false" ht="15" hidden="false" customHeight="false" outlineLevel="0" collapsed="false">
      <c r="A2283" s="64" t="s">
        <v>1358</v>
      </c>
      <c r="B2283" s="64"/>
      <c r="C2283" s="64"/>
      <c r="D2283" s="64"/>
      <c r="E2283" s="64"/>
      <c r="F2283" s="64"/>
      <c r="G2283" s="65" t="n">
        <v>0</v>
      </c>
    </row>
    <row r="2284" customFormat="false" ht="15" hidden="false" customHeight="false" outlineLevel="0" collapsed="false">
      <c r="A2284" s="64" t="s">
        <v>1359</v>
      </c>
      <c r="B2284" s="64"/>
      <c r="C2284" s="64"/>
      <c r="D2284" s="64"/>
      <c r="E2284" s="64"/>
      <c r="F2284" s="64"/>
      <c r="G2284" s="65" t="n">
        <v>0.53</v>
      </c>
    </row>
    <row r="2285" customFormat="false" ht="15" hidden="false" customHeight="false" outlineLevel="0" collapsed="false">
      <c r="A2285" s="64" t="s">
        <v>1360</v>
      </c>
      <c r="B2285" s="64"/>
      <c r="C2285" s="64"/>
      <c r="D2285" s="64"/>
      <c r="E2285" s="64"/>
      <c r="F2285" s="64"/>
      <c r="G2285" s="65" t="n">
        <v>2.58</v>
      </c>
    </row>
    <row r="2286" customFormat="false" ht="15" hidden="false" customHeight="false" outlineLevel="0" collapsed="false">
      <c r="A2286" s="64" t="s">
        <v>1361</v>
      </c>
      <c r="B2286" s="64"/>
      <c r="C2286" s="64"/>
      <c r="D2286" s="64"/>
      <c r="E2286" s="64"/>
      <c r="F2286" s="64"/>
      <c r="G2286" s="65" t="n">
        <v>7.4</v>
      </c>
    </row>
    <row r="2287" customFormat="false" ht="15" hidden="false" customHeight="false" outlineLevel="0" collapsed="false">
      <c r="A2287" s="64" t="s">
        <v>1362</v>
      </c>
      <c r="B2287" s="64"/>
      <c r="C2287" s="64"/>
      <c r="D2287" s="64"/>
      <c r="E2287" s="64"/>
      <c r="F2287" s="64"/>
      <c r="G2287" s="65" t="n">
        <f aca="false">G2286*G2285</f>
        <v>19.092</v>
      </c>
    </row>
    <row r="2288" customFormat="false" ht="15" hidden="false" customHeight="false" outlineLevel="0" collapsed="false">
      <c r="A2288" s="66"/>
      <c r="B2288" s="66"/>
      <c r="C2288" s="66"/>
      <c r="D2288" s="66"/>
      <c r="E2288" s="66"/>
      <c r="F2288" s="66"/>
      <c r="G2288" s="66"/>
    </row>
    <row r="2289" customFormat="false" ht="63.75" hidden="false" customHeight="false" outlineLevel="0" collapsed="false">
      <c r="A2289" s="30" t="s">
        <v>324</v>
      </c>
      <c r="B2289" s="30" t="s">
        <v>325</v>
      </c>
      <c r="C2289" s="61" t="s">
        <v>17</v>
      </c>
      <c r="D2289" s="61" t="s">
        <v>49</v>
      </c>
      <c r="E2289" s="62"/>
      <c r="F2289" s="25"/>
      <c r="G2289" s="25"/>
    </row>
    <row r="2290" customFormat="false" ht="25.5" hidden="false" customHeight="false" outlineLevel="0" collapsed="false">
      <c r="A2290" s="63" t="n">
        <v>2673</v>
      </c>
      <c r="B2290" s="23" t="s">
        <v>1757</v>
      </c>
      <c r="C2290" s="24" t="s">
        <v>1343</v>
      </c>
      <c r="D2290" s="24" t="s">
        <v>49</v>
      </c>
      <c r="E2290" s="62" t="n">
        <v>1.02</v>
      </c>
      <c r="F2290" s="26" t="n">
        <v>1.97</v>
      </c>
      <c r="G2290" s="26" t="n">
        <v>2</v>
      </c>
    </row>
    <row r="2291" customFormat="false" ht="25.5" hidden="false" customHeight="false" outlineLevel="0" collapsed="false">
      <c r="A2291" s="63" t="s">
        <v>1373</v>
      </c>
      <c r="B2291" s="23" t="s">
        <v>1374</v>
      </c>
      <c r="C2291" s="24" t="s">
        <v>17</v>
      </c>
      <c r="D2291" s="24" t="s">
        <v>1314</v>
      </c>
      <c r="E2291" s="62" t="n">
        <v>0.15</v>
      </c>
      <c r="F2291" s="26" t="n">
        <v>12.83</v>
      </c>
      <c r="G2291" s="26" t="n">
        <v>1.95</v>
      </c>
    </row>
    <row r="2292" customFormat="false" ht="25.5" hidden="false" customHeight="false" outlineLevel="0" collapsed="false">
      <c r="A2292" s="63" t="s">
        <v>1367</v>
      </c>
      <c r="B2292" s="23" t="s">
        <v>1368</v>
      </c>
      <c r="C2292" s="24" t="s">
        <v>17</v>
      </c>
      <c r="D2292" s="24" t="s">
        <v>1314</v>
      </c>
      <c r="E2292" s="62" t="n">
        <v>0.15</v>
      </c>
      <c r="F2292" s="26" t="n">
        <v>15.68</v>
      </c>
      <c r="G2292" s="26" t="n">
        <v>2.38</v>
      </c>
    </row>
    <row r="2293" customFormat="false" ht="15" hidden="false" customHeight="false" outlineLevel="0" collapsed="false">
      <c r="A2293" s="64" t="s">
        <v>1353</v>
      </c>
      <c r="B2293" s="64"/>
      <c r="C2293" s="64"/>
      <c r="D2293" s="64"/>
      <c r="E2293" s="64"/>
      <c r="F2293" s="64"/>
      <c r="G2293" s="65" t="n">
        <v>3.06</v>
      </c>
    </row>
    <row r="2294" customFormat="false" ht="15" hidden="false" customHeight="false" outlineLevel="0" collapsed="false">
      <c r="A2294" s="64" t="s">
        <v>1354</v>
      </c>
      <c r="B2294" s="64"/>
      <c r="C2294" s="64"/>
      <c r="D2294" s="64"/>
      <c r="E2294" s="64"/>
      <c r="F2294" s="64"/>
      <c r="G2294" s="65" t="n">
        <v>3.28</v>
      </c>
    </row>
    <row r="2295" customFormat="false" ht="15" hidden="false" customHeight="false" outlineLevel="0" collapsed="false">
      <c r="A2295" s="64" t="s">
        <v>1355</v>
      </c>
      <c r="B2295" s="64"/>
      <c r="C2295" s="64"/>
      <c r="D2295" s="64"/>
      <c r="E2295" s="64"/>
      <c r="F2295" s="64"/>
      <c r="G2295" s="65" t="n">
        <v>6.34</v>
      </c>
    </row>
    <row r="2296" customFormat="false" ht="15" hidden="false" customHeight="false" outlineLevel="0" collapsed="false">
      <c r="A2296" s="64" t="s">
        <v>1356</v>
      </c>
      <c r="B2296" s="64"/>
      <c r="C2296" s="64"/>
      <c r="D2296" s="64"/>
      <c r="E2296" s="64"/>
      <c r="F2296" s="64"/>
      <c r="G2296" s="65" t="n">
        <v>0</v>
      </c>
    </row>
    <row r="2297" customFormat="false" ht="15" hidden="false" customHeight="false" outlineLevel="0" collapsed="false">
      <c r="A2297" s="64" t="s">
        <v>1357</v>
      </c>
      <c r="B2297" s="64"/>
      <c r="C2297" s="64"/>
      <c r="D2297" s="64"/>
      <c r="E2297" s="64"/>
      <c r="F2297" s="64"/>
      <c r="G2297" s="65" t="n">
        <v>1.63</v>
      </c>
    </row>
    <row r="2298" customFormat="false" ht="15" hidden="false" customHeight="false" outlineLevel="0" collapsed="false">
      <c r="A2298" s="64" t="s">
        <v>1358</v>
      </c>
      <c r="B2298" s="64"/>
      <c r="C2298" s="64"/>
      <c r="D2298" s="64"/>
      <c r="E2298" s="64"/>
      <c r="F2298" s="64"/>
      <c r="G2298" s="65" t="n">
        <v>0</v>
      </c>
    </row>
    <row r="2299" customFormat="false" ht="15" hidden="false" customHeight="false" outlineLevel="0" collapsed="false">
      <c r="A2299" s="64" t="s">
        <v>1359</v>
      </c>
      <c r="B2299" s="64"/>
      <c r="C2299" s="64"/>
      <c r="D2299" s="64"/>
      <c r="E2299" s="64"/>
      <c r="F2299" s="64"/>
      <c r="G2299" s="65" t="n">
        <v>1.63</v>
      </c>
    </row>
    <row r="2300" customFormat="false" ht="15" hidden="false" customHeight="false" outlineLevel="0" collapsed="false">
      <c r="A2300" s="64" t="s">
        <v>1360</v>
      </c>
      <c r="B2300" s="64"/>
      <c r="C2300" s="64"/>
      <c r="D2300" s="64"/>
      <c r="E2300" s="64"/>
      <c r="F2300" s="64"/>
      <c r="G2300" s="65" t="n">
        <v>7.96</v>
      </c>
    </row>
    <row r="2301" customFormat="false" ht="15" hidden="false" customHeight="false" outlineLevel="0" collapsed="false">
      <c r="A2301" s="64" t="s">
        <v>1361</v>
      </c>
      <c r="B2301" s="64"/>
      <c r="C2301" s="64"/>
      <c r="D2301" s="64"/>
      <c r="E2301" s="64"/>
      <c r="F2301" s="64"/>
      <c r="G2301" s="65" t="n">
        <v>1</v>
      </c>
    </row>
    <row r="2302" customFormat="false" ht="15" hidden="false" customHeight="false" outlineLevel="0" collapsed="false">
      <c r="A2302" s="64" t="s">
        <v>1362</v>
      </c>
      <c r="B2302" s="64"/>
      <c r="C2302" s="64"/>
      <c r="D2302" s="64"/>
      <c r="E2302" s="64"/>
      <c r="F2302" s="64"/>
      <c r="G2302" s="65" t="n">
        <f aca="false">G2301*G2300</f>
        <v>7.96</v>
      </c>
    </row>
    <row r="2303" customFormat="false" ht="15" hidden="false" customHeight="false" outlineLevel="0" collapsed="false">
      <c r="A2303" s="66"/>
      <c r="B2303" s="66"/>
      <c r="C2303" s="66"/>
      <c r="D2303" s="66"/>
      <c r="E2303" s="66"/>
      <c r="F2303" s="66"/>
      <c r="G2303" s="66"/>
    </row>
    <row r="2304" customFormat="false" ht="63.75" hidden="false" customHeight="false" outlineLevel="0" collapsed="false">
      <c r="A2304" s="30" t="s">
        <v>326</v>
      </c>
      <c r="B2304" s="30" t="s">
        <v>327</v>
      </c>
      <c r="C2304" s="61" t="s">
        <v>17</v>
      </c>
      <c r="D2304" s="61" t="s">
        <v>49</v>
      </c>
      <c r="E2304" s="62"/>
      <c r="F2304" s="25"/>
      <c r="G2304" s="25"/>
    </row>
    <row r="2305" customFormat="false" ht="76.5" hidden="false" customHeight="false" outlineLevel="0" collapsed="false">
      <c r="A2305" s="63" t="n">
        <v>1018</v>
      </c>
      <c r="B2305" s="23" t="s">
        <v>1758</v>
      </c>
      <c r="C2305" s="24" t="s">
        <v>1343</v>
      </c>
      <c r="D2305" s="24" t="s">
        <v>49</v>
      </c>
      <c r="E2305" s="62" t="n">
        <v>4.57</v>
      </c>
      <c r="F2305" s="26" t="n">
        <v>19.44</v>
      </c>
      <c r="G2305" s="26" t="n">
        <v>88.79</v>
      </c>
    </row>
    <row r="2306" customFormat="false" ht="38.25" hidden="false" customHeight="false" outlineLevel="0" collapsed="false">
      <c r="A2306" s="63" t="n">
        <v>21127</v>
      </c>
      <c r="B2306" s="23" t="s">
        <v>1759</v>
      </c>
      <c r="C2306" s="24" t="s">
        <v>1343</v>
      </c>
      <c r="D2306" s="24" t="s">
        <v>23</v>
      </c>
      <c r="E2306" s="62" t="n">
        <v>0.04</v>
      </c>
      <c r="F2306" s="26" t="n">
        <v>1.86</v>
      </c>
      <c r="G2306" s="26" t="n">
        <v>0.08</v>
      </c>
    </row>
    <row r="2307" customFormat="false" ht="25.5" hidden="false" customHeight="false" outlineLevel="0" collapsed="false">
      <c r="A2307" s="63" t="s">
        <v>1373</v>
      </c>
      <c r="B2307" s="23" t="s">
        <v>1374</v>
      </c>
      <c r="C2307" s="24" t="s">
        <v>17</v>
      </c>
      <c r="D2307" s="24" t="s">
        <v>1314</v>
      </c>
      <c r="E2307" s="62" t="n">
        <v>0.39</v>
      </c>
      <c r="F2307" s="26" t="n">
        <v>12.83</v>
      </c>
      <c r="G2307" s="26" t="n">
        <v>5.02</v>
      </c>
    </row>
    <row r="2308" customFormat="false" ht="25.5" hidden="false" customHeight="false" outlineLevel="0" collapsed="false">
      <c r="A2308" s="63" t="s">
        <v>1367</v>
      </c>
      <c r="B2308" s="23" t="s">
        <v>1368</v>
      </c>
      <c r="C2308" s="24" t="s">
        <v>17</v>
      </c>
      <c r="D2308" s="24" t="s">
        <v>1314</v>
      </c>
      <c r="E2308" s="62" t="n">
        <v>0.39</v>
      </c>
      <c r="F2308" s="26" t="n">
        <v>15.68</v>
      </c>
      <c r="G2308" s="26" t="n">
        <v>6.14</v>
      </c>
    </row>
    <row r="2309" customFormat="false" ht="15" hidden="false" customHeight="false" outlineLevel="0" collapsed="false">
      <c r="A2309" s="64" t="s">
        <v>1353</v>
      </c>
      <c r="B2309" s="64"/>
      <c r="C2309" s="64"/>
      <c r="D2309" s="64"/>
      <c r="E2309" s="64"/>
      <c r="F2309" s="64"/>
      <c r="G2309" s="65" t="n">
        <v>1.75</v>
      </c>
    </row>
    <row r="2310" customFormat="false" ht="15" hidden="false" customHeight="false" outlineLevel="0" collapsed="false">
      <c r="A2310" s="64" t="s">
        <v>1354</v>
      </c>
      <c r="B2310" s="64"/>
      <c r="C2310" s="64"/>
      <c r="D2310" s="64"/>
      <c r="E2310" s="64"/>
      <c r="F2310" s="64"/>
      <c r="G2310" s="65" t="n">
        <v>20.48</v>
      </c>
    </row>
    <row r="2311" customFormat="false" ht="15" hidden="false" customHeight="false" outlineLevel="0" collapsed="false">
      <c r="A2311" s="64" t="s">
        <v>1355</v>
      </c>
      <c r="B2311" s="64"/>
      <c r="C2311" s="64"/>
      <c r="D2311" s="64"/>
      <c r="E2311" s="64"/>
      <c r="F2311" s="64"/>
      <c r="G2311" s="65" t="n">
        <v>22.23</v>
      </c>
    </row>
    <row r="2312" customFormat="false" ht="15" hidden="false" customHeight="false" outlineLevel="0" collapsed="false">
      <c r="A2312" s="64" t="s">
        <v>1356</v>
      </c>
      <c r="B2312" s="64"/>
      <c r="C2312" s="64"/>
      <c r="D2312" s="64"/>
      <c r="E2312" s="64"/>
      <c r="F2312" s="64"/>
      <c r="G2312" s="65" t="n">
        <v>0</v>
      </c>
    </row>
    <row r="2313" customFormat="false" ht="15" hidden="false" customHeight="false" outlineLevel="0" collapsed="false">
      <c r="A2313" s="64" t="s">
        <v>1357</v>
      </c>
      <c r="B2313" s="64"/>
      <c r="C2313" s="64"/>
      <c r="D2313" s="64"/>
      <c r="E2313" s="64"/>
      <c r="F2313" s="64"/>
      <c r="G2313" s="65" t="n">
        <v>5.7</v>
      </c>
    </row>
    <row r="2314" customFormat="false" ht="15" hidden="false" customHeight="false" outlineLevel="0" collapsed="false">
      <c r="A2314" s="64" t="s">
        <v>1358</v>
      </c>
      <c r="B2314" s="64"/>
      <c r="C2314" s="64"/>
      <c r="D2314" s="64"/>
      <c r="E2314" s="64"/>
      <c r="F2314" s="64"/>
      <c r="G2314" s="65" t="n">
        <v>0</v>
      </c>
    </row>
    <row r="2315" customFormat="false" ht="15" hidden="false" customHeight="false" outlineLevel="0" collapsed="false">
      <c r="A2315" s="64" t="s">
        <v>1359</v>
      </c>
      <c r="B2315" s="64"/>
      <c r="C2315" s="64"/>
      <c r="D2315" s="64"/>
      <c r="E2315" s="64"/>
      <c r="F2315" s="64"/>
      <c r="G2315" s="65" t="n">
        <v>5.7</v>
      </c>
    </row>
    <row r="2316" customFormat="false" ht="15" hidden="false" customHeight="false" outlineLevel="0" collapsed="false">
      <c r="A2316" s="64" t="s">
        <v>1360</v>
      </c>
      <c r="B2316" s="64"/>
      <c r="C2316" s="64"/>
      <c r="D2316" s="64"/>
      <c r="E2316" s="64"/>
      <c r="F2316" s="64"/>
      <c r="G2316" s="65" t="n">
        <v>27.93</v>
      </c>
    </row>
    <row r="2317" customFormat="false" ht="15" hidden="false" customHeight="false" outlineLevel="0" collapsed="false">
      <c r="A2317" s="64" t="s">
        <v>1361</v>
      </c>
      <c r="B2317" s="64"/>
      <c r="C2317" s="64"/>
      <c r="D2317" s="64"/>
      <c r="E2317" s="64"/>
      <c r="F2317" s="64"/>
      <c r="G2317" s="65" t="n">
        <v>4.5</v>
      </c>
    </row>
    <row r="2318" customFormat="false" ht="15" hidden="false" customHeight="false" outlineLevel="0" collapsed="false">
      <c r="A2318" s="64" t="s">
        <v>1362</v>
      </c>
      <c r="B2318" s="64"/>
      <c r="C2318" s="64"/>
      <c r="D2318" s="64"/>
      <c r="E2318" s="64"/>
      <c r="F2318" s="64"/>
      <c r="G2318" s="65" t="n">
        <f aca="false">G2317*G2316</f>
        <v>125.685</v>
      </c>
    </row>
    <row r="2319" customFormat="false" ht="15" hidden="false" customHeight="false" outlineLevel="0" collapsed="false">
      <c r="A2319" s="66"/>
      <c r="B2319" s="66"/>
      <c r="C2319" s="66"/>
      <c r="D2319" s="66"/>
      <c r="E2319" s="66"/>
      <c r="F2319" s="66"/>
      <c r="G2319" s="66"/>
    </row>
    <row r="2320" customFormat="false" ht="63.75" hidden="false" customHeight="false" outlineLevel="0" collapsed="false">
      <c r="A2320" s="30" t="s">
        <v>328</v>
      </c>
      <c r="B2320" s="30" t="s">
        <v>329</v>
      </c>
      <c r="C2320" s="61" t="s">
        <v>17</v>
      </c>
      <c r="D2320" s="61" t="s">
        <v>49</v>
      </c>
      <c r="E2320" s="62"/>
      <c r="F2320" s="25"/>
      <c r="G2320" s="25"/>
    </row>
    <row r="2321" customFormat="false" ht="38.25" hidden="false" customHeight="false" outlineLevel="0" collapsed="false">
      <c r="A2321" s="63" t="n">
        <v>21127</v>
      </c>
      <c r="B2321" s="23" t="s">
        <v>1759</v>
      </c>
      <c r="C2321" s="24" t="s">
        <v>1343</v>
      </c>
      <c r="D2321" s="24" t="s">
        <v>23</v>
      </c>
      <c r="E2321" s="62" t="n">
        <v>0.12</v>
      </c>
      <c r="F2321" s="26" t="n">
        <v>1.86</v>
      </c>
      <c r="G2321" s="26" t="n">
        <v>0.23</v>
      </c>
    </row>
    <row r="2322" customFormat="false" ht="25.5" hidden="false" customHeight="false" outlineLevel="0" collapsed="false">
      <c r="A2322" s="63" t="s">
        <v>1373</v>
      </c>
      <c r="B2322" s="23" t="s">
        <v>1374</v>
      </c>
      <c r="C2322" s="24" t="s">
        <v>17</v>
      </c>
      <c r="D2322" s="24" t="s">
        <v>1314</v>
      </c>
      <c r="E2322" s="62" t="n">
        <v>1.73</v>
      </c>
      <c r="F2322" s="26" t="n">
        <v>12.83</v>
      </c>
      <c r="G2322" s="26" t="n">
        <v>22.17</v>
      </c>
    </row>
    <row r="2323" customFormat="false" ht="25.5" hidden="false" customHeight="false" outlineLevel="0" collapsed="false">
      <c r="A2323" s="63" t="s">
        <v>1367</v>
      </c>
      <c r="B2323" s="23" t="s">
        <v>1368</v>
      </c>
      <c r="C2323" s="24" t="s">
        <v>17</v>
      </c>
      <c r="D2323" s="24" t="s">
        <v>1314</v>
      </c>
      <c r="E2323" s="62" t="n">
        <v>1.73</v>
      </c>
      <c r="F2323" s="26" t="n">
        <v>15.68</v>
      </c>
      <c r="G2323" s="26" t="n">
        <v>27.09</v>
      </c>
    </row>
    <row r="2324" customFormat="false" ht="38.25" hidden="false" customHeight="false" outlineLevel="0" collapsed="false">
      <c r="A2324" s="63" t="n">
        <v>998</v>
      </c>
      <c r="B2324" s="23" t="s">
        <v>1760</v>
      </c>
      <c r="C2324" s="24" t="s">
        <v>1343</v>
      </c>
      <c r="D2324" s="24" t="s">
        <v>49</v>
      </c>
      <c r="E2324" s="62" t="n">
        <v>13.7</v>
      </c>
      <c r="F2324" s="26" t="n">
        <v>35.77</v>
      </c>
      <c r="G2324" s="26" t="n">
        <v>490.14</v>
      </c>
    </row>
    <row r="2325" customFormat="false" ht="15" hidden="false" customHeight="false" outlineLevel="0" collapsed="false">
      <c r="A2325" s="64" t="s">
        <v>1353</v>
      </c>
      <c r="B2325" s="64"/>
      <c r="C2325" s="64"/>
      <c r="D2325" s="64"/>
      <c r="E2325" s="64"/>
      <c r="F2325" s="64"/>
      <c r="G2325" s="65" t="n">
        <v>2.57</v>
      </c>
    </row>
    <row r="2326" customFormat="false" ht="15" hidden="false" customHeight="false" outlineLevel="0" collapsed="false">
      <c r="A2326" s="64" t="s">
        <v>1354</v>
      </c>
      <c r="B2326" s="64"/>
      <c r="C2326" s="64"/>
      <c r="D2326" s="64"/>
      <c r="E2326" s="64"/>
      <c r="F2326" s="64"/>
      <c r="G2326" s="65" t="n">
        <v>37.4</v>
      </c>
    </row>
    <row r="2327" customFormat="false" ht="15" hidden="false" customHeight="false" outlineLevel="0" collapsed="false">
      <c r="A2327" s="64" t="s">
        <v>1355</v>
      </c>
      <c r="B2327" s="64"/>
      <c r="C2327" s="64"/>
      <c r="D2327" s="64"/>
      <c r="E2327" s="64"/>
      <c r="F2327" s="64"/>
      <c r="G2327" s="65" t="n">
        <v>39.97</v>
      </c>
    </row>
    <row r="2328" customFormat="false" ht="15" hidden="false" customHeight="false" outlineLevel="0" collapsed="false">
      <c r="A2328" s="64" t="s">
        <v>1356</v>
      </c>
      <c r="B2328" s="64"/>
      <c r="C2328" s="64"/>
      <c r="D2328" s="64"/>
      <c r="E2328" s="64"/>
      <c r="F2328" s="64"/>
      <c r="G2328" s="65" t="n">
        <v>0</v>
      </c>
    </row>
    <row r="2329" customFormat="false" ht="15" hidden="false" customHeight="false" outlineLevel="0" collapsed="false">
      <c r="A2329" s="64" t="s">
        <v>1357</v>
      </c>
      <c r="B2329" s="64"/>
      <c r="C2329" s="64"/>
      <c r="D2329" s="64"/>
      <c r="E2329" s="64"/>
      <c r="F2329" s="64"/>
      <c r="G2329" s="65" t="n">
        <v>10.25</v>
      </c>
    </row>
    <row r="2330" customFormat="false" ht="15" hidden="false" customHeight="false" outlineLevel="0" collapsed="false">
      <c r="A2330" s="64" t="s">
        <v>1358</v>
      </c>
      <c r="B2330" s="64"/>
      <c r="C2330" s="64"/>
      <c r="D2330" s="64"/>
      <c r="E2330" s="64"/>
      <c r="F2330" s="64"/>
      <c r="G2330" s="65" t="n">
        <v>0</v>
      </c>
    </row>
    <row r="2331" customFormat="false" ht="15" hidden="false" customHeight="false" outlineLevel="0" collapsed="false">
      <c r="A2331" s="64" t="s">
        <v>1359</v>
      </c>
      <c r="B2331" s="64"/>
      <c r="C2331" s="64"/>
      <c r="D2331" s="64"/>
      <c r="E2331" s="64"/>
      <c r="F2331" s="64"/>
      <c r="G2331" s="65" t="n">
        <v>10.25</v>
      </c>
    </row>
    <row r="2332" customFormat="false" ht="15" hidden="false" customHeight="false" outlineLevel="0" collapsed="false">
      <c r="A2332" s="64" t="s">
        <v>1360</v>
      </c>
      <c r="B2332" s="64"/>
      <c r="C2332" s="64"/>
      <c r="D2332" s="64"/>
      <c r="E2332" s="64"/>
      <c r="F2332" s="64"/>
      <c r="G2332" s="65" t="n">
        <v>50.22</v>
      </c>
    </row>
    <row r="2333" customFormat="false" ht="15" hidden="false" customHeight="false" outlineLevel="0" collapsed="false">
      <c r="A2333" s="64" t="s">
        <v>1361</v>
      </c>
      <c r="B2333" s="64"/>
      <c r="C2333" s="64"/>
      <c r="D2333" s="64"/>
      <c r="E2333" s="64"/>
      <c r="F2333" s="64"/>
      <c r="G2333" s="65" t="n">
        <v>13.5</v>
      </c>
    </row>
    <row r="2334" customFormat="false" ht="15" hidden="false" customHeight="false" outlineLevel="0" collapsed="false">
      <c r="A2334" s="64" t="s">
        <v>1362</v>
      </c>
      <c r="B2334" s="64"/>
      <c r="C2334" s="64"/>
      <c r="D2334" s="64"/>
      <c r="E2334" s="64"/>
      <c r="F2334" s="64"/>
      <c r="G2334" s="65" t="n">
        <f aca="false">G2333*G2332</f>
        <v>677.97</v>
      </c>
    </row>
    <row r="2335" customFormat="false" ht="15" hidden="false" customHeight="false" outlineLevel="0" collapsed="false">
      <c r="A2335" s="66"/>
      <c r="B2335" s="66"/>
      <c r="C2335" s="66"/>
      <c r="D2335" s="66"/>
      <c r="E2335" s="66"/>
      <c r="F2335" s="66"/>
      <c r="G2335" s="66"/>
    </row>
    <row r="2336" customFormat="false" ht="51" hidden="false" customHeight="false" outlineLevel="0" collapsed="false">
      <c r="A2336" s="30" t="s">
        <v>330</v>
      </c>
      <c r="B2336" s="30" t="s">
        <v>331</v>
      </c>
      <c r="C2336" s="61" t="s">
        <v>17</v>
      </c>
      <c r="D2336" s="61" t="s">
        <v>23</v>
      </c>
      <c r="E2336" s="62"/>
      <c r="F2336" s="25"/>
      <c r="G2336" s="25"/>
    </row>
    <row r="2337" customFormat="false" ht="38.25" hidden="false" customHeight="false" outlineLevel="0" collapsed="false">
      <c r="A2337" s="63" t="n">
        <v>1881</v>
      </c>
      <c r="B2337" s="23" t="s">
        <v>1761</v>
      </c>
      <c r="C2337" s="24" t="s">
        <v>1343</v>
      </c>
      <c r="D2337" s="24" t="s">
        <v>23</v>
      </c>
      <c r="E2337" s="62" t="n">
        <v>1</v>
      </c>
      <c r="F2337" s="26" t="n">
        <v>10.74</v>
      </c>
      <c r="G2337" s="26" t="n">
        <v>10.74</v>
      </c>
    </row>
    <row r="2338" customFormat="false" ht="25.5" hidden="false" customHeight="false" outlineLevel="0" collapsed="false">
      <c r="A2338" s="63" t="s">
        <v>1373</v>
      </c>
      <c r="B2338" s="23" t="s">
        <v>1374</v>
      </c>
      <c r="C2338" s="24" t="s">
        <v>17</v>
      </c>
      <c r="D2338" s="24" t="s">
        <v>1314</v>
      </c>
      <c r="E2338" s="62" t="n">
        <v>0.34</v>
      </c>
      <c r="F2338" s="26" t="n">
        <v>12.83</v>
      </c>
      <c r="G2338" s="26" t="n">
        <v>4.31</v>
      </c>
    </row>
    <row r="2339" customFormat="false" ht="25.5" hidden="false" customHeight="false" outlineLevel="0" collapsed="false">
      <c r="A2339" s="63" t="s">
        <v>1367</v>
      </c>
      <c r="B2339" s="23" t="s">
        <v>1368</v>
      </c>
      <c r="C2339" s="24" t="s">
        <v>17</v>
      </c>
      <c r="D2339" s="24" t="s">
        <v>1314</v>
      </c>
      <c r="E2339" s="62" t="n">
        <v>0.34</v>
      </c>
      <c r="F2339" s="26" t="n">
        <v>15.68</v>
      </c>
      <c r="G2339" s="26" t="n">
        <v>5.27</v>
      </c>
    </row>
    <row r="2340" customFormat="false" ht="15" hidden="false" customHeight="false" outlineLevel="0" collapsed="false">
      <c r="A2340" s="64" t="s">
        <v>1353</v>
      </c>
      <c r="B2340" s="64"/>
      <c r="C2340" s="64"/>
      <c r="D2340" s="64"/>
      <c r="E2340" s="64"/>
      <c r="F2340" s="64"/>
      <c r="G2340" s="65" t="n">
        <v>6.76</v>
      </c>
    </row>
    <row r="2341" customFormat="false" ht="15" hidden="false" customHeight="false" outlineLevel="0" collapsed="false">
      <c r="A2341" s="64" t="s">
        <v>1354</v>
      </c>
      <c r="B2341" s="64"/>
      <c r="C2341" s="64"/>
      <c r="D2341" s="64"/>
      <c r="E2341" s="64"/>
      <c r="F2341" s="64"/>
      <c r="G2341" s="65" t="n">
        <v>13.56</v>
      </c>
    </row>
    <row r="2342" customFormat="false" ht="15" hidden="false" customHeight="false" outlineLevel="0" collapsed="false">
      <c r="A2342" s="64" t="s">
        <v>1355</v>
      </c>
      <c r="B2342" s="64"/>
      <c r="C2342" s="64"/>
      <c r="D2342" s="64"/>
      <c r="E2342" s="64"/>
      <c r="F2342" s="64"/>
      <c r="G2342" s="65" t="n">
        <v>20.32</v>
      </c>
    </row>
    <row r="2343" customFormat="false" ht="15" hidden="false" customHeight="false" outlineLevel="0" collapsed="false">
      <c r="A2343" s="64" t="s">
        <v>1356</v>
      </c>
      <c r="B2343" s="64"/>
      <c r="C2343" s="64"/>
      <c r="D2343" s="64"/>
      <c r="E2343" s="64"/>
      <c r="F2343" s="64"/>
      <c r="G2343" s="65" t="n">
        <v>0</v>
      </c>
    </row>
    <row r="2344" customFormat="false" ht="15" hidden="false" customHeight="false" outlineLevel="0" collapsed="false">
      <c r="A2344" s="64" t="s">
        <v>1357</v>
      </c>
      <c r="B2344" s="64"/>
      <c r="C2344" s="64"/>
      <c r="D2344" s="64"/>
      <c r="E2344" s="64"/>
      <c r="F2344" s="64"/>
      <c r="G2344" s="65" t="n">
        <v>5.21</v>
      </c>
    </row>
    <row r="2345" customFormat="false" ht="15" hidden="false" customHeight="false" outlineLevel="0" collapsed="false">
      <c r="A2345" s="64" t="s">
        <v>1358</v>
      </c>
      <c r="B2345" s="64"/>
      <c r="C2345" s="64"/>
      <c r="D2345" s="64"/>
      <c r="E2345" s="64"/>
      <c r="F2345" s="64"/>
      <c r="G2345" s="65" t="n">
        <v>0</v>
      </c>
    </row>
    <row r="2346" customFormat="false" ht="15" hidden="false" customHeight="false" outlineLevel="0" collapsed="false">
      <c r="A2346" s="64" t="s">
        <v>1359</v>
      </c>
      <c r="B2346" s="64"/>
      <c r="C2346" s="64"/>
      <c r="D2346" s="64"/>
      <c r="E2346" s="64"/>
      <c r="F2346" s="64"/>
      <c r="G2346" s="65" t="n">
        <v>5.21</v>
      </c>
    </row>
    <row r="2347" customFormat="false" ht="15" hidden="false" customHeight="false" outlineLevel="0" collapsed="false">
      <c r="A2347" s="64" t="s">
        <v>1360</v>
      </c>
      <c r="B2347" s="64"/>
      <c r="C2347" s="64"/>
      <c r="D2347" s="64"/>
      <c r="E2347" s="64"/>
      <c r="F2347" s="64"/>
      <c r="G2347" s="65" t="n">
        <v>25.53</v>
      </c>
    </row>
    <row r="2348" customFormat="false" ht="15" hidden="false" customHeight="false" outlineLevel="0" collapsed="false">
      <c r="A2348" s="64" t="s">
        <v>1361</v>
      </c>
      <c r="B2348" s="64"/>
      <c r="C2348" s="64"/>
      <c r="D2348" s="64"/>
      <c r="E2348" s="64"/>
      <c r="F2348" s="64"/>
      <c r="G2348" s="65" t="n">
        <v>1</v>
      </c>
    </row>
    <row r="2349" customFormat="false" ht="15" hidden="false" customHeight="false" outlineLevel="0" collapsed="false">
      <c r="A2349" s="64" t="s">
        <v>1362</v>
      </c>
      <c r="B2349" s="64"/>
      <c r="C2349" s="64"/>
      <c r="D2349" s="64"/>
      <c r="E2349" s="64"/>
      <c r="F2349" s="64"/>
      <c r="G2349" s="65" t="n">
        <f aca="false">G2348*G2347</f>
        <v>25.53</v>
      </c>
    </row>
    <row r="2350" customFormat="false" ht="15" hidden="false" customHeight="false" outlineLevel="0" collapsed="false">
      <c r="A2350" s="66"/>
      <c r="B2350" s="66"/>
      <c r="C2350" s="66"/>
      <c r="D2350" s="66"/>
      <c r="E2350" s="66"/>
      <c r="F2350" s="66"/>
      <c r="G2350" s="66"/>
    </row>
    <row r="2351" customFormat="false" ht="38.25" hidden="false" customHeight="false" outlineLevel="0" collapsed="false">
      <c r="A2351" s="30" t="s">
        <v>332</v>
      </c>
      <c r="B2351" s="30" t="s">
        <v>333</v>
      </c>
      <c r="C2351" s="61" t="s">
        <v>17</v>
      </c>
      <c r="D2351" s="61" t="s">
        <v>23</v>
      </c>
      <c r="E2351" s="62"/>
      <c r="F2351" s="25"/>
      <c r="G2351" s="25"/>
    </row>
    <row r="2352" customFormat="false" ht="25.5" hidden="false" customHeight="false" outlineLevel="0" collapsed="false">
      <c r="A2352" s="63" t="s">
        <v>1363</v>
      </c>
      <c r="B2352" s="23" t="s">
        <v>1364</v>
      </c>
      <c r="C2352" s="24" t="s">
        <v>17</v>
      </c>
      <c r="D2352" s="24" t="s">
        <v>1314</v>
      </c>
      <c r="E2352" s="62" t="n">
        <v>2.68</v>
      </c>
      <c r="F2352" s="26" t="n">
        <v>15.53</v>
      </c>
      <c r="G2352" s="26" t="n">
        <v>41.61</v>
      </c>
    </row>
    <row r="2353" customFormat="false" ht="25.5" hidden="false" customHeight="false" outlineLevel="0" collapsed="false">
      <c r="A2353" s="63" t="s">
        <v>1349</v>
      </c>
      <c r="B2353" s="23" t="s">
        <v>1350</v>
      </c>
      <c r="C2353" s="24" t="s">
        <v>17</v>
      </c>
      <c r="D2353" s="24" t="s">
        <v>1314</v>
      </c>
      <c r="E2353" s="62" t="n">
        <v>2.68</v>
      </c>
      <c r="F2353" s="26" t="n">
        <v>12.54</v>
      </c>
      <c r="G2353" s="26" t="n">
        <v>33.6</v>
      </c>
    </row>
    <row r="2354" customFormat="false" ht="38.25" hidden="false" customHeight="false" outlineLevel="0" collapsed="false">
      <c r="A2354" s="63" t="s">
        <v>1762</v>
      </c>
      <c r="B2354" s="23" t="s">
        <v>1763</v>
      </c>
      <c r="C2354" s="24" t="s">
        <v>17</v>
      </c>
      <c r="D2354" s="24" t="s">
        <v>28</v>
      </c>
      <c r="E2354" s="62" t="n">
        <v>0.08</v>
      </c>
      <c r="F2354" s="26" t="n">
        <v>364.43</v>
      </c>
      <c r="G2354" s="26" t="n">
        <v>29.15</v>
      </c>
    </row>
    <row r="2355" customFormat="false" ht="25.5" hidden="false" customHeight="false" outlineLevel="0" collapsed="false">
      <c r="A2355" s="63" t="s">
        <v>1764</v>
      </c>
      <c r="B2355" s="23" t="s">
        <v>1765</v>
      </c>
      <c r="C2355" s="24" t="s">
        <v>1343</v>
      </c>
      <c r="D2355" s="24" t="s">
        <v>23</v>
      </c>
      <c r="E2355" s="62" t="n">
        <v>1</v>
      </c>
      <c r="F2355" s="26" t="n">
        <v>920</v>
      </c>
      <c r="G2355" s="26" t="n">
        <v>920</v>
      </c>
    </row>
    <row r="2356" customFormat="false" ht="15" hidden="false" customHeight="false" outlineLevel="0" collapsed="false">
      <c r="A2356" s="64" t="s">
        <v>1353</v>
      </c>
      <c r="B2356" s="64"/>
      <c r="C2356" s="64"/>
      <c r="D2356" s="64"/>
      <c r="E2356" s="64"/>
      <c r="F2356" s="64"/>
      <c r="G2356" s="65" t="n">
        <v>58.37</v>
      </c>
    </row>
    <row r="2357" customFormat="false" ht="15" hidden="false" customHeight="false" outlineLevel="0" collapsed="false">
      <c r="A2357" s="64" t="s">
        <v>1354</v>
      </c>
      <c r="B2357" s="64"/>
      <c r="C2357" s="64"/>
      <c r="D2357" s="64"/>
      <c r="E2357" s="64"/>
      <c r="F2357" s="64"/>
      <c r="G2357" s="65" t="n">
        <v>966</v>
      </c>
    </row>
    <row r="2358" customFormat="false" ht="15" hidden="false" customHeight="false" outlineLevel="0" collapsed="false">
      <c r="A2358" s="64" t="s">
        <v>1355</v>
      </c>
      <c r="B2358" s="64"/>
      <c r="C2358" s="64"/>
      <c r="D2358" s="64"/>
      <c r="E2358" s="64"/>
      <c r="F2358" s="64"/>
      <c r="G2358" s="65" t="n">
        <v>1024.37</v>
      </c>
    </row>
    <row r="2359" customFormat="false" ht="15" hidden="false" customHeight="false" outlineLevel="0" collapsed="false">
      <c r="A2359" s="64" t="s">
        <v>1356</v>
      </c>
      <c r="B2359" s="64"/>
      <c r="C2359" s="64"/>
      <c r="D2359" s="64"/>
      <c r="E2359" s="64"/>
      <c r="F2359" s="64"/>
      <c r="G2359" s="65" t="n">
        <v>0</v>
      </c>
    </row>
    <row r="2360" customFormat="false" ht="15" hidden="false" customHeight="false" outlineLevel="0" collapsed="false">
      <c r="A2360" s="64" t="s">
        <v>1357</v>
      </c>
      <c r="B2360" s="64"/>
      <c r="C2360" s="64"/>
      <c r="D2360" s="64"/>
      <c r="E2360" s="64"/>
      <c r="F2360" s="64"/>
      <c r="G2360" s="65" t="n">
        <v>262.75</v>
      </c>
    </row>
    <row r="2361" customFormat="false" ht="15" hidden="false" customHeight="false" outlineLevel="0" collapsed="false">
      <c r="A2361" s="64" t="s">
        <v>1358</v>
      </c>
      <c r="B2361" s="64"/>
      <c r="C2361" s="64"/>
      <c r="D2361" s="64"/>
      <c r="E2361" s="64"/>
      <c r="F2361" s="64"/>
      <c r="G2361" s="65" t="n">
        <v>0</v>
      </c>
    </row>
    <row r="2362" customFormat="false" ht="15" hidden="false" customHeight="false" outlineLevel="0" collapsed="false">
      <c r="A2362" s="64" t="s">
        <v>1359</v>
      </c>
      <c r="B2362" s="64"/>
      <c r="C2362" s="64"/>
      <c r="D2362" s="64"/>
      <c r="E2362" s="64"/>
      <c r="F2362" s="64"/>
      <c r="G2362" s="65" t="n">
        <v>262.75</v>
      </c>
    </row>
    <row r="2363" customFormat="false" ht="15" hidden="false" customHeight="false" outlineLevel="0" collapsed="false">
      <c r="A2363" s="64" t="s">
        <v>1360</v>
      </c>
      <c r="B2363" s="64"/>
      <c r="C2363" s="64"/>
      <c r="D2363" s="64"/>
      <c r="E2363" s="64"/>
      <c r="F2363" s="64"/>
      <c r="G2363" s="65" t="n">
        <v>1287.12</v>
      </c>
    </row>
    <row r="2364" customFormat="false" ht="15" hidden="false" customHeight="false" outlineLevel="0" collapsed="false">
      <c r="A2364" s="64" t="s">
        <v>1361</v>
      </c>
      <c r="B2364" s="64"/>
      <c r="C2364" s="64"/>
      <c r="D2364" s="64"/>
      <c r="E2364" s="64"/>
      <c r="F2364" s="64"/>
      <c r="G2364" s="65" t="n">
        <v>1</v>
      </c>
    </row>
    <row r="2365" customFormat="false" ht="15" hidden="false" customHeight="false" outlineLevel="0" collapsed="false">
      <c r="A2365" s="64" t="s">
        <v>1362</v>
      </c>
      <c r="B2365" s="64"/>
      <c r="C2365" s="64"/>
      <c r="D2365" s="64"/>
      <c r="E2365" s="64"/>
      <c r="F2365" s="64"/>
      <c r="G2365" s="65" t="n">
        <f aca="false">G2364*G2363</f>
        <v>1287.12</v>
      </c>
    </row>
    <row r="2366" customFormat="false" ht="15" hidden="false" customHeight="false" outlineLevel="0" collapsed="false">
      <c r="A2366" s="66"/>
      <c r="B2366" s="66"/>
      <c r="C2366" s="66"/>
      <c r="D2366" s="66"/>
      <c r="E2366" s="66"/>
      <c r="F2366" s="66"/>
      <c r="G2366" s="66"/>
    </row>
    <row r="2367" customFormat="false" ht="38.25" hidden="false" customHeight="false" outlineLevel="0" collapsed="false">
      <c r="A2367" s="30" t="s">
        <v>334</v>
      </c>
      <c r="B2367" s="30" t="s">
        <v>335</v>
      </c>
      <c r="C2367" s="61" t="s">
        <v>17</v>
      </c>
      <c r="D2367" s="61" t="s">
        <v>23</v>
      </c>
      <c r="E2367" s="62"/>
      <c r="F2367" s="25"/>
      <c r="G2367" s="25"/>
    </row>
    <row r="2368" customFormat="false" ht="25.5" hidden="false" customHeight="false" outlineLevel="0" collapsed="false">
      <c r="A2368" s="63" t="s">
        <v>1373</v>
      </c>
      <c r="B2368" s="23" t="s">
        <v>1374</v>
      </c>
      <c r="C2368" s="24" t="s">
        <v>17</v>
      </c>
      <c r="D2368" s="24" t="s">
        <v>1314</v>
      </c>
      <c r="E2368" s="62" t="n">
        <v>2.68</v>
      </c>
      <c r="F2368" s="26" t="n">
        <v>12.83</v>
      </c>
      <c r="G2368" s="26" t="n">
        <v>34.38</v>
      </c>
    </row>
    <row r="2369" customFormat="false" ht="25.5" hidden="false" customHeight="false" outlineLevel="0" collapsed="false">
      <c r="A2369" s="63" t="s">
        <v>1367</v>
      </c>
      <c r="B2369" s="23" t="s">
        <v>1368</v>
      </c>
      <c r="C2369" s="24" t="s">
        <v>17</v>
      </c>
      <c r="D2369" s="24" t="s">
        <v>1314</v>
      </c>
      <c r="E2369" s="62" t="n">
        <v>2.68</v>
      </c>
      <c r="F2369" s="26" t="n">
        <v>15.68</v>
      </c>
      <c r="G2369" s="26" t="n">
        <v>42.02</v>
      </c>
    </row>
    <row r="2370" customFormat="false" ht="38.25" hidden="false" customHeight="false" outlineLevel="0" collapsed="false">
      <c r="A2370" s="63" t="s">
        <v>1762</v>
      </c>
      <c r="B2370" s="23" t="s">
        <v>1763</v>
      </c>
      <c r="C2370" s="24" t="s">
        <v>17</v>
      </c>
      <c r="D2370" s="24" t="s">
        <v>28</v>
      </c>
      <c r="E2370" s="62" t="n">
        <v>0.08</v>
      </c>
      <c r="F2370" s="26" t="n">
        <v>364.43</v>
      </c>
      <c r="G2370" s="26" t="n">
        <v>29.15</v>
      </c>
    </row>
    <row r="2371" customFormat="false" ht="25.5" hidden="false" customHeight="false" outlineLevel="0" collapsed="false">
      <c r="A2371" s="63" t="s">
        <v>1766</v>
      </c>
      <c r="B2371" s="23" t="s">
        <v>1767</v>
      </c>
      <c r="C2371" s="24" t="s">
        <v>1343</v>
      </c>
      <c r="D2371" s="24" t="s">
        <v>23</v>
      </c>
      <c r="E2371" s="62" t="n">
        <v>1</v>
      </c>
      <c r="F2371" s="26" t="n">
        <v>355</v>
      </c>
      <c r="G2371" s="26" t="n">
        <v>355</v>
      </c>
    </row>
    <row r="2372" customFormat="false" ht="15" hidden="false" customHeight="false" outlineLevel="0" collapsed="false">
      <c r="A2372" s="64" t="s">
        <v>1353</v>
      </c>
      <c r="B2372" s="64"/>
      <c r="C2372" s="64"/>
      <c r="D2372" s="64"/>
      <c r="E2372" s="64"/>
      <c r="F2372" s="64"/>
      <c r="G2372" s="65" t="n">
        <v>59.55</v>
      </c>
    </row>
    <row r="2373" customFormat="false" ht="15" hidden="false" customHeight="false" outlineLevel="0" collapsed="false">
      <c r="A2373" s="64" t="s">
        <v>1354</v>
      </c>
      <c r="B2373" s="64"/>
      <c r="C2373" s="64"/>
      <c r="D2373" s="64"/>
      <c r="E2373" s="64"/>
      <c r="F2373" s="64"/>
      <c r="G2373" s="65" t="n">
        <v>401</v>
      </c>
    </row>
    <row r="2374" customFormat="false" ht="15" hidden="false" customHeight="false" outlineLevel="0" collapsed="false">
      <c r="A2374" s="64" t="s">
        <v>1355</v>
      </c>
      <c r="B2374" s="64"/>
      <c r="C2374" s="64"/>
      <c r="D2374" s="64"/>
      <c r="E2374" s="64"/>
      <c r="F2374" s="64"/>
      <c r="G2374" s="65" t="n">
        <v>460.55</v>
      </c>
    </row>
    <row r="2375" customFormat="false" ht="15" hidden="false" customHeight="false" outlineLevel="0" collapsed="false">
      <c r="A2375" s="64" t="s">
        <v>1356</v>
      </c>
      <c r="B2375" s="64"/>
      <c r="C2375" s="64"/>
      <c r="D2375" s="64"/>
      <c r="E2375" s="64"/>
      <c r="F2375" s="64"/>
      <c r="G2375" s="65" t="n">
        <v>0</v>
      </c>
    </row>
    <row r="2376" customFormat="false" ht="15" hidden="false" customHeight="false" outlineLevel="0" collapsed="false">
      <c r="A2376" s="64" t="s">
        <v>1357</v>
      </c>
      <c r="B2376" s="64"/>
      <c r="C2376" s="64"/>
      <c r="D2376" s="64"/>
      <c r="E2376" s="64"/>
      <c r="F2376" s="64"/>
      <c r="G2376" s="65" t="n">
        <v>118.13</v>
      </c>
    </row>
    <row r="2377" customFormat="false" ht="15" hidden="false" customHeight="false" outlineLevel="0" collapsed="false">
      <c r="A2377" s="64" t="s">
        <v>1358</v>
      </c>
      <c r="B2377" s="64"/>
      <c r="C2377" s="64"/>
      <c r="D2377" s="64"/>
      <c r="E2377" s="64"/>
      <c r="F2377" s="64"/>
      <c r="G2377" s="65" t="n">
        <v>0</v>
      </c>
    </row>
    <row r="2378" customFormat="false" ht="15" hidden="false" customHeight="false" outlineLevel="0" collapsed="false">
      <c r="A2378" s="64" t="s">
        <v>1359</v>
      </c>
      <c r="B2378" s="64"/>
      <c r="C2378" s="64"/>
      <c r="D2378" s="64"/>
      <c r="E2378" s="64"/>
      <c r="F2378" s="64"/>
      <c r="G2378" s="65" t="n">
        <v>118.13</v>
      </c>
    </row>
    <row r="2379" customFormat="false" ht="15" hidden="false" customHeight="false" outlineLevel="0" collapsed="false">
      <c r="A2379" s="64" t="s">
        <v>1360</v>
      </c>
      <c r="B2379" s="64"/>
      <c r="C2379" s="64"/>
      <c r="D2379" s="64"/>
      <c r="E2379" s="64"/>
      <c r="F2379" s="64"/>
      <c r="G2379" s="65" t="n">
        <v>578.68</v>
      </c>
    </row>
    <row r="2380" customFormat="false" ht="15" hidden="false" customHeight="false" outlineLevel="0" collapsed="false">
      <c r="A2380" s="64" t="s">
        <v>1361</v>
      </c>
      <c r="B2380" s="64"/>
      <c r="C2380" s="64"/>
      <c r="D2380" s="64"/>
      <c r="E2380" s="64"/>
      <c r="F2380" s="64"/>
      <c r="G2380" s="65" t="n">
        <v>1</v>
      </c>
    </row>
    <row r="2381" customFormat="false" ht="15" hidden="false" customHeight="false" outlineLevel="0" collapsed="false">
      <c r="A2381" s="64" t="s">
        <v>1362</v>
      </c>
      <c r="B2381" s="64"/>
      <c r="C2381" s="64"/>
      <c r="D2381" s="64"/>
      <c r="E2381" s="64"/>
      <c r="F2381" s="64"/>
      <c r="G2381" s="65" t="n">
        <f aca="false">G2380*G2379</f>
        <v>578.68</v>
      </c>
    </row>
    <row r="2382" customFormat="false" ht="15" hidden="false" customHeight="false" outlineLevel="0" collapsed="false">
      <c r="A2382" s="66"/>
      <c r="B2382" s="66"/>
      <c r="C2382" s="66"/>
      <c r="D2382" s="66"/>
      <c r="E2382" s="66"/>
      <c r="F2382" s="66"/>
      <c r="G2382" s="66"/>
    </row>
    <row r="2383" customFormat="false" ht="15" hidden="false" customHeight="true" outlineLevel="0" collapsed="false">
      <c r="A2383" s="30" t="s">
        <v>336</v>
      </c>
      <c r="B2383" s="30" t="s">
        <v>337</v>
      </c>
      <c r="C2383" s="30"/>
      <c r="D2383" s="30"/>
      <c r="E2383" s="30"/>
      <c r="F2383" s="30"/>
      <c r="G2383" s="30"/>
    </row>
    <row r="2384" customFormat="false" ht="38.25" hidden="false" customHeight="false" outlineLevel="0" collapsed="false">
      <c r="A2384" s="30" t="s">
        <v>338</v>
      </c>
      <c r="B2384" s="30" t="s">
        <v>339</v>
      </c>
      <c r="C2384" s="61" t="s">
        <v>17</v>
      </c>
      <c r="D2384" s="61" t="s">
        <v>23</v>
      </c>
      <c r="E2384" s="62"/>
      <c r="F2384" s="25"/>
      <c r="G2384" s="25"/>
    </row>
    <row r="2385" customFormat="false" ht="38.25" hidden="false" customHeight="false" outlineLevel="0" collapsed="false">
      <c r="A2385" s="63" t="n">
        <v>1535</v>
      </c>
      <c r="B2385" s="23" t="s">
        <v>1768</v>
      </c>
      <c r="C2385" s="24" t="s">
        <v>1343</v>
      </c>
      <c r="D2385" s="24" t="s">
        <v>23</v>
      </c>
      <c r="E2385" s="62" t="n">
        <v>23</v>
      </c>
      <c r="F2385" s="26" t="n">
        <v>2.54</v>
      </c>
      <c r="G2385" s="26" t="n">
        <v>58.42</v>
      </c>
    </row>
    <row r="2386" customFormat="false" ht="25.5" hidden="false" customHeight="false" outlineLevel="0" collapsed="false">
      <c r="A2386" s="63" t="s">
        <v>1373</v>
      </c>
      <c r="B2386" s="23" t="s">
        <v>1374</v>
      </c>
      <c r="C2386" s="24" t="s">
        <v>17</v>
      </c>
      <c r="D2386" s="24" t="s">
        <v>1314</v>
      </c>
      <c r="E2386" s="62" t="n">
        <v>6.9</v>
      </c>
      <c r="F2386" s="26" t="n">
        <v>12.83</v>
      </c>
      <c r="G2386" s="26" t="n">
        <v>88.51</v>
      </c>
    </row>
    <row r="2387" customFormat="false" ht="25.5" hidden="false" customHeight="false" outlineLevel="0" collapsed="false">
      <c r="A2387" s="63" t="s">
        <v>1367</v>
      </c>
      <c r="B2387" s="23" t="s">
        <v>1368</v>
      </c>
      <c r="C2387" s="24" t="s">
        <v>17</v>
      </c>
      <c r="D2387" s="24" t="s">
        <v>1314</v>
      </c>
      <c r="E2387" s="62" t="n">
        <v>6.9</v>
      </c>
      <c r="F2387" s="26" t="n">
        <v>15.68</v>
      </c>
      <c r="G2387" s="26" t="n">
        <v>108.18</v>
      </c>
    </row>
    <row r="2388" customFormat="false" ht="15" hidden="false" customHeight="false" outlineLevel="0" collapsed="false">
      <c r="A2388" s="64" t="s">
        <v>1353</v>
      </c>
      <c r="B2388" s="64"/>
      <c r="C2388" s="64"/>
      <c r="D2388" s="64"/>
      <c r="E2388" s="64"/>
      <c r="F2388" s="64"/>
      <c r="G2388" s="65" t="n">
        <v>6.03</v>
      </c>
    </row>
    <row r="2389" customFormat="false" ht="15" hidden="false" customHeight="false" outlineLevel="0" collapsed="false">
      <c r="A2389" s="64" t="s">
        <v>1354</v>
      </c>
      <c r="B2389" s="64"/>
      <c r="C2389" s="64"/>
      <c r="D2389" s="64"/>
      <c r="E2389" s="64"/>
      <c r="F2389" s="64"/>
      <c r="G2389" s="65" t="n">
        <v>5.06</v>
      </c>
    </row>
    <row r="2390" customFormat="false" ht="15" hidden="false" customHeight="false" outlineLevel="0" collapsed="false">
      <c r="A2390" s="64" t="s">
        <v>1355</v>
      </c>
      <c r="B2390" s="64"/>
      <c r="C2390" s="64"/>
      <c r="D2390" s="64"/>
      <c r="E2390" s="64"/>
      <c r="F2390" s="64"/>
      <c r="G2390" s="65" t="n">
        <v>11.09</v>
      </c>
    </row>
    <row r="2391" customFormat="false" ht="15" hidden="false" customHeight="false" outlineLevel="0" collapsed="false">
      <c r="A2391" s="64" t="s">
        <v>1356</v>
      </c>
      <c r="B2391" s="64"/>
      <c r="C2391" s="64"/>
      <c r="D2391" s="64"/>
      <c r="E2391" s="64"/>
      <c r="F2391" s="64"/>
      <c r="G2391" s="65" t="n">
        <v>0</v>
      </c>
    </row>
    <row r="2392" customFormat="false" ht="15" hidden="false" customHeight="false" outlineLevel="0" collapsed="false">
      <c r="A2392" s="64" t="s">
        <v>1357</v>
      </c>
      <c r="B2392" s="64"/>
      <c r="C2392" s="64"/>
      <c r="D2392" s="64"/>
      <c r="E2392" s="64"/>
      <c r="F2392" s="64"/>
      <c r="G2392" s="65" t="n">
        <v>2.84</v>
      </c>
    </row>
    <row r="2393" customFormat="false" ht="15" hidden="false" customHeight="false" outlineLevel="0" collapsed="false">
      <c r="A2393" s="64" t="s">
        <v>1358</v>
      </c>
      <c r="B2393" s="64"/>
      <c r="C2393" s="64"/>
      <c r="D2393" s="64"/>
      <c r="E2393" s="64"/>
      <c r="F2393" s="64"/>
      <c r="G2393" s="65" t="n">
        <v>0</v>
      </c>
    </row>
    <row r="2394" customFormat="false" ht="15" hidden="false" customHeight="false" outlineLevel="0" collapsed="false">
      <c r="A2394" s="64" t="s">
        <v>1359</v>
      </c>
      <c r="B2394" s="64"/>
      <c r="C2394" s="64"/>
      <c r="D2394" s="64"/>
      <c r="E2394" s="64"/>
      <c r="F2394" s="64"/>
      <c r="G2394" s="65" t="n">
        <v>2.84</v>
      </c>
    </row>
    <row r="2395" customFormat="false" ht="15" hidden="false" customHeight="false" outlineLevel="0" collapsed="false">
      <c r="A2395" s="64" t="s">
        <v>1360</v>
      </c>
      <c r="B2395" s="64"/>
      <c r="C2395" s="64"/>
      <c r="D2395" s="64"/>
      <c r="E2395" s="64"/>
      <c r="F2395" s="64"/>
      <c r="G2395" s="65" t="n">
        <v>13.94</v>
      </c>
    </row>
    <row r="2396" customFormat="false" ht="15" hidden="false" customHeight="false" outlineLevel="0" collapsed="false">
      <c r="A2396" s="64" t="s">
        <v>1361</v>
      </c>
      <c r="B2396" s="64"/>
      <c r="C2396" s="64"/>
      <c r="D2396" s="64"/>
      <c r="E2396" s="64"/>
      <c r="F2396" s="64"/>
      <c r="G2396" s="65" t="n">
        <v>23</v>
      </c>
    </row>
    <row r="2397" customFormat="false" ht="15" hidden="false" customHeight="false" outlineLevel="0" collapsed="false">
      <c r="A2397" s="64" t="s">
        <v>1362</v>
      </c>
      <c r="B2397" s="64"/>
      <c r="C2397" s="64"/>
      <c r="D2397" s="64"/>
      <c r="E2397" s="64"/>
      <c r="F2397" s="64"/>
      <c r="G2397" s="65" t="n">
        <f aca="false">G2396*G2395</f>
        <v>320.62</v>
      </c>
    </row>
    <row r="2398" customFormat="false" ht="15" hidden="false" customHeight="false" outlineLevel="0" collapsed="false">
      <c r="A2398" s="66"/>
      <c r="B2398" s="66"/>
      <c r="C2398" s="66"/>
      <c r="D2398" s="66"/>
      <c r="E2398" s="66"/>
      <c r="F2398" s="66"/>
      <c r="G2398" s="66"/>
    </row>
    <row r="2399" customFormat="false" ht="38.25" hidden="false" customHeight="false" outlineLevel="0" collapsed="false">
      <c r="A2399" s="30" t="s">
        <v>340</v>
      </c>
      <c r="B2399" s="30" t="s">
        <v>341</v>
      </c>
      <c r="C2399" s="61" t="s">
        <v>17</v>
      </c>
      <c r="D2399" s="61" t="s">
        <v>23</v>
      </c>
      <c r="E2399" s="62"/>
      <c r="F2399" s="25"/>
      <c r="G2399" s="25"/>
    </row>
    <row r="2400" customFormat="false" ht="38.25" hidden="false" customHeight="false" outlineLevel="0" collapsed="false">
      <c r="A2400" s="63" t="n">
        <v>1585</v>
      </c>
      <c r="B2400" s="23" t="s">
        <v>1769</v>
      </c>
      <c r="C2400" s="24" t="s">
        <v>1343</v>
      </c>
      <c r="D2400" s="24" t="s">
        <v>23</v>
      </c>
      <c r="E2400" s="62" t="n">
        <v>6</v>
      </c>
      <c r="F2400" s="26" t="n">
        <v>2.5</v>
      </c>
      <c r="G2400" s="26" t="n">
        <v>15</v>
      </c>
    </row>
    <row r="2401" customFormat="false" ht="25.5" hidden="false" customHeight="false" outlineLevel="0" collapsed="false">
      <c r="A2401" s="63" t="s">
        <v>1373</v>
      </c>
      <c r="B2401" s="23" t="s">
        <v>1374</v>
      </c>
      <c r="C2401" s="24" t="s">
        <v>17</v>
      </c>
      <c r="D2401" s="24" t="s">
        <v>1314</v>
      </c>
      <c r="E2401" s="62" t="n">
        <v>1.8</v>
      </c>
      <c r="F2401" s="26" t="n">
        <v>12.83</v>
      </c>
      <c r="G2401" s="26" t="n">
        <v>23.09</v>
      </c>
    </row>
    <row r="2402" customFormat="false" ht="25.5" hidden="false" customHeight="false" outlineLevel="0" collapsed="false">
      <c r="A2402" s="63" t="s">
        <v>1367</v>
      </c>
      <c r="B2402" s="23" t="s">
        <v>1368</v>
      </c>
      <c r="C2402" s="24" t="s">
        <v>17</v>
      </c>
      <c r="D2402" s="24" t="s">
        <v>1314</v>
      </c>
      <c r="E2402" s="62" t="n">
        <v>1.8</v>
      </c>
      <c r="F2402" s="26" t="n">
        <v>15.68</v>
      </c>
      <c r="G2402" s="26" t="n">
        <v>28.22</v>
      </c>
    </row>
    <row r="2403" customFormat="false" ht="15" hidden="false" customHeight="false" outlineLevel="0" collapsed="false">
      <c r="A2403" s="64" t="s">
        <v>1353</v>
      </c>
      <c r="B2403" s="64"/>
      <c r="C2403" s="64"/>
      <c r="D2403" s="64"/>
      <c r="E2403" s="64"/>
      <c r="F2403" s="64"/>
      <c r="G2403" s="65" t="n">
        <v>6.03</v>
      </c>
    </row>
    <row r="2404" customFormat="false" ht="15" hidden="false" customHeight="false" outlineLevel="0" collapsed="false">
      <c r="A2404" s="64" t="s">
        <v>1354</v>
      </c>
      <c r="B2404" s="64"/>
      <c r="C2404" s="64"/>
      <c r="D2404" s="64"/>
      <c r="E2404" s="64"/>
      <c r="F2404" s="64"/>
      <c r="G2404" s="65" t="n">
        <v>5.02</v>
      </c>
    </row>
    <row r="2405" customFormat="false" ht="15" hidden="false" customHeight="false" outlineLevel="0" collapsed="false">
      <c r="A2405" s="64" t="s">
        <v>1355</v>
      </c>
      <c r="B2405" s="64"/>
      <c r="C2405" s="64"/>
      <c r="D2405" s="64"/>
      <c r="E2405" s="64"/>
      <c r="F2405" s="64"/>
      <c r="G2405" s="65" t="n">
        <v>11.05</v>
      </c>
    </row>
    <row r="2406" customFormat="false" ht="15" hidden="false" customHeight="false" outlineLevel="0" collapsed="false">
      <c r="A2406" s="64" t="s">
        <v>1356</v>
      </c>
      <c r="B2406" s="64"/>
      <c r="C2406" s="64"/>
      <c r="D2406" s="64"/>
      <c r="E2406" s="64"/>
      <c r="F2406" s="64"/>
      <c r="G2406" s="65" t="n">
        <v>0</v>
      </c>
    </row>
    <row r="2407" customFormat="false" ht="15" hidden="false" customHeight="false" outlineLevel="0" collapsed="false">
      <c r="A2407" s="64" t="s">
        <v>1357</v>
      </c>
      <c r="B2407" s="64"/>
      <c r="C2407" s="64"/>
      <c r="D2407" s="64"/>
      <c r="E2407" s="64"/>
      <c r="F2407" s="64"/>
      <c r="G2407" s="65" t="n">
        <v>2.83</v>
      </c>
    </row>
    <row r="2408" customFormat="false" ht="15" hidden="false" customHeight="false" outlineLevel="0" collapsed="false">
      <c r="A2408" s="64" t="s">
        <v>1358</v>
      </c>
      <c r="B2408" s="64"/>
      <c r="C2408" s="64"/>
      <c r="D2408" s="64"/>
      <c r="E2408" s="64"/>
      <c r="F2408" s="64"/>
      <c r="G2408" s="65" t="n">
        <v>0</v>
      </c>
    </row>
    <row r="2409" customFormat="false" ht="15" hidden="false" customHeight="false" outlineLevel="0" collapsed="false">
      <c r="A2409" s="64" t="s">
        <v>1359</v>
      </c>
      <c r="B2409" s="64"/>
      <c r="C2409" s="64"/>
      <c r="D2409" s="64"/>
      <c r="E2409" s="64"/>
      <c r="F2409" s="64"/>
      <c r="G2409" s="65" t="n">
        <v>2.83</v>
      </c>
    </row>
    <row r="2410" customFormat="false" ht="15" hidden="false" customHeight="false" outlineLevel="0" collapsed="false">
      <c r="A2410" s="64" t="s">
        <v>1360</v>
      </c>
      <c r="B2410" s="64"/>
      <c r="C2410" s="64"/>
      <c r="D2410" s="64"/>
      <c r="E2410" s="64"/>
      <c r="F2410" s="64"/>
      <c r="G2410" s="65" t="n">
        <v>13.89</v>
      </c>
    </row>
    <row r="2411" customFormat="false" ht="15" hidden="false" customHeight="false" outlineLevel="0" collapsed="false">
      <c r="A2411" s="64" t="s">
        <v>1361</v>
      </c>
      <c r="B2411" s="64"/>
      <c r="C2411" s="64"/>
      <c r="D2411" s="64"/>
      <c r="E2411" s="64"/>
      <c r="F2411" s="64"/>
      <c r="G2411" s="65" t="n">
        <v>6</v>
      </c>
    </row>
    <row r="2412" customFormat="false" ht="15" hidden="false" customHeight="false" outlineLevel="0" collapsed="false">
      <c r="A2412" s="64" t="s">
        <v>1362</v>
      </c>
      <c r="B2412" s="64"/>
      <c r="C2412" s="64"/>
      <c r="D2412" s="64"/>
      <c r="E2412" s="64"/>
      <c r="F2412" s="64"/>
      <c r="G2412" s="65" t="n">
        <f aca="false">G2411*G2410</f>
        <v>83.34</v>
      </c>
    </row>
    <row r="2413" customFormat="false" ht="15" hidden="false" customHeight="false" outlineLevel="0" collapsed="false">
      <c r="A2413" s="66"/>
      <c r="B2413" s="66"/>
      <c r="C2413" s="66"/>
      <c r="D2413" s="66"/>
      <c r="E2413" s="66"/>
      <c r="F2413" s="66"/>
      <c r="G2413" s="66"/>
    </row>
    <row r="2414" customFormat="false" ht="38.25" hidden="false" customHeight="false" outlineLevel="0" collapsed="false">
      <c r="A2414" s="30" t="s">
        <v>342</v>
      </c>
      <c r="B2414" s="30" t="s">
        <v>343</v>
      </c>
      <c r="C2414" s="61" t="s">
        <v>17</v>
      </c>
      <c r="D2414" s="61" t="s">
        <v>23</v>
      </c>
      <c r="E2414" s="62"/>
      <c r="F2414" s="25"/>
      <c r="G2414" s="25"/>
    </row>
    <row r="2415" customFormat="false" ht="38.25" hidden="false" customHeight="false" outlineLevel="0" collapsed="false">
      <c r="A2415" s="63" t="n">
        <v>1587</v>
      </c>
      <c r="B2415" s="23" t="s">
        <v>1770</v>
      </c>
      <c r="C2415" s="24" t="s">
        <v>1343</v>
      </c>
      <c r="D2415" s="24" t="s">
        <v>23</v>
      </c>
      <c r="E2415" s="62" t="n">
        <v>16</v>
      </c>
      <c r="F2415" s="26" t="n">
        <v>3.22</v>
      </c>
      <c r="G2415" s="26" t="n">
        <v>51.52</v>
      </c>
    </row>
    <row r="2416" customFormat="false" ht="25.5" hidden="false" customHeight="false" outlineLevel="0" collapsed="false">
      <c r="A2416" s="63" t="s">
        <v>1373</v>
      </c>
      <c r="B2416" s="23" t="s">
        <v>1374</v>
      </c>
      <c r="C2416" s="24" t="s">
        <v>17</v>
      </c>
      <c r="D2416" s="24" t="s">
        <v>1314</v>
      </c>
      <c r="E2416" s="62" t="n">
        <v>4.8</v>
      </c>
      <c r="F2416" s="26" t="n">
        <v>12.83</v>
      </c>
      <c r="G2416" s="26" t="n">
        <v>61.57</v>
      </c>
    </row>
    <row r="2417" customFormat="false" ht="25.5" hidden="false" customHeight="false" outlineLevel="0" collapsed="false">
      <c r="A2417" s="63" t="s">
        <v>1367</v>
      </c>
      <c r="B2417" s="23" t="s">
        <v>1368</v>
      </c>
      <c r="C2417" s="24" t="s">
        <v>17</v>
      </c>
      <c r="D2417" s="24" t="s">
        <v>1314</v>
      </c>
      <c r="E2417" s="62" t="n">
        <v>4.8</v>
      </c>
      <c r="F2417" s="26" t="n">
        <v>15.68</v>
      </c>
      <c r="G2417" s="26" t="n">
        <v>75.25</v>
      </c>
    </row>
    <row r="2418" customFormat="false" ht="15" hidden="false" customHeight="false" outlineLevel="0" collapsed="false">
      <c r="A2418" s="64" t="s">
        <v>1353</v>
      </c>
      <c r="B2418" s="64"/>
      <c r="C2418" s="64"/>
      <c r="D2418" s="64"/>
      <c r="E2418" s="64"/>
      <c r="F2418" s="64"/>
      <c r="G2418" s="65" t="n">
        <v>6.03</v>
      </c>
    </row>
    <row r="2419" customFormat="false" ht="15" hidden="false" customHeight="false" outlineLevel="0" collapsed="false">
      <c r="A2419" s="64" t="s">
        <v>1354</v>
      </c>
      <c r="B2419" s="64"/>
      <c r="C2419" s="64"/>
      <c r="D2419" s="64"/>
      <c r="E2419" s="64"/>
      <c r="F2419" s="64"/>
      <c r="G2419" s="65" t="n">
        <v>5.74</v>
      </c>
    </row>
    <row r="2420" customFormat="false" ht="15" hidden="false" customHeight="false" outlineLevel="0" collapsed="false">
      <c r="A2420" s="64" t="s">
        <v>1355</v>
      </c>
      <c r="B2420" s="64"/>
      <c r="C2420" s="64"/>
      <c r="D2420" s="64"/>
      <c r="E2420" s="64"/>
      <c r="F2420" s="64"/>
      <c r="G2420" s="65" t="n">
        <v>11.77</v>
      </c>
    </row>
    <row r="2421" customFormat="false" ht="15" hidden="false" customHeight="false" outlineLevel="0" collapsed="false">
      <c r="A2421" s="64" t="s">
        <v>1356</v>
      </c>
      <c r="B2421" s="64"/>
      <c r="C2421" s="64"/>
      <c r="D2421" s="64"/>
      <c r="E2421" s="64"/>
      <c r="F2421" s="64"/>
      <c r="G2421" s="65" t="n">
        <v>0</v>
      </c>
    </row>
    <row r="2422" customFormat="false" ht="15" hidden="false" customHeight="false" outlineLevel="0" collapsed="false">
      <c r="A2422" s="64" t="s">
        <v>1357</v>
      </c>
      <c r="B2422" s="64"/>
      <c r="C2422" s="64"/>
      <c r="D2422" s="64"/>
      <c r="E2422" s="64"/>
      <c r="F2422" s="64"/>
      <c r="G2422" s="65" t="n">
        <v>3.02</v>
      </c>
    </row>
    <row r="2423" customFormat="false" ht="15" hidden="false" customHeight="false" outlineLevel="0" collapsed="false">
      <c r="A2423" s="64" t="s">
        <v>1358</v>
      </c>
      <c r="B2423" s="64"/>
      <c r="C2423" s="64"/>
      <c r="D2423" s="64"/>
      <c r="E2423" s="64"/>
      <c r="F2423" s="64"/>
      <c r="G2423" s="65" t="n">
        <v>0</v>
      </c>
    </row>
    <row r="2424" customFormat="false" ht="15" hidden="false" customHeight="false" outlineLevel="0" collapsed="false">
      <c r="A2424" s="64" t="s">
        <v>1359</v>
      </c>
      <c r="B2424" s="64"/>
      <c r="C2424" s="64"/>
      <c r="D2424" s="64"/>
      <c r="E2424" s="64"/>
      <c r="F2424" s="64"/>
      <c r="G2424" s="65" t="n">
        <v>3.02</v>
      </c>
    </row>
    <row r="2425" customFormat="false" ht="15" hidden="false" customHeight="false" outlineLevel="0" collapsed="false">
      <c r="A2425" s="64" t="s">
        <v>1360</v>
      </c>
      <c r="B2425" s="64"/>
      <c r="C2425" s="64"/>
      <c r="D2425" s="64"/>
      <c r="E2425" s="64"/>
      <c r="F2425" s="64"/>
      <c r="G2425" s="65" t="n">
        <v>14.79</v>
      </c>
    </row>
    <row r="2426" customFormat="false" ht="15" hidden="false" customHeight="false" outlineLevel="0" collapsed="false">
      <c r="A2426" s="64" t="s">
        <v>1361</v>
      </c>
      <c r="B2426" s="64"/>
      <c r="C2426" s="64"/>
      <c r="D2426" s="64"/>
      <c r="E2426" s="64"/>
      <c r="F2426" s="64"/>
      <c r="G2426" s="65" t="n">
        <v>16</v>
      </c>
    </row>
    <row r="2427" customFormat="false" ht="15" hidden="false" customHeight="false" outlineLevel="0" collapsed="false">
      <c r="A2427" s="64" t="s">
        <v>1362</v>
      </c>
      <c r="B2427" s="64"/>
      <c r="C2427" s="64"/>
      <c r="D2427" s="64"/>
      <c r="E2427" s="64"/>
      <c r="F2427" s="64"/>
      <c r="G2427" s="65" t="n">
        <f aca="false">G2426*G2425</f>
        <v>236.64</v>
      </c>
    </row>
    <row r="2428" customFormat="false" ht="15" hidden="false" customHeight="false" outlineLevel="0" collapsed="false">
      <c r="A2428" s="66"/>
      <c r="B2428" s="66"/>
      <c r="C2428" s="66"/>
      <c r="D2428" s="66"/>
      <c r="E2428" s="66"/>
      <c r="F2428" s="66"/>
      <c r="G2428" s="66"/>
    </row>
    <row r="2429" customFormat="false" ht="38.25" hidden="false" customHeight="false" outlineLevel="0" collapsed="false">
      <c r="A2429" s="30" t="s">
        <v>344</v>
      </c>
      <c r="B2429" s="30" t="s">
        <v>298</v>
      </c>
      <c r="C2429" s="61" t="s">
        <v>17</v>
      </c>
      <c r="D2429" s="61" t="s">
        <v>23</v>
      </c>
      <c r="E2429" s="62"/>
      <c r="F2429" s="25"/>
      <c r="G2429" s="25"/>
    </row>
    <row r="2430" customFormat="false" ht="38.25" hidden="false" customHeight="false" outlineLevel="0" collapsed="false">
      <c r="A2430" s="63" t="n">
        <v>1588</v>
      </c>
      <c r="B2430" s="23" t="s">
        <v>1734</v>
      </c>
      <c r="C2430" s="24" t="s">
        <v>1343</v>
      </c>
      <c r="D2430" s="24" t="s">
        <v>23</v>
      </c>
      <c r="E2430" s="62" t="n">
        <v>1</v>
      </c>
      <c r="F2430" s="26" t="n">
        <v>4.42</v>
      </c>
      <c r="G2430" s="26" t="n">
        <v>4.42</v>
      </c>
    </row>
    <row r="2431" customFormat="false" ht="25.5" hidden="false" customHeight="false" outlineLevel="0" collapsed="false">
      <c r="A2431" s="63" t="s">
        <v>1373</v>
      </c>
      <c r="B2431" s="23" t="s">
        <v>1374</v>
      </c>
      <c r="C2431" s="24" t="s">
        <v>17</v>
      </c>
      <c r="D2431" s="24" t="s">
        <v>1314</v>
      </c>
      <c r="E2431" s="62" t="n">
        <v>0.4</v>
      </c>
      <c r="F2431" s="26" t="n">
        <v>12.83</v>
      </c>
      <c r="G2431" s="26" t="n">
        <v>5.13</v>
      </c>
    </row>
    <row r="2432" customFormat="false" ht="25.5" hidden="false" customHeight="false" outlineLevel="0" collapsed="false">
      <c r="A2432" s="63" t="s">
        <v>1367</v>
      </c>
      <c r="B2432" s="23" t="s">
        <v>1368</v>
      </c>
      <c r="C2432" s="24" t="s">
        <v>17</v>
      </c>
      <c r="D2432" s="24" t="s">
        <v>1314</v>
      </c>
      <c r="E2432" s="62" t="n">
        <v>0.4</v>
      </c>
      <c r="F2432" s="26" t="n">
        <v>15.68</v>
      </c>
      <c r="G2432" s="26" t="n">
        <v>6.27</v>
      </c>
    </row>
    <row r="2433" customFormat="false" ht="15" hidden="false" customHeight="false" outlineLevel="0" collapsed="false">
      <c r="A2433" s="64" t="s">
        <v>1353</v>
      </c>
      <c r="B2433" s="64"/>
      <c r="C2433" s="64"/>
      <c r="D2433" s="64"/>
      <c r="E2433" s="64"/>
      <c r="F2433" s="64"/>
      <c r="G2433" s="65" t="n">
        <v>8.04</v>
      </c>
    </row>
    <row r="2434" customFormat="false" ht="15" hidden="false" customHeight="false" outlineLevel="0" collapsed="false">
      <c r="A2434" s="64" t="s">
        <v>1354</v>
      </c>
      <c r="B2434" s="64"/>
      <c r="C2434" s="64"/>
      <c r="D2434" s="64"/>
      <c r="E2434" s="64"/>
      <c r="F2434" s="64"/>
      <c r="G2434" s="65" t="n">
        <v>7.78</v>
      </c>
    </row>
    <row r="2435" customFormat="false" ht="15" hidden="false" customHeight="false" outlineLevel="0" collapsed="false">
      <c r="A2435" s="64" t="s">
        <v>1355</v>
      </c>
      <c r="B2435" s="64"/>
      <c r="C2435" s="64"/>
      <c r="D2435" s="64"/>
      <c r="E2435" s="64"/>
      <c r="F2435" s="64"/>
      <c r="G2435" s="65" t="n">
        <v>15.82</v>
      </c>
    </row>
    <row r="2436" customFormat="false" ht="15" hidden="false" customHeight="false" outlineLevel="0" collapsed="false">
      <c r="A2436" s="64" t="s">
        <v>1356</v>
      </c>
      <c r="B2436" s="64"/>
      <c r="C2436" s="64"/>
      <c r="D2436" s="64"/>
      <c r="E2436" s="64"/>
      <c r="F2436" s="64"/>
      <c r="G2436" s="65" t="n">
        <v>0</v>
      </c>
    </row>
    <row r="2437" customFormat="false" ht="15" hidden="false" customHeight="false" outlineLevel="0" collapsed="false">
      <c r="A2437" s="64" t="s">
        <v>1357</v>
      </c>
      <c r="B2437" s="64"/>
      <c r="C2437" s="64"/>
      <c r="D2437" s="64"/>
      <c r="E2437" s="64"/>
      <c r="F2437" s="64"/>
      <c r="G2437" s="65" t="n">
        <v>4.06</v>
      </c>
    </row>
    <row r="2438" customFormat="false" ht="15" hidden="false" customHeight="false" outlineLevel="0" collapsed="false">
      <c r="A2438" s="64" t="s">
        <v>1358</v>
      </c>
      <c r="B2438" s="64"/>
      <c r="C2438" s="64"/>
      <c r="D2438" s="64"/>
      <c r="E2438" s="64"/>
      <c r="F2438" s="64"/>
      <c r="G2438" s="65" t="n">
        <v>0</v>
      </c>
    </row>
    <row r="2439" customFormat="false" ht="15" hidden="false" customHeight="false" outlineLevel="0" collapsed="false">
      <c r="A2439" s="64" t="s">
        <v>1359</v>
      </c>
      <c r="B2439" s="64"/>
      <c r="C2439" s="64"/>
      <c r="D2439" s="64"/>
      <c r="E2439" s="64"/>
      <c r="F2439" s="64"/>
      <c r="G2439" s="65" t="n">
        <v>4.06</v>
      </c>
    </row>
    <row r="2440" customFormat="false" ht="15" hidden="false" customHeight="false" outlineLevel="0" collapsed="false">
      <c r="A2440" s="64" t="s">
        <v>1360</v>
      </c>
      <c r="B2440" s="64"/>
      <c r="C2440" s="64"/>
      <c r="D2440" s="64"/>
      <c r="E2440" s="64"/>
      <c r="F2440" s="64"/>
      <c r="G2440" s="65" t="n">
        <v>19.88</v>
      </c>
    </row>
    <row r="2441" customFormat="false" ht="15" hidden="false" customHeight="false" outlineLevel="0" collapsed="false">
      <c r="A2441" s="64" t="s">
        <v>1361</v>
      </c>
      <c r="B2441" s="64"/>
      <c r="C2441" s="64"/>
      <c r="D2441" s="64"/>
      <c r="E2441" s="64"/>
      <c r="F2441" s="64"/>
      <c r="G2441" s="65" t="n">
        <v>1</v>
      </c>
    </row>
    <row r="2442" customFormat="false" ht="15" hidden="false" customHeight="false" outlineLevel="0" collapsed="false">
      <c r="A2442" s="64" t="s">
        <v>1362</v>
      </c>
      <c r="B2442" s="64"/>
      <c r="C2442" s="64"/>
      <c r="D2442" s="64"/>
      <c r="E2442" s="64"/>
      <c r="F2442" s="64"/>
      <c r="G2442" s="65" t="n">
        <f aca="false">G2441*G2440</f>
        <v>19.88</v>
      </c>
    </row>
    <row r="2443" customFormat="false" ht="15" hidden="false" customHeight="false" outlineLevel="0" collapsed="false">
      <c r="A2443" s="66"/>
      <c r="B2443" s="66"/>
      <c r="C2443" s="66"/>
      <c r="D2443" s="66"/>
      <c r="E2443" s="66"/>
      <c r="F2443" s="66"/>
      <c r="G2443" s="66"/>
    </row>
    <row r="2444" customFormat="false" ht="38.25" hidden="false" customHeight="false" outlineLevel="0" collapsed="false">
      <c r="A2444" s="30" t="s">
        <v>345</v>
      </c>
      <c r="B2444" s="30" t="s">
        <v>300</v>
      </c>
      <c r="C2444" s="61" t="s">
        <v>17</v>
      </c>
      <c r="D2444" s="61" t="s">
        <v>23</v>
      </c>
      <c r="E2444" s="62"/>
      <c r="F2444" s="25"/>
      <c r="G2444" s="25"/>
    </row>
    <row r="2445" customFormat="false" ht="38.25" hidden="false" customHeight="false" outlineLevel="0" collapsed="false">
      <c r="A2445" s="63" t="n">
        <v>1590</v>
      </c>
      <c r="B2445" s="23" t="s">
        <v>1735</v>
      </c>
      <c r="C2445" s="24" t="s">
        <v>1343</v>
      </c>
      <c r="D2445" s="24" t="s">
        <v>23</v>
      </c>
      <c r="E2445" s="62" t="n">
        <v>3</v>
      </c>
      <c r="F2445" s="26" t="n">
        <v>8.03</v>
      </c>
      <c r="G2445" s="26" t="n">
        <v>24.09</v>
      </c>
    </row>
    <row r="2446" customFormat="false" ht="25.5" hidden="false" customHeight="false" outlineLevel="0" collapsed="false">
      <c r="A2446" s="63" t="s">
        <v>1373</v>
      </c>
      <c r="B2446" s="23" t="s">
        <v>1374</v>
      </c>
      <c r="C2446" s="24" t="s">
        <v>17</v>
      </c>
      <c r="D2446" s="24" t="s">
        <v>1314</v>
      </c>
      <c r="E2446" s="62" t="n">
        <v>1.2</v>
      </c>
      <c r="F2446" s="26" t="n">
        <v>12.83</v>
      </c>
      <c r="G2446" s="26" t="n">
        <v>15.39</v>
      </c>
    </row>
    <row r="2447" customFormat="false" ht="25.5" hidden="false" customHeight="false" outlineLevel="0" collapsed="false">
      <c r="A2447" s="63" t="s">
        <v>1367</v>
      </c>
      <c r="B2447" s="23" t="s">
        <v>1368</v>
      </c>
      <c r="C2447" s="24" t="s">
        <v>17</v>
      </c>
      <c r="D2447" s="24" t="s">
        <v>1314</v>
      </c>
      <c r="E2447" s="62" t="n">
        <v>1.2</v>
      </c>
      <c r="F2447" s="26" t="n">
        <v>15.68</v>
      </c>
      <c r="G2447" s="26" t="n">
        <v>18.81</v>
      </c>
    </row>
    <row r="2448" customFormat="false" ht="15" hidden="false" customHeight="false" outlineLevel="0" collapsed="false">
      <c r="A2448" s="64" t="s">
        <v>1353</v>
      </c>
      <c r="B2448" s="64"/>
      <c r="C2448" s="64"/>
      <c r="D2448" s="64"/>
      <c r="E2448" s="64"/>
      <c r="F2448" s="64"/>
      <c r="G2448" s="65" t="n">
        <v>8.04</v>
      </c>
    </row>
    <row r="2449" customFormat="false" ht="15" hidden="false" customHeight="false" outlineLevel="0" collapsed="false">
      <c r="A2449" s="64" t="s">
        <v>1354</v>
      </c>
      <c r="B2449" s="64"/>
      <c r="C2449" s="64"/>
      <c r="D2449" s="64"/>
      <c r="E2449" s="64"/>
      <c r="F2449" s="64"/>
      <c r="G2449" s="65" t="n">
        <v>11.39</v>
      </c>
    </row>
    <row r="2450" customFormat="false" ht="15" hidden="false" customHeight="false" outlineLevel="0" collapsed="false">
      <c r="A2450" s="64" t="s">
        <v>1355</v>
      </c>
      <c r="B2450" s="64"/>
      <c r="C2450" s="64"/>
      <c r="D2450" s="64"/>
      <c r="E2450" s="64"/>
      <c r="F2450" s="64"/>
      <c r="G2450" s="65" t="n">
        <v>19.43</v>
      </c>
    </row>
    <row r="2451" customFormat="false" ht="15" hidden="false" customHeight="false" outlineLevel="0" collapsed="false">
      <c r="A2451" s="64" t="s">
        <v>1356</v>
      </c>
      <c r="B2451" s="64"/>
      <c r="C2451" s="64"/>
      <c r="D2451" s="64"/>
      <c r="E2451" s="64"/>
      <c r="F2451" s="64"/>
      <c r="G2451" s="65" t="n">
        <v>0</v>
      </c>
    </row>
    <row r="2452" customFormat="false" ht="15" hidden="false" customHeight="false" outlineLevel="0" collapsed="false">
      <c r="A2452" s="64" t="s">
        <v>1357</v>
      </c>
      <c r="B2452" s="64"/>
      <c r="C2452" s="64"/>
      <c r="D2452" s="64"/>
      <c r="E2452" s="64"/>
      <c r="F2452" s="64"/>
      <c r="G2452" s="65" t="n">
        <v>4.98</v>
      </c>
    </row>
    <row r="2453" customFormat="false" ht="15" hidden="false" customHeight="false" outlineLevel="0" collapsed="false">
      <c r="A2453" s="64" t="s">
        <v>1358</v>
      </c>
      <c r="B2453" s="64"/>
      <c r="C2453" s="64"/>
      <c r="D2453" s="64"/>
      <c r="E2453" s="64"/>
      <c r="F2453" s="64"/>
      <c r="G2453" s="65" t="n">
        <v>0</v>
      </c>
    </row>
    <row r="2454" customFormat="false" ht="15" hidden="false" customHeight="false" outlineLevel="0" collapsed="false">
      <c r="A2454" s="64" t="s">
        <v>1359</v>
      </c>
      <c r="B2454" s="64"/>
      <c r="C2454" s="64"/>
      <c r="D2454" s="64"/>
      <c r="E2454" s="64"/>
      <c r="F2454" s="64"/>
      <c r="G2454" s="65" t="n">
        <v>4.98</v>
      </c>
    </row>
    <row r="2455" customFormat="false" ht="15" hidden="false" customHeight="false" outlineLevel="0" collapsed="false">
      <c r="A2455" s="64" t="s">
        <v>1360</v>
      </c>
      <c r="B2455" s="64"/>
      <c r="C2455" s="64"/>
      <c r="D2455" s="64"/>
      <c r="E2455" s="64"/>
      <c r="F2455" s="64"/>
      <c r="G2455" s="65" t="n">
        <v>24.42</v>
      </c>
    </row>
    <row r="2456" customFormat="false" ht="15" hidden="false" customHeight="false" outlineLevel="0" collapsed="false">
      <c r="A2456" s="64" t="s">
        <v>1361</v>
      </c>
      <c r="B2456" s="64"/>
      <c r="C2456" s="64"/>
      <c r="D2456" s="64"/>
      <c r="E2456" s="64"/>
      <c r="F2456" s="64"/>
      <c r="G2456" s="65" t="n">
        <v>3</v>
      </c>
    </row>
    <row r="2457" customFormat="false" ht="15" hidden="false" customHeight="false" outlineLevel="0" collapsed="false">
      <c r="A2457" s="64" t="s">
        <v>1362</v>
      </c>
      <c r="B2457" s="64"/>
      <c r="C2457" s="64"/>
      <c r="D2457" s="64"/>
      <c r="E2457" s="64"/>
      <c r="F2457" s="64"/>
      <c r="G2457" s="65" t="n">
        <f aca="false">G2456*G2455</f>
        <v>73.26</v>
      </c>
    </row>
    <row r="2458" customFormat="false" ht="15" hidden="false" customHeight="false" outlineLevel="0" collapsed="false">
      <c r="A2458" s="66"/>
      <c r="B2458" s="66"/>
      <c r="C2458" s="66"/>
      <c r="D2458" s="66"/>
      <c r="E2458" s="66"/>
      <c r="F2458" s="66"/>
      <c r="G2458" s="66"/>
    </row>
    <row r="2459" customFormat="false" ht="51" hidden="false" customHeight="false" outlineLevel="0" collapsed="false">
      <c r="A2459" s="30" t="s">
        <v>346</v>
      </c>
      <c r="B2459" s="30" t="s">
        <v>347</v>
      </c>
      <c r="C2459" s="61" t="s">
        <v>17</v>
      </c>
      <c r="D2459" s="61" t="s">
        <v>49</v>
      </c>
      <c r="E2459" s="62"/>
      <c r="F2459" s="25"/>
      <c r="G2459" s="25"/>
    </row>
    <row r="2460" customFormat="false" ht="38.25" hidden="false" customHeight="false" outlineLevel="0" collapsed="false">
      <c r="A2460" s="63" t="n">
        <v>21130</v>
      </c>
      <c r="B2460" s="23" t="s">
        <v>1771</v>
      </c>
      <c r="C2460" s="24" t="s">
        <v>1343</v>
      </c>
      <c r="D2460" s="24" t="s">
        <v>49</v>
      </c>
      <c r="E2460" s="62" t="n">
        <v>9.45</v>
      </c>
      <c r="F2460" s="25" t="n">
        <v>12.32</v>
      </c>
      <c r="G2460" s="26" t="n">
        <v>116.42</v>
      </c>
    </row>
    <row r="2461" customFormat="false" ht="25.5" hidden="false" customHeight="false" outlineLevel="0" collapsed="false">
      <c r="A2461" s="63" t="s">
        <v>1373</v>
      </c>
      <c r="B2461" s="23" t="s">
        <v>1374</v>
      </c>
      <c r="C2461" s="24" t="s">
        <v>17</v>
      </c>
      <c r="D2461" s="24" t="s">
        <v>1314</v>
      </c>
      <c r="E2461" s="62" t="n">
        <v>6.75</v>
      </c>
      <c r="F2461" s="25" t="n">
        <v>12.83</v>
      </c>
      <c r="G2461" s="26" t="n">
        <v>86.59</v>
      </c>
    </row>
    <row r="2462" customFormat="false" ht="25.5" hidden="false" customHeight="false" outlineLevel="0" collapsed="false">
      <c r="A2462" s="63" t="s">
        <v>1367</v>
      </c>
      <c r="B2462" s="23" t="s">
        <v>1368</v>
      </c>
      <c r="C2462" s="24" t="s">
        <v>17</v>
      </c>
      <c r="D2462" s="24" t="s">
        <v>1314</v>
      </c>
      <c r="E2462" s="62" t="n">
        <v>6.75</v>
      </c>
      <c r="F2462" s="25" t="n">
        <v>15.68</v>
      </c>
      <c r="G2462" s="26" t="n">
        <v>105.82</v>
      </c>
    </row>
    <row r="2463" customFormat="false" ht="15" hidden="false" customHeight="false" outlineLevel="0" collapsed="false">
      <c r="A2463" s="64" t="s">
        <v>1353</v>
      </c>
      <c r="B2463" s="64"/>
      <c r="C2463" s="64"/>
      <c r="D2463" s="64"/>
      <c r="E2463" s="64"/>
      <c r="F2463" s="64"/>
      <c r="G2463" s="65" t="n">
        <v>15.08</v>
      </c>
    </row>
    <row r="2464" customFormat="false" ht="15" hidden="false" customHeight="false" outlineLevel="0" collapsed="false">
      <c r="A2464" s="64" t="s">
        <v>1354</v>
      </c>
      <c r="B2464" s="64"/>
      <c r="C2464" s="64"/>
      <c r="D2464" s="64"/>
      <c r="E2464" s="64"/>
      <c r="F2464" s="64"/>
      <c r="G2464" s="65" t="n">
        <v>19.23</v>
      </c>
    </row>
    <row r="2465" customFormat="false" ht="15" hidden="false" customHeight="false" outlineLevel="0" collapsed="false">
      <c r="A2465" s="64" t="s">
        <v>1355</v>
      </c>
      <c r="B2465" s="64"/>
      <c r="C2465" s="64"/>
      <c r="D2465" s="64"/>
      <c r="E2465" s="64"/>
      <c r="F2465" s="64"/>
      <c r="G2465" s="65" t="n">
        <v>34.31</v>
      </c>
    </row>
    <row r="2466" customFormat="false" ht="15" hidden="false" customHeight="false" outlineLevel="0" collapsed="false">
      <c r="A2466" s="64" t="s">
        <v>1356</v>
      </c>
      <c r="B2466" s="64"/>
      <c r="C2466" s="64"/>
      <c r="D2466" s="64"/>
      <c r="E2466" s="64"/>
      <c r="F2466" s="64"/>
      <c r="G2466" s="65" t="n">
        <v>0</v>
      </c>
    </row>
    <row r="2467" customFormat="false" ht="15" hidden="false" customHeight="false" outlineLevel="0" collapsed="false">
      <c r="A2467" s="64" t="s">
        <v>1357</v>
      </c>
      <c r="B2467" s="64"/>
      <c r="C2467" s="64"/>
      <c r="D2467" s="64"/>
      <c r="E2467" s="64"/>
      <c r="F2467" s="64"/>
      <c r="G2467" s="65" t="n">
        <v>8.8</v>
      </c>
    </row>
    <row r="2468" customFormat="false" ht="15" hidden="false" customHeight="false" outlineLevel="0" collapsed="false">
      <c r="A2468" s="64" t="s">
        <v>1358</v>
      </c>
      <c r="B2468" s="64"/>
      <c r="C2468" s="64"/>
      <c r="D2468" s="64"/>
      <c r="E2468" s="64"/>
      <c r="F2468" s="64"/>
      <c r="G2468" s="65" t="n">
        <v>0</v>
      </c>
    </row>
    <row r="2469" customFormat="false" ht="15" hidden="false" customHeight="false" outlineLevel="0" collapsed="false">
      <c r="A2469" s="64" t="s">
        <v>1359</v>
      </c>
      <c r="B2469" s="64"/>
      <c r="C2469" s="64"/>
      <c r="D2469" s="64"/>
      <c r="E2469" s="64"/>
      <c r="F2469" s="64"/>
      <c r="G2469" s="65" t="n">
        <v>8.8</v>
      </c>
    </row>
    <row r="2470" customFormat="false" ht="15" hidden="false" customHeight="false" outlineLevel="0" collapsed="false">
      <c r="A2470" s="64" t="s">
        <v>1360</v>
      </c>
      <c r="B2470" s="64"/>
      <c r="C2470" s="64"/>
      <c r="D2470" s="64"/>
      <c r="E2470" s="64"/>
      <c r="F2470" s="64"/>
      <c r="G2470" s="65" t="n">
        <v>43.12</v>
      </c>
    </row>
    <row r="2471" customFormat="false" ht="15" hidden="false" customHeight="false" outlineLevel="0" collapsed="false">
      <c r="A2471" s="64" t="s">
        <v>1361</v>
      </c>
      <c r="B2471" s="64"/>
      <c r="C2471" s="64"/>
      <c r="D2471" s="64"/>
      <c r="E2471" s="64"/>
      <c r="F2471" s="64"/>
      <c r="G2471" s="65" t="n">
        <v>9</v>
      </c>
    </row>
    <row r="2472" customFormat="false" ht="15" hidden="false" customHeight="false" outlineLevel="0" collapsed="false">
      <c r="A2472" s="64" t="s">
        <v>1362</v>
      </c>
      <c r="B2472" s="64"/>
      <c r="C2472" s="64"/>
      <c r="D2472" s="64"/>
      <c r="E2472" s="64"/>
      <c r="F2472" s="64"/>
      <c r="G2472" s="65" t="n">
        <f aca="false">G2471*G2470</f>
        <v>388.08</v>
      </c>
    </row>
    <row r="2473" customFormat="false" ht="15" hidden="false" customHeight="false" outlineLevel="0" collapsed="false">
      <c r="A2473" s="66"/>
      <c r="B2473" s="66"/>
      <c r="C2473" s="66"/>
      <c r="D2473" s="66"/>
      <c r="E2473" s="66"/>
      <c r="F2473" s="66"/>
      <c r="G2473" s="66"/>
    </row>
    <row r="2474" customFormat="false" ht="51" hidden="false" customHeight="false" outlineLevel="0" collapsed="false">
      <c r="A2474" s="30" t="s">
        <v>348</v>
      </c>
      <c r="B2474" s="30" t="s">
        <v>302</v>
      </c>
      <c r="C2474" s="61" t="s">
        <v>17</v>
      </c>
      <c r="D2474" s="61" t="s">
        <v>49</v>
      </c>
      <c r="E2474" s="62"/>
      <c r="F2474" s="25"/>
      <c r="G2474" s="25"/>
    </row>
    <row r="2475" customFormat="false" ht="38.25" hidden="false" customHeight="false" outlineLevel="0" collapsed="false">
      <c r="A2475" s="63" t="n">
        <v>21134</v>
      </c>
      <c r="B2475" s="23" t="s">
        <v>1736</v>
      </c>
      <c r="C2475" s="24" t="s">
        <v>1343</v>
      </c>
      <c r="D2475" s="24" t="s">
        <v>49</v>
      </c>
      <c r="E2475" s="62" t="n">
        <v>5.25</v>
      </c>
      <c r="F2475" s="26" t="n">
        <v>17.71</v>
      </c>
      <c r="G2475" s="26" t="n">
        <v>92.98</v>
      </c>
    </row>
    <row r="2476" customFormat="false" ht="25.5" hidden="false" customHeight="false" outlineLevel="0" collapsed="false">
      <c r="A2476" s="63" t="s">
        <v>1373</v>
      </c>
      <c r="B2476" s="23" t="s">
        <v>1374</v>
      </c>
      <c r="C2476" s="24" t="s">
        <v>17</v>
      </c>
      <c r="D2476" s="24" t="s">
        <v>1314</v>
      </c>
      <c r="E2476" s="62" t="n">
        <v>3.75</v>
      </c>
      <c r="F2476" s="26" t="n">
        <v>12.83</v>
      </c>
      <c r="G2476" s="26" t="n">
        <v>48.1</v>
      </c>
    </row>
    <row r="2477" customFormat="false" ht="25.5" hidden="false" customHeight="false" outlineLevel="0" collapsed="false">
      <c r="A2477" s="63" t="s">
        <v>1367</v>
      </c>
      <c r="B2477" s="23" t="s">
        <v>1368</v>
      </c>
      <c r="C2477" s="24" t="s">
        <v>17</v>
      </c>
      <c r="D2477" s="24" t="s">
        <v>1314</v>
      </c>
      <c r="E2477" s="62" t="n">
        <v>3.75</v>
      </c>
      <c r="F2477" s="26" t="n">
        <v>15.68</v>
      </c>
      <c r="G2477" s="26" t="n">
        <v>58.79</v>
      </c>
    </row>
    <row r="2478" customFormat="false" ht="15" hidden="false" customHeight="false" outlineLevel="0" collapsed="false">
      <c r="A2478" s="64" t="s">
        <v>1353</v>
      </c>
      <c r="B2478" s="64"/>
      <c r="C2478" s="64"/>
      <c r="D2478" s="64"/>
      <c r="E2478" s="64"/>
      <c r="F2478" s="64"/>
      <c r="G2478" s="65" t="n">
        <v>15.08</v>
      </c>
    </row>
    <row r="2479" customFormat="false" ht="15" hidden="false" customHeight="false" outlineLevel="0" collapsed="false">
      <c r="A2479" s="64" t="s">
        <v>1354</v>
      </c>
      <c r="B2479" s="64"/>
      <c r="C2479" s="64"/>
      <c r="D2479" s="64"/>
      <c r="E2479" s="64"/>
      <c r="F2479" s="64"/>
      <c r="G2479" s="65" t="n">
        <v>24.89</v>
      </c>
    </row>
    <row r="2480" customFormat="false" ht="15" hidden="false" customHeight="false" outlineLevel="0" collapsed="false">
      <c r="A2480" s="64" t="s">
        <v>1355</v>
      </c>
      <c r="B2480" s="64"/>
      <c r="C2480" s="64"/>
      <c r="D2480" s="64"/>
      <c r="E2480" s="64"/>
      <c r="F2480" s="64"/>
      <c r="G2480" s="65" t="n">
        <v>39.97</v>
      </c>
    </row>
    <row r="2481" customFormat="false" ht="15" hidden="false" customHeight="false" outlineLevel="0" collapsed="false">
      <c r="A2481" s="64" t="s">
        <v>1356</v>
      </c>
      <c r="B2481" s="64"/>
      <c r="C2481" s="64"/>
      <c r="D2481" s="64"/>
      <c r="E2481" s="64"/>
      <c r="F2481" s="64"/>
      <c r="G2481" s="65" t="n">
        <v>0</v>
      </c>
    </row>
    <row r="2482" customFormat="false" ht="15" hidden="false" customHeight="false" outlineLevel="0" collapsed="false">
      <c r="A2482" s="64" t="s">
        <v>1357</v>
      </c>
      <c r="B2482" s="64"/>
      <c r="C2482" s="64"/>
      <c r="D2482" s="64"/>
      <c r="E2482" s="64"/>
      <c r="F2482" s="64"/>
      <c r="G2482" s="65" t="n">
        <v>10.25</v>
      </c>
    </row>
    <row r="2483" customFormat="false" ht="15" hidden="false" customHeight="false" outlineLevel="0" collapsed="false">
      <c r="A2483" s="64" t="s">
        <v>1358</v>
      </c>
      <c r="B2483" s="64"/>
      <c r="C2483" s="64"/>
      <c r="D2483" s="64"/>
      <c r="E2483" s="64"/>
      <c r="F2483" s="64"/>
      <c r="G2483" s="65" t="n">
        <v>0</v>
      </c>
    </row>
    <row r="2484" customFormat="false" ht="15" hidden="false" customHeight="false" outlineLevel="0" collapsed="false">
      <c r="A2484" s="64" t="s">
        <v>1359</v>
      </c>
      <c r="B2484" s="64"/>
      <c r="C2484" s="64"/>
      <c r="D2484" s="64"/>
      <c r="E2484" s="64"/>
      <c r="F2484" s="64"/>
      <c r="G2484" s="65" t="n">
        <v>10.25</v>
      </c>
    </row>
    <row r="2485" customFormat="false" ht="15" hidden="false" customHeight="false" outlineLevel="0" collapsed="false">
      <c r="A2485" s="64" t="s">
        <v>1360</v>
      </c>
      <c r="B2485" s="64"/>
      <c r="C2485" s="64"/>
      <c r="D2485" s="64"/>
      <c r="E2485" s="64"/>
      <c r="F2485" s="64"/>
      <c r="G2485" s="65" t="n">
        <v>50.23</v>
      </c>
    </row>
    <row r="2486" customFormat="false" ht="15" hidden="false" customHeight="false" outlineLevel="0" collapsed="false">
      <c r="A2486" s="64" t="s">
        <v>1361</v>
      </c>
      <c r="B2486" s="64"/>
      <c r="C2486" s="64"/>
      <c r="D2486" s="64"/>
      <c r="E2486" s="64"/>
      <c r="F2486" s="64"/>
      <c r="G2486" s="65" t="n">
        <v>5</v>
      </c>
    </row>
    <row r="2487" customFormat="false" ht="15" hidden="false" customHeight="false" outlineLevel="0" collapsed="false">
      <c r="A2487" s="64" t="s">
        <v>1362</v>
      </c>
      <c r="B2487" s="64"/>
      <c r="C2487" s="64"/>
      <c r="D2487" s="64"/>
      <c r="E2487" s="64"/>
      <c r="F2487" s="64"/>
      <c r="G2487" s="65" t="n">
        <f aca="false">G2486*G2485</f>
        <v>251.15</v>
      </c>
    </row>
    <row r="2488" customFormat="false" ht="15" hidden="false" customHeight="false" outlineLevel="0" collapsed="false">
      <c r="A2488" s="66"/>
      <c r="B2488" s="66"/>
      <c r="C2488" s="66"/>
      <c r="D2488" s="66"/>
      <c r="E2488" s="66"/>
      <c r="F2488" s="66"/>
      <c r="G2488" s="66"/>
    </row>
    <row r="2489" customFormat="false" ht="38.25" hidden="false" customHeight="false" outlineLevel="0" collapsed="false">
      <c r="A2489" s="30" t="s">
        <v>349</v>
      </c>
      <c r="B2489" s="30" t="s">
        <v>107</v>
      </c>
      <c r="C2489" s="61" t="s">
        <v>17</v>
      </c>
      <c r="D2489" s="61" t="s">
        <v>28</v>
      </c>
      <c r="E2489" s="62"/>
      <c r="F2489" s="25"/>
      <c r="G2489" s="25"/>
    </row>
    <row r="2490" customFormat="false" ht="25.5" hidden="false" customHeight="false" outlineLevel="0" collapsed="false">
      <c r="A2490" s="63" t="s">
        <v>1349</v>
      </c>
      <c r="B2490" s="23" t="s">
        <v>1350</v>
      </c>
      <c r="C2490" s="24" t="s">
        <v>17</v>
      </c>
      <c r="D2490" s="24" t="s">
        <v>1314</v>
      </c>
      <c r="E2490" s="62" t="n">
        <v>0.99</v>
      </c>
      <c r="F2490" s="26" t="n">
        <v>12.54</v>
      </c>
      <c r="G2490" s="26" t="n">
        <v>12.47</v>
      </c>
    </row>
    <row r="2491" customFormat="false" ht="15" hidden="false" customHeight="false" outlineLevel="0" collapsed="false">
      <c r="A2491" s="64" t="s">
        <v>1353</v>
      </c>
      <c r="B2491" s="64"/>
      <c r="C2491" s="64"/>
      <c r="D2491" s="64"/>
      <c r="E2491" s="64"/>
      <c r="F2491" s="64"/>
      <c r="G2491" s="65" t="n">
        <v>21.27</v>
      </c>
    </row>
    <row r="2492" customFormat="false" ht="15" hidden="false" customHeight="false" outlineLevel="0" collapsed="false">
      <c r="A2492" s="64" t="s">
        <v>1354</v>
      </c>
      <c r="B2492" s="64"/>
      <c r="C2492" s="64"/>
      <c r="D2492" s="64"/>
      <c r="E2492" s="64"/>
      <c r="F2492" s="64"/>
      <c r="G2492" s="65" t="n">
        <v>10.7</v>
      </c>
    </row>
    <row r="2493" customFormat="false" ht="15" hidden="false" customHeight="false" outlineLevel="0" collapsed="false">
      <c r="A2493" s="64" t="s">
        <v>1355</v>
      </c>
      <c r="B2493" s="64"/>
      <c r="C2493" s="64"/>
      <c r="D2493" s="64"/>
      <c r="E2493" s="64"/>
      <c r="F2493" s="64"/>
      <c r="G2493" s="65" t="n">
        <v>31.97</v>
      </c>
    </row>
    <row r="2494" customFormat="false" ht="15" hidden="false" customHeight="false" outlineLevel="0" collapsed="false">
      <c r="A2494" s="64" t="s">
        <v>1356</v>
      </c>
      <c r="B2494" s="64"/>
      <c r="C2494" s="64"/>
      <c r="D2494" s="64"/>
      <c r="E2494" s="64"/>
      <c r="F2494" s="64"/>
      <c r="G2494" s="65" t="n">
        <v>0</v>
      </c>
    </row>
    <row r="2495" customFormat="false" ht="15" hidden="false" customHeight="false" outlineLevel="0" collapsed="false">
      <c r="A2495" s="64" t="s">
        <v>1357</v>
      </c>
      <c r="B2495" s="64"/>
      <c r="C2495" s="64"/>
      <c r="D2495" s="64"/>
      <c r="E2495" s="64"/>
      <c r="F2495" s="64"/>
      <c r="G2495" s="65" t="n">
        <v>8.2</v>
      </c>
    </row>
    <row r="2496" customFormat="false" ht="15" hidden="false" customHeight="false" outlineLevel="0" collapsed="false">
      <c r="A2496" s="64" t="s">
        <v>1358</v>
      </c>
      <c r="B2496" s="64"/>
      <c r="C2496" s="64"/>
      <c r="D2496" s="64"/>
      <c r="E2496" s="64"/>
      <c r="F2496" s="64"/>
      <c r="G2496" s="65" t="n">
        <v>0</v>
      </c>
    </row>
    <row r="2497" customFormat="false" ht="15" hidden="false" customHeight="false" outlineLevel="0" collapsed="false">
      <c r="A2497" s="64" t="s">
        <v>1359</v>
      </c>
      <c r="B2497" s="64"/>
      <c r="C2497" s="64"/>
      <c r="D2497" s="64"/>
      <c r="E2497" s="64"/>
      <c r="F2497" s="64"/>
      <c r="G2497" s="65" t="n">
        <v>8.2</v>
      </c>
    </row>
    <row r="2498" customFormat="false" ht="15" hidden="false" customHeight="false" outlineLevel="0" collapsed="false">
      <c r="A2498" s="64" t="s">
        <v>1360</v>
      </c>
      <c r="B2498" s="64"/>
      <c r="C2498" s="64"/>
      <c r="D2498" s="64"/>
      <c r="E2498" s="64"/>
      <c r="F2498" s="64"/>
      <c r="G2498" s="65" t="n">
        <v>40.17</v>
      </c>
    </row>
    <row r="2499" customFormat="false" ht="15" hidden="false" customHeight="false" outlineLevel="0" collapsed="false">
      <c r="A2499" s="64" t="s">
        <v>1361</v>
      </c>
      <c r="B2499" s="64"/>
      <c r="C2499" s="64"/>
      <c r="D2499" s="64"/>
      <c r="E2499" s="64"/>
      <c r="F2499" s="64"/>
      <c r="G2499" s="65" t="n">
        <v>0.39</v>
      </c>
    </row>
    <row r="2500" customFormat="false" ht="15" hidden="false" customHeight="false" outlineLevel="0" collapsed="false">
      <c r="A2500" s="64" t="s">
        <v>1362</v>
      </c>
      <c r="B2500" s="64"/>
      <c r="C2500" s="64"/>
      <c r="D2500" s="64"/>
      <c r="E2500" s="64"/>
      <c r="F2500" s="64"/>
      <c r="G2500" s="65" t="n">
        <f aca="false">G2499*G2498</f>
        <v>15.6663</v>
      </c>
    </row>
    <row r="2501" customFormat="false" ht="15" hidden="false" customHeight="false" outlineLevel="0" collapsed="false">
      <c r="A2501" s="66"/>
      <c r="B2501" s="66"/>
      <c r="C2501" s="66"/>
      <c r="D2501" s="66"/>
      <c r="E2501" s="66"/>
      <c r="F2501" s="66"/>
      <c r="G2501" s="66"/>
    </row>
    <row r="2502" customFormat="false" ht="25.5" hidden="false" customHeight="false" outlineLevel="0" collapsed="false">
      <c r="A2502" s="30" t="s">
        <v>350</v>
      </c>
      <c r="B2502" s="30" t="s">
        <v>314</v>
      </c>
      <c r="C2502" s="61" t="s">
        <v>17</v>
      </c>
      <c r="D2502" s="61" t="s">
        <v>23</v>
      </c>
      <c r="E2502" s="62"/>
      <c r="F2502" s="25"/>
      <c r="G2502" s="25"/>
    </row>
    <row r="2503" customFormat="false" ht="25.5" hidden="false" customHeight="false" outlineLevel="0" collapsed="false">
      <c r="A2503" s="63" t="n">
        <v>1106</v>
      </c>
      <c r="B2503" s="23" t="s">
        <v>1395</v>
      </c>
      <c r="C2503" s="24" t="s">
        <v>1343</v>
      </c>
      <c r="D2503" s="24" t="s">
        <v>114</v>
      </c>
      <c r="E2503" s="62" t="n">
        <v>11.56</v>
      </c>
      <c r="F2503" s="26" t="n">
        <v>0.7</v>
      </c>
      <c r="G2503" s="26" t="n">
        <v>8.09</v>
      </c>
    </row>
    <row r="2504" customFormat="false" ht="51" hidden="false" customHeight="false" outlineLevel="0" collapsed="false">
      <c r="A2504" s="63" t="n">
        <v>1358</v>
      </c>
      <c r="B2504" s="23" t="s">
        <v>1747</v>
      </c>
      <c r="C2504" s="24" t="s">
        <v>1343</v>
      </c>
      <c r="D2504" s="24" t="s">
        <v>18</v>
      </c>
      <c r="E2504" s="62" t="n">
        <v>0.16</v>
      </c>
      <c r="F2504" s="26" t="n">
        <v>23.31</v>
      </c>
      <c r="G2504" s="26" t="n">
        <v>3.73</v>
      </c>
    </row>
    <row r="2505" customFormat="false" ht="25.5" hidden="false" customHeight="false" outlineLevel="0" collapsed="false">
      <c r="A2505" s="63" t="n">
        <v>1379</v>
      </c>
      <c r="B2505" s="23" t="s">
        <v>1548</v>
      </c>
      <c r="C2505" s="24" t="s">
        <v>1343</v>
      </c>
      <c r="D2505" s="24" t="s">
        <v>114</v>
      </c>
      <c r="E2505" s="62" t="n">
        <v>32.94</v>
      </c>
      <c r="F2505" s="26" t="n">
        <v>0.47</v>
      </c>
      <c r="G2505" s="26" t="n">
        <v>15.48</v>
      </c>
    </row>
    <row r="2506" customFormat="false" ht="51" hidden="false" customHeight="false" outlineLevel="0" collapsed="false">
      <c r="A2506" s="63" t="n">
        <v>21071</v>
      </c>
      <c r="B2506" s="23" t="s">
        <v>1749</v>
      </c>
      <c r="C2506" s="24" t="s">
        <v>1343</v>
      </c>
      <c r="D2506" s="24" t="s">
        <v>23</v>
      </c>
      <c r="E2506" s="62" t="n">
        <v>2</v>
      </c>
      <c r="F2506" s="26" t="n">
        <v>122.94</v>
      </c>
      <c r="G2506" s="26" t="n">
        <v>245.88</v>
      </c>
    </row>
    <row r="2507" customFormat="false" ht="38.25" hidden="false" customHeight="false" outlineLevel="0" collapsed="false">
      <c r="A2507" s="63" t="n">
        <v>367</v>
      </c>
      <c r="B2507" s="23" t="s">
        <v>1750</v>
      </c>
      <c r="C2507" s="24" t="s">
        <v>1343</v>
      </c>
      <c r="D2507" s="24" t="s">
        <v>28</v>
      </c>
      <c r="E2507" s="62" t="n">
        <v>0.01</v>
      </c>
      <c r="F2507" s="26" t="n">
        <v>37.8</v>
      </c>
      <c r="G2507" s="26" t="n">
        <v>0.38</v>
      </c>
    </row>
    <row r="2508" customFormat="false" ht="38.25" hidden="false" customHeight="false" outlineLevel="0" collapsed="false">
      <c r="A2508" s="63" t="n">
        <v>370</v>
      </c>
      <c r="B2508" s="23" t="s">
        <v>1549</v>
      </c>
      <c r="C2508" s="24" t="s">
        <v>1343</v>
      </c>
      <c r="D2508" s="24" t="s">
        <v>28</v>
      </c>
      <c r="E2508" s="62" t="n">
        <v>0.14</v>
      </c>
      <c r="F2508" s="26" t="n">
        <v>44</v>
      </c>
      <c r="G2508" s="26" t="n">
        <v>6.16</v>
      </c>
    </row>
    <row r="2509" customFormat="false" ht="15" hidden="false" customHeight="false" outlineLevel="0" collapsed="false">
      <c r="A2509" s="63" t="n">
        <v>39</v>
      </c>
      <c r="B2509" s="23" t="s">
        <v>1534</v>
      </c>
      <c r="C2509" s="24" t="s">
        <v>1343</v>
      </c>
      <c r="D2509" s="24" t="s">
        <v>114</v>
      </c>
      <c r="E2509" s="62" t="n">
        <v>1.12</v>
      </c>
      <c r="F2509" s="26" t="n">
        <v>4.17</v>
      </c>
      <c r="G2509" s="26" t="n">
        <v>4.67</v>
      </c>
    </row>
    <row r="2510" customFormat="false" ht="38.25" hidden="false" customHeight="false" outlineLevel="0" collapsed="false">
      <c r="A2510" s="63" t="n">
        <v>4718</v>
      </c>
      <c r="B2510" s="23" t="s">
        <v>1751</v>
      </c>
      <c r="C2510" s="24" t="s">
        <v>1343</v>
      </c>
      <c r="D2510" s="24" t="s">
        <v>28</v>
      </c>
      <c r="E2510" s="62" t="n">
        <v>0.01</v>
      </c>
      <c r="F2510" s="26" t="n">
        <v>54.25</v>
      </c>
      <c r="G2510" s="26" t="n">
        <v>0.63</v>
      </c>
    </row>
    <row r="2511" customFormat="false" ht="38.25" hidden="false" customHeight="false" outlineLevel="0" collapsed="false">
      <c r="A2511" s="63" t="n">
        <v>4722</v>
      </c>
      <c r="B2511" s="23" t="s">
        <v>1748</v>
      </c>
      <c r="C2511" s="24" t="s">
        <v>1343</v>
      </c>
      <c r="D2511" s="24" t="s">
        <v>28</v>
      </c>
      <c r="E2511" s="62" t="n">
        <v>0.01</v>
      </c>
      <c r="F2511" s="26" t="n">
        <v>54.25</v>
      </c>
      <c r="G2511" s="26" t="n">
        <v>0.65</v>
      </c>
    </row>
    <row r="2512" customFormat="false" ht="25.5" hidden="false" customHeight="false" outlineLevel="0" collapsed="false">
      <c r="A2512" s="63" t="n">
        <v>7258</v>
      </c>
      <c r="B2512" s="23" t="s">
        <v>1595</v>
      </c>
      <c r="C2512" s="24" t="s">
        <v>1343</v>
      </c>
      <c r="D2512" s="24" t="s">
        <v>23</v>
      </c>
      <c r="E2512" s="62" t="n">
        <v>178</v>
      </c>
      <c r="F2512" s="26" t="n">
        <v>0.35</v>
      </c>
      <c r="G2512" s="26" t="n">
        <v>62.3</v>
      </c>
    </row>
    <row r="2513" customFormat="false" ht="25.5" hidden="false" customHeight="false" outlineLevel="0" collapsed="false">
      <c r="A2513" s="63" t="s">
        <v>1363</v>
      </c>
      <c r="B2513" s="23" t="s">
        <v>1364</v>
      </c>
      <c r="C2513" s="24" t="s">
        <v>17</v>
      </c>
      <c r="D2513" s="24" t="s">
        <v>1314</v>
      </c>
      <c r="E2513" s="62" t="n">
        <v>4.84</v>
      </c>
      <c r="F2513" s="26" t="n">
        <v>15.53</v>
      </c>
      <c r="G2513" s="26" t="n">
        <v>75.15</v>
      </c>
    </row>
    <row r="2514" customFormat="false" ht="25.5" hidden="false" customHeight="false" outlineLevel="0" collapsed="false">
      <c r="A2514" s="63" t="s">
        <v>1349</v>
      </c>
      <c r="B2514" s="23" t="s">
        <v>1350</v>
      </c>
      <c r="C2514" s="24" t="s">
        <v>17</v>
      </c>
      <c r="D2514" s="24" t="s">
        <v>1314</v>
      </c>
      <c r="E2514" s="62" t="n">
        <v>8.2</v>
      </c>
      <c r="F2514" s="26" t="n">
        <v>12.54</v>
      </c>
      <c r="G2514" s="26" t="n">
        <v>102.81</v>
      </c>
    </row>
    <row r="2515" customFormat="false" ht="15" hidden="false" customHeight="false" outlineLevel="0" collapsed="false">
      <c r="A2515" s="64" t="s">
        <v>1353</v>
      </c>
      <c r="B2515" s="64"/>
      <c r="C2515" s="64"/>
      <c r="D2515" s="64"/>
      <c r="E2515" s="64"/>
      <c r="F2515" s="64"/>
      <c r="G2515" s="65" t="n">
        <v>61.61</v>
      </c>
    </row>
    <row r="2516" customFormat="false" ht="15" hidden="false" customHeight="false" outlineLevel="0" collapsed="false">
      <c r="A2516" s="64" t="s">
        <v>1354</v>
      </c>
      <c r="B2516" s="64"/>
      <c r="C2516" s="64"/>
      <c r="D2516" s="64"/>
      <c r="E2516" s="64"/>
      <c r="F2516" s="64"/>
      <c r="G2516" s="65" t="n">
        <v>201.36</v>
      </c>
    </row>
    <row r="2517" customFormat="false" ht="15" hidden="false" customHeight="false" outlineLevel="0" collapsed="false">
      <c r="A2517" s="64" t="s">
        <v>1355</v>
      </c>
      <c r="B2517" s="64"/>
      <c r="C2517" s="64"/>
      <c r="D2517" s="64"/>
      <c r="E2517" s="64"/>
      <c r="F2517" s="64"/>
      <c r="G2517" s="65" t="n">
        <v>262.97</v>
      </c>
    </row>
    <row r="2518" customFormat="false" ht="15" hidden="false" customHeight="false" outlineLevel="0" collapsed="false">
      <c r="A2518" s="64" t="s">
        <v>1356</v>
      </c>
      <c r="B2518" s="64"/>
      <c r="C2518" s="64"/>
      <c r="D2518" s="64"/>
      <c r="E2518" s="64"/>
      <c r="F2518" s="64"/>
      <c r="G2518" s="65" t="n">
        <v>0</v>
      </c>
    </row>
    <row r="2519" customFormat="false" ht="15" hidden="false" customHeight="false" outlineLevel="0" collapsed="false">
      <c r="A2519" s="64" t="s">
        <v>1357</v>
      </c>
      <c r="B2519" s="64"/>
      <c r="C2519" s="64"/>
      <c r="D2519" s="64"/>
      <c r="E2519" s="64"/>
      <c r="F2519" s="64"/>
      <c r="G2519" s="65" t="n">
        <v>67.45</v>
      </c>
    </row>
    <row r="2520" customFormat="false" ht="15" hidden="false" customHeight="false" outlineLevel="0" collapsed="false">
      <c r="A2520" s="64" t="s">
        <v>1358</v>
      </c>
      <c r="B2520" s="64"/>
      <c r="C2520" s="64"/>
      <c r="D2520" s="64"/>
      <c r="E2520" s="64"/>
      <c r="F2520" s="64"/>
      <c r="G2520" s="65" t="n">
        <v>0</v>
      </c>
    </row>
    <row r="2521" customFormat="false" ht="15" hidden="false" customHeight="false" outlineLevel="0" collapsed="false">
      <c r="A2521" s="64" t="s">
        <v>1359</v>
      </c>
      <c r="B2521" s="64"/>
      <c r="C2521" s="64"/>
      <c r="D2521" s="64"/>
      <c r="E2521" s="64"/>
      <c r="F2521" s="64"/>
      <c r="G2521" s="65" t="n">
        <v>67.45</v>
      </c>
    </row>
    <row r="2522" customFormat="false" ht="15" hidden="false" customHeight="false" outlineLevel="0" collapsed="false">
      <c r="A2522" s="64" t="s">
        <v>1360</v>
      </c>
      <c r="B2522" s="64"/>
      <c r="C2522" s="64"/>
      <c r="D2522" s="64"/>
      <c r="E2522" s="64"/>
      <c r="F2522" s="64"/>
      <c r="G2522" s="65" t="n">
        <v>330.42</v>
      </c>
    </row>
    <row r="2523" customFormat="false" ht="15" hidden="false" customHeight="false" outlineLevel="0" collapsed="false">
      <c r="A2523" s="64" t="s">
        <v>1361</v>
      </c>
      <c r="B2523" s="64"/>
      <c r="C2523" s="64"/>
      <c r="D2523" s="64"/>
      <c r="E2523" s="64"/>
      <c r="F2523" s="64"/>
      <c r="G2523" s="65" t="n">
        <v>2</v>
      </c>
    </row>
    <row r="2524" customFormat="false" ht="15" hidden="false" customHeight="false" outlineLevel="0" collapsed="false">
      <c r="A2524" s="64" t="s">
        <v>1362</v>
      </c>
      <c r="B2524" s="64"/>
      <c r="C2524" s="64"/>
      <c r="D2524" s="64"/>
      <c r="E2524" s="64"/>
      <c r="F2524" s="64"/>
      <c r="G2524" s="65" t="n">
        <f aca="false">G2523*G2522</f>
        <v>660.84</v>
      </c>
    </row>
    <row r="2525" customFormat="false" ht="15" hidden="false" customHeight="false" outlineLevel="0" collapsed="false">
      <c r="A2525" s="66"/>
      <c r="B2525" s="66"/>
      <c r="C2525" s="66"/>
      <c r="D2525" s="66"/>
      <c r="E2525" s="66"/>
      <c r="F2525" s="66"/>
      <c r="G2525" s="66"/>
    </row>
    <row r="2526" customFormat="false" ht="63.75" hidden="false" customHeight="false" outlineLevel="0" collapsed="false">
      <c r="A2526" s="30" t="s">
        <v>351</v>
      </c>
      <c r="B2526" s="30" t="s">
        <v>352</v>
      </c>
      <c r="C2526" s="61" t="s">
        <v>17</v>
      </c>
      <c r="D2526" s="61" t="s">
        <v>49</v>
      </c>
      <c r="E2526" s="62"/>
      <c r="F2526" s="25"/>
      <c r="G2526" s="25"/>
    </row>
    <row r="2527" customFormat="false" ht="38.25" hidden="false" customHeight="false" outlineLevel="0" collapsed="false">
      <c r="A2527" s="63" t="n">
        <v>1020</v>
      </c>
      <c r="B2527" s="23" t="s">
        <v>1772</v>
      </c>
      <c r="C2527" s="24" t="s">
        <v>1343</v>
      </c>
      <c r="D2527" s="24" t="s">
        <v>49</v>
      </c>
      <c r="E2527" s="62" t="n">
        <v>105.78</v>
      </c>
      <c r="F2527" s="26" t="n">
        <v>4.23</v>
      </c>
      <c r="G2527" s="26" t="n">
        <v>447.45</v>
      </c>
    </row>
    <row r="2528" customFormat="false" ht="38.25" hidden="false" customHeight="false" outlineLevel="0" collapsed="false">
      <c r="A2528" s="63" t="n">
        <v>21127</v>
      </c>
      <c r="B2528" s="23" t="s">
        <v>1759</v>
      </c>
      <c r="C2528" s="24" t="s">
        <v>1343</v>
      </c>
      <c r="D2528" s="24" t="s">
        <v>23</v>
      </c>
      <c r="E2528" s="62" t="n">
        <v>1.03</v>
      </c>
      <c r="F2528" s="26" t="n">
        <v>1.86</v>
      </c>
      <c r="G2528" s="26" t="n">
        <v>1.92</v>
      </c>
    </row>
    <row r="2529" customFormat="false" ht="25.5" hidden="false" customHeight="false" outlineLevel="0" collapsed="false">
      <c r="A2529" s="63" t="s">
        <v>1373</v>
      </c>
      <c r="B2529" s="23" t="s">
        <v>1374</v>
      </c>
      <c r="C2529" s="24" t="s">
        <v>17</v>
      </c>
      <c r="D2529" s="24" t="s">
        <v>1314</v>
      </c>
      <c r="E2529" s="62" t="n">
        <v>0.93</v>
      </c>
      <c r="F2529" s="26" t="n">
        <v>12.83</v>
      </c>
      <c r="G2529" s="26" t="n">
        <v>11.89</v>
      </c>
    </row>
    <row r="2530" customFormat="false" ht="25.5" hidden="false" customHeight="false" outlineLevel="0" collapsed="false">
      <c r="A2530" s="63" t="s">
        <v>1367</v>
      </c>
      <c r="B2530" s="23" t="s">
        <v>1368</v>
      </c>
      <c r="C2530" s="24" t="s">
        <v>17</v>
      </c>
      <c r="D2530" s="24" t="s">
        <v>1314</v>
      </c>
      <c r="E2530" s="62" t="n">
        <v>0.93</v>
      </c>
      <c r="F2530" s="26" t="n">
        <v>15.68</v>
      </c>
      <c r="G2530" s="26" t="n">
        <v>14.53</v>
      </c>
    </row>
    <row r="2531" customFormat="false" ht="15" hidden="false" customHeight="false" outlineLevel="0" collapsed="false">
      <c r="A2531" s="64" t="s">
        <v>1353</v>
      </c>
      <c r="B2531" s="64"/>
      <c r="C2531" s="64"/>
      <c r="D2531" s="64"/>
      <c r="E2531" s="64"/>
      <c r="F2531" s="64"/>
      <c r="G2531" s="65" t="n">
        <v>0.18</v>
      </c>
    </row>
    <row r="2532" customFormat="false" ht="15" hidden="false" customHeight="false" outlineLevel="0" collapsed="false">
      <c r="A2532" s="64" t="s">
        <v>1354</v>
      </c>
      <c r="B2532" s="64"/>
      <c r="C2532" s="64"/>
      <c r="D2532" s="64"/>
      <c r="E2532" s="64"/>
      <c r="F2532" s="64"/>
      <c r="G2532" s="65" t="n">
        <v>4.44</v>
      </c>
    </row>
    <row r="2533" customFormat="false" ht="15" hidden="false" customHeight="false" outlineLevel="0" collapsed="false">
      <c r="A2533" s="64" t="s">
        <v>1355</v>
      </c>
      <c r="B2533" s="64"/>
      <c r="C2533" s="64"/>
      <c r="D2533" s="64"/>
      <c r="E2533" s="64"/>
      <c r="F2533" s="64"/>
      <c r="G2533" s="65" t="n">
        <v>4.62</v>
      </c>
    </row>
    <row r="2534" customFormat="false" ht="15" hidden="false" customHeight="false" outlineLevel="0" collapsed="false">
      <c r="A2534" s="64" t="s">
        <v>1356</v>
      </c>
      <c r="B2534" s="64"/>
      <c r="C2534" s="64"/>
      <c r="D2534" s="64"/>
      <c r="E2534" s="64"/>
      <c r="F2534" s="64"/>
      <c r="G2534" s="65" t="n">
        <v>0</v>
      </c>
    </row>
    <row r="2535" customFormat="false" ht="15" hidden="false" customHeight="false" outlineLevel="0" collapsed="false">
      <c r="A2535" s="64" t="s">
        <v>1357</v>
      </c>
      <c r="B2535" s="64"/>
      <c r="C2535" s="64"/>
      <c r="D2535" s="64"/>
      <c r="E2535" s="64"/>
      <c r="F2535" s="64"/>
      <c r="G2535" s="65" t="n">
        <v>1.18</v>
      </c>
    </row>
    <row r="2536" customFormat="false" ht="15" hidden="false" customHeight="false" outlineLevel="0" collapsed="false">
      <c r="A2536" s="64" t="s">
        <v>1358</v>
      </c>
      <c r="B2536" s="64"/>
      <c r="C2536" s="64"/>
      <c r="D2536" s="64"/>
      <c r="E2536" s="64"/>
      <c r="F2536" s="64"/>
      <c r="G2536" s="65" t="n">
        <v>0</v>
      </c>
    </row>
    <row r="2537" customFormat="false" ht="15" hidden="false" customHeight="false" outlineLevel="0" collapsed="false">
      <c r="A2537" s="64" t="s">
        <v>1359</v>
      </c>
      <c r="B2537" s="64"/>
      <c r="C2537" s="64"/>
      <c r="D2537" s="64"/>
      <c r="E2537" s="64"/>
      <c r="F2537" s="64"/>
      <c r="G2537" s="65" t="n">
        <v>1.18</v>
      </c>
    </row>
    <row r="2538" customFormat="false" ht="15" hidden="false" customHeight="false" outlineLevel="0" collapsed="false">
      <c r="A2538" s="64" t="s">
        <v>1360</v>
      </c>
      <c r="B2538" s="64"/>
      <c r="C2538" s="64"/>
      <c r="D2538" s="64"/>
      <c r="E2538" s="64"/>
      <c r="F2538" s="64"/>
      <c r="G2538" s="65" t="n">
        <v>5.8</v>
      </c>
    </row>
    <row r="2539" customFormat="false" ht="15" hidden="false" customHeight="false" outlineLevel="0" collapsed="false">
      <c r="A2539" s="64" t="s">
        <v>1361</v>
      </c>
      <c r="B2539" s="64"/>
      <c r="C2539" s="64"/>
      <c r="D2539" s="64"/>
      <c r="E2539" s="64"/>
      <c r="F2539" s="64"/>
      <c r="G2539" s="65" t="n">
        <v>103</v>
      </c>
    </row>
    <row r="2540" customFormat="false" ht="15" hidden="false" customHeight="false" outlineLevel="0" collapsed="false">
      <c r="A2540" s="64" t="s">
        <v>1362</v>
      </c>
      <c r="B2540" s="64"/>
      <c r="C2540" s="64"/>
      <c r="D2540" s="64"/>
      <c r="E2540" s="64"/>
      <c r="F2540" s="64"/>
      <c r="G2540" s="65" t="n">
        <f aca="false">G2539*G2538</f>
        <v>597.4</v>
      </c>
    </row>
    <row r="2541" customFormat="false" ht="15" hidden="false" customHeight="false" outlineLevel="0" collapsed="false">
      <c r="A2541" s="66"/>
      <c r="B2541" s="66"/>
      <c r="C2541" s="66"/>
      <c r="D2541" s="66"/>
      <c r="E2541" s="66"/>
      <c r="F2541" s="66"/>
      <c r="G2541" s="66"/>
    </row>
    <row r="2542" customFormat="false" ht="63.75" hidden="false" customHeight="false" outlineLevel="0" collapsed="false">
      <c r="A2542" s="30" t="s">
        <v>353</v>
      </c>
      <c r="B2542" s="30" t="s">
        <v>354</v>
      </c>
      <c r="C2542" s="61" t="s">
        <v>17</v>
      </c>
      <c r="D2542" s="61" t="s">
        <v>49</v>
      </c>
      <c r="E2542" s="62"/>
      <c r="F2542" s="25"/>
      <c r="G2542" s="25"/>
    </row>
    <row r="2543" customFormat="false" ht="38.25" hidden="false" customHeight="false" outlineLevel="0" collapsed="false">
      <c r="A2543" s="63" t="n">
        <v>21127</v>
      </c>
      <c r="B2543" s="23" t="s">
        <v>1759</v>
      </c>
      <c r="C2543" s="24" t="s">
        <v>1343</v>
      </c>
      <c r="D2543" s="24" t="s">
        <v>23</v>
      </c>
      <c r="E2543" s="62" t="n">
        <v>0.18</v>
      </c>
      <c r="F2543" s="26" t="n">
        <v>1.86</v>
      </c>
      <c r="G2543" s="26" t="n">
        <v>0.33</v>
      </c>
    </row>
    <row r="2544" customFormat="false" ht="25.5" hidden="false" customHeight="false" outlineLevel="0" collapsed="false">
      <c r="A2544" s="63" t="s">
        <v>1373</v>
      </c>
      <c r="B2544" s="23" t="s">
        <v>1374</v>
      </c>
      <c r="C2544" s="24" t="s">
        <v>17</v>
      </c>
      <c r="D2544" s="24" t="s">
        <v>1314</v>
      </c>
      <c r="E2544" s="62" t="n">
        <v>0.23</v>
      </c>
      <c r="F2544" s="26" t="n">
        <v>12.83</v>
      </c>
      <c r="G2544" s="26" t="n">
        <v>2.93</v>
      </c>
    </row>
    <row r="2545" customFormat="false" ht="25.5" hidden="false" customHeight="false" outlineLevel="0" collapsed="false">
      <c r="A2545" s="63" t="s">
        <v>1367</v>
      </c>
      <c r="B2545" s="23" t="s">
        <v>1368</v>
      </c>
      <c r="C2545" s="24" t="s">
        <v>17</v>
      </c>
      <c r="D2545" s="24" t="s">
        <v>1314</v>
      </c>
      <c r="E2545" s="62" t="n">
        <v>0.23</v>
      </c>
      <c r="F2545" s="26" t="n">
        <v>15.68</v>
      </c>
      <c r="G2545" s="26" t="n">
        <v>3.59</v>
      </c>
    </row>
    <row r="2546" customFormat="false" ht="76.5" hidden="false" customHeight="false" outlineLevel="0" collapsed="false">
      <c r="A2546" s="63" t="n">
        <v>995</v>
      </c>
      <c r="B2546" s="23" t="s">
        <v>1773</v>
      </c>
      <c r="C2546" s="24" t="s">
        <v>1343</v>
      </c>
      <c r="D2546" s="24" t="s">
        <v>49</v>
      </c>
      <c r="E2546" s="62" t="n">
        <v>18.08</v>
      </c>
      <c r="F2546" s="26" t="n">
        <v>6.5</v>
      </c>
      <c r="G2546" s="26" t="n">
        <v>117.49</v>
      </c>
    </row>
    <row r="2547" customFormat="false" ht="15" hidden="false" customHeight="false" outlineLevel="0" collapsed="false">
      <c r="A2547" s="64" t="s">
        <v>1353</v>
      </c>
      <c r="B2547" s="64"/>
      <c r="C2547" s="64"/>
      <c r="D2547" s="64"/>
      <c r="E2547" s="64"/>
      <c r="F2547" s="64"/>
      <c r="G2547" s="65" t="n">
        <v>0.26</v>
      </c>
    </row>
    <row r="2548" customFormat="false" ht="15" hidden="false" customHeight="false" outlineLevel="0" collapsed="false">
      <c r="A2548" s="64" t="s">
        <v>1354</v>
      </c>
      <c r="B2548" s="64"/>
      <c r="C2548" s="64"/>
      <c r="D2548" s="64"/>
      <c r="E2548" s="64"/>
      <c r="F2548" s="64"/>
      <c r="G2548" s="65" t="n">
        <v>6.8</v>
      </c>
    </row>
    <row r="2549" customFormat="false" ht="15" hidden="false" customHeight="false" outlineLevel="0" collapsed="false">
      <c r="A2549" s="64" t="s">
        <v>1355</v>
      </c>
      <c r="B2549" s="64"/>
      <c r="C2549" s="64"/>
      <c r="D2549" s="64"/>
      <c r="E2549" s="64"/>
      <c r="F2549" s="64"/>
      <c r="G2549" s="65" t="n">
        <v>7.06</v>
      </c>
    </row>
    <row r="2550" customFormat="false" ht="15" hidden="false" customHeight="false" outlineLevel="0" collapsed="false">
      <c r="A2550" s="64" t="s">
        <v>1356</v>
      </c>
      <c r="B2550" s="64"/>
      <c r="C2550" s="64"/>
      <c r="D2550" s="64"/>
      <c r="E2550" s="64"/>
      <c r="F2550" s="64"/>
      <c r="G2550" s="65" t="n">
        <v>0</v>
      </c>
    </row>
    <row r="2551" customFormat="false" ht="15" hidden="false" customHeight="false" outlineLevel="0" collapsed="false">
      <c r="A2551" s="64" t="s">
        <v>1357</v>
      </c>
      <c r="B2551" s="64"/>
      <c r="C2551" s="64"/>
      <c r="D2551" s="64"/>
      <c r="E2551" s="64"/>
      <c r="F2551" s="64"/>
      <c r="G2551" s="65" t="n">
        <v>1.81</v>
      </c>
    </row>
    <row r="2552" customFormat="false" ht="15" hidden="false" customHeight="false" outlineLevel="0" collapsed="false">
      <c r="A2552" s="64" t="s">
        <v>1358</v>
      </c>
      <c r="B2552" s="64"/>
      <c r="C2552" s="64"/>
      <c r="D2552" s="64"/>
      <c r="E2552" s="64"/>
      <c r="F2552" s="64"/>
      <c r="G2552" s="65" t="n">
        <v>0</v>
      </c>
    </row>
    <row r="2553" customFormat="false" ht="15" hidden="false" customHeight="false" outlineLevel="0" collapsed="false">
      <c r="A2553" s="64" t="s">
        <v>1359</v>
      </c>
      <c r="B2553" s="64"/>
      <c r="C2553" s="64"/>
      <c r="D2553" s="64"/>
      <c r="E2553" s="64"/>
      <c r="F2553" s="64"/>
      <c r="G2553" s="65" t="n">
        <v>1.81</v>
      </c>
    </row>
    <row r="2554" customFormat="false" ht="15" hidden="false" customHeight="false" outlineLevel="0" collapsed="false">
      <c r="A2554" s="64" t="s">
        <v>1360</v>
      </c>
      <c r="B2554" s="64"/>
      <c r="C2554" s="64"/>
      <c r="D2554" s="64"/>
      <c r="E2554" s="64"/>
      <c r="F2554" s="64"/>
      <c r="G2554" s="65" t="n">
        <v>8.88</v>
      </c>
    </row>
    <row r="2555" customFormat="false" ht="15" hidden="false" customHeight="false" outlineLevel="0" collapsed="false">
      <c r="A2555" s="64" t="s">
        <v>1361</v>
      </c>
      <c r="B2555" s="64"/>
      <c r="C2555" s="64"/>
      <c r="D2555" s="64"/>
      <c r="E2555" s="64"/>
      <c r="F2555" s="64"/>
      <c r="G2555" s="65" t="n">
        <v>17.6</v>
      </c>
    </row>
    <row r="2556" customFormat="false" ht="15" hidden="false" customHeight="false" outlineLevel="0" collapsed="false">
      <c r="A2556" s="64" t="s">
        <v>1362</v>
      </c>
      <c r="B2556" s="64"/>
      <c r="C2556" s="64"/>
      <c r="D2556" s="64"/>
      <c r="E2556" s="64"/>
      <c r="F2556" s="64"/>
      <c r="G2556" s="65" t="n">
        <f aca="false">G2555*G2554</f>
        <v>156.288</v>
      </c>
    </row>
    <row r="2557" customFormat="false" ht="15" hidden="false" customHeight="false" outlineLevel="0" collapsed="false">
      <c r="A2557" s="66"/>
      <c r="B2557" s="66"/>
      <c r="C2557" s="66"/>
      <c r="D2557" s="66"/>
      <c r="E2557" s="66"/>
      <c r="F2557" s="66"/>
      <c r="G2557" s="66"/>
    </row>
    <row r="2558" customFormat="false" ht="63.75" hidden="false" customHeight="false" outlineLevel="0" collapsed="false">
      <c r="A2558" s="30" t="s">
        <v>355</v>
      </c>
      <c r="B2558" s="30" t="s">
        <v>356</v>
      </c>
      <c r="C2558" s="61" t="s">
        <v>17</v>
      </c>
      <c r="D2558" s="61" t="s">
        <v>49</v>
      </c>
      <c r="E2558" s="62"/>
      <c r="F2558" s="25"/>
      <c r="G2558" s="25"/>
    </row>
    <row r="2559" customFormat="false" ht="38.25" hidden="false" customHeight="false" outlineLevel="0" collapsed="false">
      <c r="A2559" s="63" t="n">
        <v>21127</v>
      </c>
      <c r="B2559" s="23" t="s">
        <v>1759</v>
      </c>
      <c r="C2559" s="24" t="s">
        <v>1343</v>
      </c>
      <c r="D2559" s="24" t="s">
        <v>23</v>
      </c>
      <c r="E2559" s="62" t="n">
        <v>0.29</v>
      </c>
      <c r="F2559" s="26" t="n">
        <v>1.86</v>
      </c>
      <c r="G2559" s="26" t="n">
        <v>0.54</v>
      </c>
    </row>
    <row r="2560" customFormat="false" ht="25.5" hidden="false" customHeight="false" outlineLevel="0" collapsed="false">
      <c r="A2560" s="63" t="s">
        <v>1373</v>
      </c>
      <c r="B2560" s="23" t="s">
        <v>1374</v>
      </c>
      <c r="C2560" s="24" t="s">
        <v>17</v>
      </c>
      <c r="D2560" s="24" t="s">
        <v>1314</v>
      </c>
      <c r="E2560" s="62" t="n">
        <v>2.05</v>
      </c>
      <c r="F2560" s="26" t="n">
        <v>12.83</v>
      </c>
      <c r="G2560" s="26" t="n">
        <v>26.27</v>
      </c>
    </row>
    <row r="2561" customFormat="false" ht="25.5" hidden="false" customHeight="false" outlineLevel="0" collapsed="false">
      <c r="A2561" s="63" t="s">
        <v>1367</v>
      </c>
      <c r="B2561" s="23" t="s">
        <v>1368</v>
      </c>
      <c r="C2561" s="24" t="s">
        <v>17</v>
      </c>
      <c r="D2561" s="24" t="s">
        <v>1314</v>
      </c>
      <c r="E2561" s="62" t="n">
        <v>2.05</v>
      </c>
      <c r="F2561" s="26" t="n">
        <v>15.68</v>
      </c>
      <c r="G2561" s="26" t="n">
        <v>32.11</v>
      </c>
    </row>
    <row r="2562" customFormat="false" ht="76.5" hidden="false" customHeight="false" outlineLevel="0" collapsed="false">
      <c r="A2562" s="63" t="n">
        <v>996</v>
      </c>
      <c r="B2562" s="23" t="s">
        <v>1774</v>
      </c>
      <c r="C2562" s="24" t="s">
        <v>1343</v>
      </c>
      <c r="D2562" s="24" t="s">
        <v>49</v>
      </c>
      <c r="E2562" s="62" t="n">
        <v>32.48</v>
      </c>
      <c r="F2562" s="26" t="n">
        <v>9.89</v>
      </c>
      <c r="G2562" s="26" t="n">
        <v>321.23</v>
      </c>
    </row>
    <row r="2563" customFormat="false" ht="15" hidden="false" customHeight="false" outlineLevel="0" collapsed="false">
      <c r="A2563" s="64" t="s">
        <v>1353</v>
      </c>
      <c r="B2563" s="64"/>
      <c r="C2563" s="64"/>
      <c r="D2563" s="64"/>
      <c r="E2563" s="64"/>
      <c r="F2563" s="64"/>
      <c r="G2563" s="65" t="n">
        <v>1.29</v>
      </c>
    </row>
    <row r="2564" customFormat="false" ht="15" hidden="false" customHeight="false" outlineLevel="0" collapsed="false">
      <c r="A2564" s="64" t="s">
        <v>1354</v>
      </c>
      <c r="B2564" s="64"/>
      <c r="C2564" s="64"/>
      <c r="D2564" s="64"/>
      <c r="E2564" s="64"/>
      <c r="F2564" s="64"/>
      <c r="G2564" s="65" t="n">
        <v>10.59</v>
      </c>
    </row>
    <row r="2565" customFormat="false" ht="15" hidden="false" customHeight="false" outlineLevel="0" collapsed="false">
      <c r="A2565" s="64" t="s">
        <v>1355</v>
      </c>
      <c r="B2565" s="64"/>
      <c r="C2565" s="64"/>
      <c r="D2565" s="64"/>
      <c r="E2565" s="64"/>
      <c r="F2565" s="64"/>
      <c r="G2565" s="65" t="n">
        <v>11.88</v>
      </c>
    </row>
    <row r="2566" customFormat="false" ht="15" hidden="false" customHeight="false" outlineLevel="0" collapsed="false">
      <c r="A2566" s="64" t="s">
        <v>1356</v>
      </c>
      <c r="B2566" s="64"/>
      <c r="C2566" s="64"/>
      <c r="D2566" s="64"/>
      <c r="E2566" s="64"/>
      <c r="F2566" s="64"/>
      <c r="G2566" s="65" t="n">
        <v>0</v>
      </c>
    </row>
    <row r="2567" customFormat="false" ht="15" hidden="false" customHeight="false" outlineLevel="0" collapsed="false">
      <c r="A2567" s="64" t="s">
        <v>1357</v>
      </c>
      <c r="B2567" s="64"/>
      <c r="C2567" s="64"/>
      <c r="D2567" s="64"/>
      <c r="E2567" s="64"/>
      <c r="F2567" s="64"/>
      <c r="G2567" s="65" t="n">
        <v>3.05</v>
      </c>
    </row>
    <row r="2568" customFormat="false" ht="15" hidden="false" customHeight="false" outlineLevel="0" collapsed="false">
      <c r="A2568" s="64" t="s">
        <v>1358</v>
      </c>
      <c r="B2568" s="64"/>
      <c r="C2568" s="64"/>
      <c r="D2568" s="64"/>
      <c r="E2568" s="64"/>
      <c r="F2568" s="64"/>
      <c r="G2568" s="65" t="n">
        <v>0</v>
      </c>
    </row>
    <row r="2569" customFormat="false" ht="15" hidden="false" customHeight="false" outlineLevel="0" collapsed="false">
      <c r="A2569" s="64" t="s">
        <v>1359</v>
      </c>
      <c r="B2569" s="64"/>
      <c r="C2569" s="64"/>
      <c r="D2569" s="64"/>
      <c r="E2569" s="64"/>
      <c r="F2569" s="64"/>
      <c r="G2569" s="65" t="n">
        <v>3.05</v>
      </c>
    </row>
    <row r="2570" customFormat="false" ht="15" hidden="false" customHeight="false" outlineLevel="0" collapsed="false">
      <c r="A2570" s="64" t="s">
        <v>1360</v>
      </c>
      <c r="B2570" s="64"/>
      <c r="C2570" s="64"/>
      <c r="D2570" s="64"/>
      <c r="E2570" s="64"/>
      <c r="F2570" s="64"/>
      <c r="G2570" s="65" t="n">
        <v>14.93</v>
      </c>
    </row>
    <row r="2571" customFormat="false" ht="15" hidden="false" customHeight="false" outlineLevel="0" collapsed="false">
      <c r="A2571" s="64" t="s">
        <v>1361</v>
      </c>
      <c r="B2571" s="64"/>
      <c r="C2571" s="64"/>
      <c r="D2571" s="64"/>
      <c r="E2571" s="64"/>
      <c r="F2571" s="64"/>
      <c r="G2571" s="65" t="n">
        <v>32</v>
      </c>
    </row>
    <row r="2572" customFormat="false" ht="15" hidden="false" customHeight="false" outlineLevel="0" collapsed="false">
      <c r="A2572" s="64" t="s">
        <v>1362</v>
      </c>
      <c r="B2572" s="64"/>
      <c r="C2572" s="64"/>
      <c r="D2572" s="64"/>
      <c r="E2572" s="64"/>
      <c r="F2572" s="64"/>
      <c r="G2572" s="65" t="n">
        <f aca="false">G2571*G2570</f>
        <v>477.76</v>
      </c>
    </row>
    <row r="2573" customFormat="false" ht="15" hidden="false" customHeight="false" outlineLevel="0" collapsed="false">
      <c r="A2573" s="66"/>
      <c r="B2573" s="66"/>
      <c r="C2573" s="66"/>
      <c r="D2573" s="66"/>
      <c r="E2573" s="66"/>
      <c r="F2573" s="66"/>
      <c r="G2573" s="66"/>
    </row>
    <row r="2574" customFormat="false" ht="63.75" hidden="false" customHeight="false" outlineLevel="0" collapsed="false">
      <c r="A2574" s="30" t="s">
        <v>357</v>
      </c>
      <c r="B2574" s="30" t="s">
        <v>327</v>
      </c>
      <c r="C2574" s="61" t="s">
        <v>17</v>
      </c>
      <c r="D2574" s="61" t="s">
        <v>49</v>
      </c>
      <c r="E2574" s="62"/>
      <c r="F2574" s="25"/>
      <c r="G2574" s="25"/>
    </row>
    <row r="2575" customFormat="false" ht="76.5" hidden="false" customHeight="false" outlineLevel="0" collapsed="false">
      <c r="A2575" s="63" t="n">
        <v>1018</v>
      </c>
      <c r="B2575" s="23" t="s">
        <v>1758</v>
      </c>
      <c r="C2575" s="24" t="s">
        <v>1343</v>
      </c>
      <c r="D2575" s="24" t="s">
        <v>49</v>
      </c>
      <c r="E2575" s="62" t="n">
        <v>15.23</v>
      </c>
      <c r="F2575" s="26" t="n">
        <v>19.44</v>
      </c>
      <c r="G2575" s="26" t="n">
        <v>295.97</v>
      </c>
    </row>
    <row r="2576" customFormat="false" ht="38.25" hidden="false" customHeight="false" outlineLevel="0" collapsed="false">
      <c r="A2576" s="63" t="n">
        <v>21127</v>
      </c>
      <c r="B2576" s="23" t="s">
        <v>1759</v>
      </c>
      <c r="C2576" s="24" t="s">
        <v>1343</v>
      </c>
      <c r="D2576" s="24" t="s">
        <v>23</v>
      </c>
      <c r="E2576" s="62" t="n">
        <v>0.14</v>
      </c>
      <c r="F2576" s="26" t="n">
        <v>1.86</v>
      </c>
      <c r="G2576" s="26" t="n">
        <v>0.25</v>
      </c>
    </row>
    <row r="2577" customFormat="false" ht="25.5" hidden="false" customHeight="false" outlineLevel="0" collapsed="false">
      <c r="A2577" s="63" t="s">
        <v>1373</v>
      </c>
      <c r="B2577" s="23" t="s">
        <v>1374</v>
      </c>
      <c r="C2577" s="24" t="s">
        <v>17</v>
      </c>
      <c r="D2577" s="24" t="s">
        <v>1314</v>
      </c>
      <c r="E2577" s="62" t="n">
        <v>1.31</v>
      </c>
      <c r="F2577" s="26" t="n">
        <v>12.83</v>
      </c>
      <c r="G2577" s="26" t="n">
        <v>16.74</v>
      </c>
    </row>
    <row r="2578" customFormat="false" ht="25.5" hidden="false" customHeight="false" outlineLevel="0" collapsed="false">
      <c r="A2578" s="63" t="s">
        <v>1367</v>
      </c>
      <c r="B2578" s="23" t="s">
        <v>1368</v>
      </c>
      <c r="C2578" s="24" t="s">
        <v>17</v>
      </c>
      <c r="D2578" s="24" t="s">
        <v>1314</v>
      </c>
      <c r="E2578" s="62" t="n">
        <v>1.31</v>
      </c>
      <c r="F2578" s="26" t="n">
        <v>15.68</v>
      </c>
      <c r="G2578" s="26" t="n">
        <v>20.46</v>
      </c>
    </row>
    <row r="2579" customFormat="false" ht="15" hidden="false" customHeight="false" outlineLevel="0" collapsed="false">
      <c r="A2579" s="64" t="s">
        <v>1353</v>
      </c>
      <c r="B2579" s="64"/>
      <c r="C2579" s="64"/>
      <c r="D2579" s="64"/>
      <c r="E2579" s="64"/>
      <c r="F2579" s="64"/>
      <c r="G2579" s="65" t="n">
        <v>1.75</v>
      </c>
    </row>
    <row r="2580" customFormat="false" ht="15" hidden="false" customHeight="false" outlineLevel="0" collapsed="false">
      <c r="A2580" s="64" t="s">
        <v>1354</v>
      </c>
      <c r="B2580" s="64"/>
      <c r="C2580" s="64"/>
      <c r="D2580" s="64"/>
      <c r="E2580" s="64"/>
      <c r="F2580" s="64"/>
      <c r="G2580" s="65" t="n">
        <v>20.48</v>
      </c>
    </row>
    <row r="2581" customFormat="false" ht="15" hidden="false" customHeight="false" outlineLevel="0" collapsed="false">
      <c r="A2581" s="64" t="s">
        <v>1355</v>
      </c>
      <c r="B2581" s="64"/>
      <c r="C2581" s="64"/>
      <c r="D2581" s="64"/>
      <c r="E2581" s="64"/>
      <c r="F2581" s="64"/>
      <c r="G2581" s="65" t="n">
        <v>22.23</v>
      </c>
    </row>
    <row r="2582" customFormat="false" ht="15" hidden="false" customHeight="false" outlineLevel="0" collapsed="false">
      <c r="A2582" s="64" t="s">
        <v>1356</v>
      </c>
      <c r="B2582" s="64"/>
      <c r="C2582" s="64"/>
      <c r="D2582" s="64"/>
      <c r="E2582" s="64"/>
      <c r="F2582" s="64"/>
      <c r="G2582" s="65" t="n">
        <v>0</v>
      </c>
    </row>
    <row r="2583" customFormat="false" ht="15" hidden="false" customHeight="false" outlineLevel="0" collapsed="false">
      <c r="A2583" s="64" t="s">
        <v>1357</v>
      </c>
      <c r="B2583" s="64"/>
      <c r="C2583" s="64"/>
      <c r="D2583" s="64"/>
      <c r="E2583" s="64"/>
      <c r="F2583" s="64"/>
      <c r="G2583" s="65" t="n">
        <v>5.7</v>
      </c>
    </row>
    <row r="2584" customFormat="false" ht="15" hidden="false" customHeight="false" outlineLevel="0" collapsed="false">
      <c r="A2584" s="64" t="s">
        <v>1358</v>
      </c>
      <c r="B2584" s="64"/>
      <c r="C2584" s="64"/>
      <c r="D2584" s="64"/>
      <c r="E2584" s="64"/>
      <c r="F2584" s="64"/>
      <c r="G2584" s="65" t="n">
        <v>0</v>
      </c>
    </row>
    <row r="2585" customFormat="false" ht="15" hidden="false" customHeight="false" outlineLevel="0" collapsed="false">
      <c r="A2585" s="64" t="s">
        <v>1359</v>
      </c>
      <c r="B2585" s="64"/>
      <c r="C2585" s="64"/>
      <c r="D2585" s="64"/>
      <c r="E2585" s="64"/>
      <c r="F2585" s="64"/>
      <c r="G2585" s="65" t="n">
        <v>5.7</v>
      </c>
    </row>
    <row r="2586" customFormat="false" ht="15" hidden="false" customHeight="false" outlineLevel="0" collapsed="false">
      <c r="A2586" s="64" t="s">
        <v>1360</v>
      </c>
      <c r="B2586" s="64"/>
      <c r="C2586" s="64"/>
      <c r="D2586" s="64"/>
      <c r="E2586" s="64"/>
      <c r="F2586" s="64"/>
      <c r="G2586" s="65" t="n">
        <v>27.93</v>
      </c>
    </row>
    <row r="2587" customFormat="false" ht="15" hidden="false" customHeight="false" outlineLevel="0" collapsed="false">
      <c r="A2587" s="64" t="s">
        <v>1361</v>
      </c>
      <c r="B2587" s="64"/>
      <c r="C2587" s="64"/>
      <c r="D2587" s="64"/>
      <c r="E2587" s="64"/>
      <c r="F2587" s="64"/>
      <c r="G2587" s="65" t="n">
        <v>15</v>
      </c>
    </row>
    <row r="2588" customFormat="false" ht="15" hidden="false" customHeight="false" outlineLevel="0" collapsed="false">
      <c r="A2588" s="64" t="s">
        <v>1362</v>
      </c>
      <c r="B2588" s="64"/>
      <c r="C2588" s="64"/>
      <c r="D2588" s="64"/>
      <c r="E2588" s="64"/>
      <c r="F2588" s="64"/>
      <c r="G2588" s="65" t="n">
        <f aca="false">G2587*G2586</f>
        <v>418.95</v>
      </c>
    </row>
    <row r="2589" customFormat="false" ht="15" hidden="false" customHeight="false" outlineLevel="0" collapsed="false">
      <c r="A2589" s="66"/>
      <c r="B2589" s="66"/>
      <c r="C2589" s="66"/>
      <c r="D2589" s="66"/>
      <c r="E2589" s="66"/>
      <c r="F2589" s="66"/>
      <c r="G2589" s="66"/>
    </row>
    <row r="2590" customFormat="false" ht="63.75" hidden="false" customHeight="false" outlineLevel="0" collapsed="false">
      <c r="A2590" s="30" t="s">
        <v>358</v>
      </c>
      <c r="B2590" s="30" t="s">
        <v>329</v>
      </c>
      <c r="C2590" s="61" t="s">
        <v>17</v>
      </c>
      <c r="D2590" s="61" t="s">
        <v>49</v>
      </c>
      <c r="E2590" s="62"/>
      <c r="F2590" s="25"/>
      <c r="G2590" s="25"/>
    </row>
    <row r="2591" customFormat="false" ht="38.25" hidden="false" customHeight="false" outlineLevel="0" collapsed="false">
      <c r="A2591" s="63" t="n">
        <v>21127</v>
      </c>
      <c r="B2591" s="23" t="s">
        <v>1759</v>
      </c>
      <c r="C2591" s="24" t="s">
        <v>1343</v>
      </c>
      <c r="D2591" s="24" t="s">
        <v>23</v>
      </c>
      <c r="E2591" s="62" t="n">
        <v>0.41</v>
      </c>
      <c r="F2591" s="26" t="n">
        <v>1.86</v>
      </c>
      <c r="G2591" s="26" t="n">
        <v>0.75</v>
      </c>
    </row>
    <row r="2592" customFormat="false" ht="25.5" hidden="false" customHeight="false" outlineLevel="0" collapsed="false">
      <c r="A2592" s="63" t="s">
        <v>1373</v>
      </c>
      <c r="B2592" s="23" t="s">
        <v>1374</v>
      </c>
      <c r="C2592" s="24" t="s">
        <v>17</v>
      </c>
      <c r="D2592" s="24" t="s">
        <v>1314</v>
      </c>
      <c r="E2592" s="62" t="n">
        <v>5.76</v>
      </c>
      <c r="F2592" s="26" t="n">
        <v>12.83</v>
      </c>
      <c r="G2592" s="26" t="n">
        <v>73.89</v>
      </c>
    </row>
    <row r="2593" customFormat="false" ht="25.5" hidden="false" customHeight="false" outlineLevel="0" collapsed="false">
      <c r="A2593" s="63" t="s">
        <v>1367</v>
      </c>
      <c r="B2593" s="23" t="s">
        <v>1368</v>
      </c>
      <c r="C2593" s="24" t="s">
        <v>17</v>
      </c>
      <c r="D2593" s="24" t="s">
        <v>1314</v>
      </c>
      <c r="E2593" s="62" t="n">
        <v>5.76</v>
      </c>
      <c r="F2593" s="26" t="n">
        <v>15.68</v>
      </c>
      <c r="G2593" s="26" t="n">
        <v>90.3</v>
      </c>
    </row>
    <row r="2594" customFormat="false" ht="38.25" hidden="false" customHeight="false" outlineLevel="0" collapsed="false">
      <c r="A2594" s="63" t="n">
        <v>998</v>
      </c>
      <c r="B2594" s="23" t="s">
        <v>1760</v>
      </c>
      <c r="C2594" s="24" t="s">
        <v>1343</v>
      </c>
      <c r="D2594" s="24" t="s">
        <v>49</v>
      </c>
      <c r="E2594" s="62" t="n">
        <v>45.68</v>
      </c>
      <c r="F2594" s="26" t="n">
        <v>35.77</v>
      </c>
      <c r="G2594" s="26" t="n">
        <v>1633.79</v>
      </c>
    </row>
    <row r="2595" customFormat="false" ht="15" hidden="false" customHeight="false" outlineLevel="0" collapsed="false">
      <c r="A2595" s="64" t="s">
        <v>1353</v>
      </c>
      <c r="B2595" s="64"/>
      <c r="C2595" s="64"/>
      <c r="D2595" s="64"/>
      <c r="E2595" s="64"/>
      <c r="F2595" s="64"/>
      <c r="G2595" s="65" t="n">
        <v>2.57</v>
      </c>
    </row>
    <row r="2596" customFormat="false" ht="15" hidden="false" customHeight="false" outlineLevel="0" collapsed="false">
      <c r="A2596" s="64" t="s">
        <v>1354</v>
      </c>
      <c r="B2596" s="64"/>
      <c r="C2596" s="64"/>
      <c r="D2596" s="64"/>
      <c r="E2596" s="64"/>
      <c r="F2596" s="64"/>
      <c r="G2596" s="65" t="n">
        <v>37.4</v>
      </c>
    </row>
    <row r="2597" customFormat="false" ht="15" hidden="false" customHeight="false" outlineLevel="0" collapsed="false">
      <c r="A2597" s="64" t="s">
        <v>1355</v>
      </c>
      <c r="B2597" s="64"/>
      <c r="C2597" s="64"/>
      <c r="D2597" s="64"/>
      <c r="E2597" s="64"/>
      <c r="F2597" s="64"/>
      <c r="G2597" s="65" t="n">
        <v>39.97</v>
      </c>
    </row>
    <row r="2598" customFormat="false" ht="15" hidden="false" customHeight="false" outlineLevel="0" collapsed="false">
      <c r="A2598" s="64" t="s">
        <v>1356</v>
      </c>
      <c r="B2598" s="64"/>
      <c r="C2598" s="64"/>
      <c r="D2598" s="64"/>
      <c r="E2598" s="64"/>
      <c r="F2598" s="64"/>
      <c r="G2598" s="65" t="n">
        <v>0</v>
      </c>
    </row>
    <row r="2599" customFormat="false" ht="15" hidden="false" customHeight="false" outlineLevel="0" collapsed="false">
      <c r="A2599" s="64" t="s">
        <v>1357</v>
      </c>
      <c r="B2599" s="64"/>
      <c r="C2599" s="64"/>
      <c r="D2599" s="64"/>
      <c r="E2599" s="64"/>
      <c r="F2599" s="64"/>
      <c r="G2599" s="65" t="n">
        <v>10.25</v>
      </c>
    </row>
    <row r="2600" customFormat="false" ht="15" hidden="false" customHeight="false" outlineLevel="0" collapsed="false">
      <c r="A2600" s="64" t="s">
        <v>1358</v>
      </c>
      <c r="B2600" s="64"/>
      <c r="C2600" s="64"/>
      <c r="D2600" s="64"/>
      <c r="E2600" s="64"/>
      <c r="F2600" s="64"/>
      <c r="G2600" s="65" t="n">
        <v>0</v>
      </c>
    </row>
    <row r="2601" customFormat="false" ht="15" hidden="false" customHeight="false" outlineLevel="0" collapsed="false">
      <c r="A2601" s="64" t="s">
        <v>1359</v>
      </c>
      <c r="B2601" s="64"/>
      <c r="C2601" s="64"/>
      <c r="D2601" s="64"/>
      <c r="E2601" s="64"/>
      <c r="F2601" s="64"/>
      <c r="G2601" s="65" t="n">
        <v>10.25</v>
      </c>
    </row>
    <row r="2602" customFormat="false" ht="15" hidden="false" customHeight="false" outlineLevel="0" collapsed="false">
      <c r="A2602" s="64" t="s">
        <v>1360</v>
      </c>
      <c r="B2602" s="64"/>
      <c r="C2602" s="64"/>
      <c r="D2602" s="64"/>
      <c r="E2602" s="64"/>
      <c r="F2602" s="64"/>
      <c r="G2602" s="65" t="n">
        <v>50.22</v>
      </c>
    </row>
    <row r="2603" customFormat="false" ht="15" hidden="false" customHeight="false" outlineLevel="0" collapsed="false">
      <c r="A2603" s="64" t="s">
        <v>1361</v>
      </c>
      <c r="B2603" s="64"/>
      <c r="C2603" s="64"/>
      <c r="D2603" s="64"/>
      <c r="E2603" s="64"/>
      <c r="F2603" s="64"/>
      <c r="G2603" s="65" t="n">
        <v>45</v>
      </c>
    </row>
    <row r="2604" customFormat="false" ht="15" hidden="false" customHeight="false" outlineLevel="0" collapsed="false">
      <c r="A2604" s="64" t="s">
        <v>1362</v>
      </c>
      <c r="B2604" s="64"/>
      <c r="C2604" s="64"/>
      <c r="D2604" s="64"/>
      <c r="E2604" s="64"/>
      <c r="F2604" s="64"/>
      <c r="G2604" s="65" t="n">
        <f aca="false">G2603*G2602</f>
        <v>2259.9</v>
      </c>
    </row>
    <row r="2605" customFormat="false" ht="15" hidden="false" customHeight="false" outlineLevel="0" collapsed="false">
      <c r="A2605" s="66"/>
      <c r="B2605" s="66"/>
      <c r="C2605" s="66"/>
      <c r="D2605" s="66"/>
      <c r="E2605" s="66"/>
      <c r="F2605" s="66"/>
      <c r="G2605" s="66"/>
    </row>
    <row r="2606" customFormat="false" ht="38.25" hidden="false" customHeight="false" outlineLevel="0" collapsed="false">
      <c r="A2606" s="30" t="s">
        <v>359</v>
      </c>
      <c r="B2606" s="30" t="s">
        <v>360</v>
      </c>
      <c r="C2606" s="61" t="s">
        <v>17</v>
      </c>
      <c r="D2606" s="61" t="s">
        <v>28</v>
      </c>
      <c r="E2606" s="62"/>
      <c r="F2606" s="25"/>
      <c r="G2606" s="25"/>
    </row>
    <row r="2607" customFormat="false" ht="89.25" hidden="false" customHeight="false" outlineLevel="0" collapsed="false">
      <c r="A2607" s="63" t="s">
        <v>1775</v>
      </c>
      <c r="B2607" s="23" t="s">
        <v>1776</v>
      </c>
      <c r="C2607" s="24" t="s">
        <v>17</v>
      </c>
      <c r="D2607" s="24" t="s">
        <v>1382</v>
      </c>
      <c r="E2607" s="62" t="n">
        <v>0</v>
      </c>
      <c r="F2607" s="26" t="n">
        <v>138.63</v>
      </c>
      <c r="G2607" s="26" t="n">
        <v>0.32</v>
      </c>
    </row>
    <row r="2608" customFormat="false" ht="89.25" hidden="false" customHeight="false" outlineLevel="0" collapsed="false">
      <c r="A2608" s="63" t="s">
        <v>1777</v>
      </c>
      <c r="B2608" s="23" t="s">
        <v>1778</v>
      </c>
      <c r="C2608" s="24" t="s">
        <v>17</v>
      </c>
      <c r="D2608" s="24" t="s">
        <v>1557</v>
      </c>
      <c r="E2608" s="62" t="n">
        <v>0</v>
      </c>
      <c r="F2608" s="26" t="n">
        <v>36</v>
      </c>
      <c r="G2608" s="26" t="n">
        <v>0.04</v>
      </c>
    </row>
    <row r="2609" customFormat="false" ht="25.5" hidden="false" customHeight="false" outlineLevel="0" collapsed="false">
      <c r="A2609" s="63" t="s">
        <v>1349</v>
      </c>
      <c r="B2609" s="23" t="s">
        <v>1350</v>
      </c>
      <c r="C2609" s="24" t="s">
        <v>17</v>
      </c>
      <c r="D2609" s="24" t="s">
        <v>1314</v>
      </c>
      <c r="E2609" s="62" t="n">
        <v>0.46</v>
      </c>
      <c r="F2609" s="26" t="n">
        <v>12.54</v>
      </c>
      <c r="G2609" s="26" t="n">
        <v>5.8</v>
      </c>
    </row>
    <row r="2610" customFormat="false" ht="63.75" hidden="false" customHeight="false" outlineLevel="0" collapsed="false">
      <c r="A2610" s="63" t="s">
        <v>1779</v>
      </c>
      <c r="B2610" s="23" t="s">
        <v>1780</v>
      </c>
      <c r="C2610" s="24" t="s">
        <v>17</v>
      </c>
      <c r="D2610" s="24" t="s">
        <v>1382</v>
      </c>
      <c r="E2610" s="62" t="n">
        <v>0.11</v>
      </c>
      <c r="F2610" s="26" t="n">
        <v>5.39</v>
      </c>
      <c r="G2610" s="26" t="n">
        <v>0.58</v>
      </c>
    </row>
    <row r="2611" customFormat="false" ht="63.75" hidden="false" customHeight="false" outlineLevel="0" collapsed="false">
      <c r="A2611" s="63" t="s">
        <v>1781</v>
      </c>
      <c r="B2611" s="23" t="s">
        <v>1782</v>
      </c>
      <c r="C2611" s="24" t="s">
        <v>17</v>
      </c>
      <c r="D2611" s="24" t="s">
        <v>1557</v>
      </c>
      <c r="E2611" s="62" t="n">
        <v>0.1</v>
      </c>
      <c r="F2611" s="26" t="n">
        <v>1.24</v>
      </c>
      <c r="G2611" s="26" t="n">
        <v>0.12</v>
      </c>
    </row>
    <row r="2612" customFormat="false" ht="15" hidden="false" customHeight="false" outlineLevel="0" collapsed="false">
      <c r="A2612" s="64" t="s">
        <v>1353</v>
      </c>
      <c r="B2612" s="64"/>
      <c r="C2612" s="64"/>
      <c r="D2612" s="64"/>
      <c r="E2612" s="64"/>
      <c r="F2612" s="64"/>
      <c r="G2612" s="65" t="n">
        <v>10.04</v>
      </c>
    </row>
    <row r="2613" customFormat="false" ht="15" hidden="false" customHeight="false" outlineLevel="0" collapsed="false">
      <c r="A2613" s="64" t="s">
        <v>1354</v>
      </c>
      <c r="B2613" s="64"/>
      <c r="C2613" s="64"/>
      <c r="D2613" s="64"/>
      <c r="E2613" s="64"/>
      <c r="F2613" s="64"/>
      <c r="G2613" s="65" t="n">
        <v>7.58</v>
      </c>
    </row>
    <row r="2614" customFormat="false" ht="15" hidden="false" customHeight="false" outlineLevel="0" collapsed="false">
      <c r="A2614" s="64" t="s">
        <v>1355</v>
      </c>
      <c r="B2614" s="64"/>
      <c r="C2614" s="64"/>
      <c r="D2614" s="64"/>
      <c r="E2614" s="64"/>
      <c r="F2614" s="64"/>
      <c r="G2614" s="65" t="n">
        <v>17.61</v>
      </c>
    </row>
    <row r="2615" customFormat="false" ht="15" hidden="false" customHeight="false" outlineLevel="0" collapsed="false">
      <c r="A2615" s="64" t="s">
        <v>1356</v>
      </c>
      <c r="B2615" s="64"/>
      <c r="C2615" s="64"/>
      <c r="D2615" s="64"/>
      <c r="E2615" s="64"/>
      <c r="F2615" s="64"/>
      <c r="G2615" s="65" t="n">
        <v>0</v>
      </c>
    </row>
    <row r="2616" customFormat="false" ht="15" hidden="false" customHeight="false" outlineLevel="0" collapsed="false">
      <c r="A2616" s="64" t="s">
        <v>1357</v>
      </c>
      <c r="B2616" s="64"/>
      <c r="C2616" s="64"/>
      <c r="D2616" s="64"/>
      <c r="E2616" s="64"/>
      <c r="F2616" s="64"/>
      <c r="G2616" s="65" t="n">
        <v>4.52</v>
      </c>
    </row>
    <row r="2617" customFormat="false" ht="15" hidden="false" customHeight="false" outlineLevel="0" collapsed="false">
      <c r="A2617" s="64" t="s">
        <v>1358</v>
      </c>
      <c r="B2617" s="64"/>
      <c r="C2617" s="64"/>
      <c r="D2617" s="64"/>
      <c r="E2617" s="64"/>
      <c r="F2617" s="64"/>
      <c r="G2617" s="65" t="n">
        <v>0</v>
      </c>
    </row>
    <row r="2618" customFormat="false" ht="15" hidden="false" customHeight="false" outlineLevel="0" collapsed="false">
      <c r="A2618" s="64" t="s">
        <v>1359</v>
      </c>
      <c r="B2618" s="64"/>
      <c r="C2618" s="64"/>
      <c r="D2618" s="64"/>
      <c r="E2618" s="64"/>
      <c r="F2618" s="64"/>
      <c r="G2618" s="65" t="n">
        <v>4.52</v>
      </c>
    </row>
    <row r="2619" customFormat="false" ht="15" hidden="false" customHeight="false" outlineLevel="0" collapsed="false">
      <c r="A2619" s="64" t="s">
        <v>1360</v>
      </c>
      <c r="B2619" s="64"/>
      <c r="C2619" s="64"/>
      <c r="D2619" s="64"/>
      <c r="E2619" s="64"/>
      <c r="F2619" s="64"/>
      <c r="G2619" s="65" t="n">
        <v>22.13</v>
      </c>
    </row>
    <row r="2620" customFormat="false" ht="15" hidden="false" customHeight="false" outlineLevel="0" collapsed="false">
      <c r="A2620" s="64" t="s">
        <v>1361</v>
      </c>
      <c r="B2620" s="64"/>
      <c r="C2620" s="64"/>
      <c r="D2620" s="64"/>
      <c r="E2620" s="64"/>
      <c r="F2620" s="64"/>
      <c r="G2620" s="65" t="n">
        <v>0.39</v>
      </c>
    </row>
    <row r="2621" customFormat="false" ht="15" hidden="false" customHeight="false" outlineLevel="0" collapsed="false">
      <c r="A2621" s="64" t="s">
        <v>1362</v>
      </c>
      <c r="B2621" s="64"/>
      <c r="C2621" s="64"/>
      <c r="D2621" s="64"/>
      <c r="E2621" s="64"/>
      <c r="F2621" s="64"/>
      <c r="G2621" s="65" t="n">
        <f aca="false">G2620*G2619</f>
        <v>8.6307</v>
      </c>
    </row>
    <row r="2622" customFormat="false" ht="15" hidden="false" customHeight="false" outlineLevel="0" collapsed="false">
      <c r="A2622" s="66"/>
      <c r="B2622" s="66"/>
      <c r="C2622" s="66"/>
      <c r="D2622" s="66"/>
      <c r="E2622" s="66"/>
      <c r="F2622" s="66"/>
      <c r="G2622" s="66"/>
    </row>
    <row r="2623" customFormat="false" ht="63.75" hidden="false" customHeight="false" outlineLevel="0" collapsed="false">
      <c r="A2623" s="30" t="s">
        <v>361</v>
      </c>
      <c r="B2623" s="30" t="s">
        <v>362</v>
      </c>
      <c r="C2623" s="61" t="s">
        <v>17</v>
      </c>
      <c r="D2623" s="61" t="s">
        <v>363</v>
      </c>
      <c r="E2623" s="62"/>
      <c r="F2623" s="25"/>
      <c r="G2623" s="25"/>
    </row>
    <row r="2624" customFormat="false" ht="63.75" hidden="false" customHeight="false" outlineLevel="0" collapsed="false">
      <c r="A2624" s="63" t="n">
        <v>2442</v>
      </c>
      <c r="B2624" s="23" t="s">
        <v>1783</v>
      </c>
      <c r="C2624" s="24" t="s">
        <v>1343</v>
      </c>
      <c r="D2624" s="24" t="s">
        <v>363</v>
      </c>
      <c r="E2624" s="62" t="n">
        <v>14.3</v>
      </c>
      <c r="F2624" s="26" t="n">
        <v>9.4</v>
      </c>
      <c r="G2624" s="26" t="n">
        <v>134.42</v>
      </c>
    </row>
    <row r="2625" customFormat="false" ht="25.5" hidden="false" customHeight="false" outlineLevel="0" collapsed="false">
      <c r="A2625" s="63" t="s">
        <v>1373</v>
      </c>
      <c r="B2625" s="23" t="s">
        <v>1374</v>
      </c>
      <c r="C2625" s="24" t="s">
        <v>17</v>
      </c>
      <c r="D2625" s="24" t="s">
        <v>1314</v>
      </c>
      <c r="E2625" s="62" t="n">
        <v>2.22</v>
      </c>
      <c r="F2625" s="26" t="n">
        <v>12.83</v>
      </c>
      <c r="G2625" s="26" t="n">
        <v>28.52</v>
      </c>
    </row>
    <row r="2626" customFormat="false" ht="25.5" hidden="false" customHeight="false" outlineLevel="0" collapsed="false">
      <c r="A2626" s="63" t="s">
        <v>1367</v>
      </c>
      <c r="B2626" s="23" t="s">
        <v>1368</v>
      </c>
      <c r="C2626" s="24" t="s">
        <v>17</v>
      </c>
      <c r="D2626" s="24" t="s">
        <v>1314</v>
      </c>
      <c r="E2626" s="62" t="n">
        <v>2.22</v>
      </c>
      <c r="F2626" s="26" t="n">
        <v>15.68</v>
      </c>
      <c r="G2626" s="26" t="n">
        <v>34.85</v>
      </c>
    </row>
    <row r="2627" customFormat="false" ht="15" hidden="false" customHeight="false" outlineLevel="0" collapsed="false">
      <c r="A2627" s="64" t="s">
        <v>1353</v>
      </c>
      <c r="B2627" s="64"/>
      <c r="C2627" s="64"/>
      <c r="D2627" s="64"/>
      <c r="E2627" s="64"/>
      <c r="F2627" s="64"/>
      <c r="G2627" s="65" t="n">
        <v>3.44</v>
      </c>
    </row>
    <row r="2628" customFormat="false" ht="15" hidden="false" customHeight="false" outlineLevel="0" collapsed="false">
      <c r="A2628" s="64" t="s">
        <v>1354</v>
      </c>
      <c r="B2628" s="64"/>
      <c r="C2628" s="64"/>
      <c r="D2628" s="64"/>
      <c r="E2628" s="64"/>
      <c r="F2628" s="64"/>
      <c r="G2628" s="65" t="n">
        <v>11.78</v>
      </c>
    </row>
    <row r="2629" customFormat="false" ht="15" hidden="false" customHeight="false" outlineLevel="0" collapsed="false">
      <c r="A2629" s="64" t="s">
        <v>1355</v>
      </c>
      <c r="B2629" s="64"/>
      <c r="C2629" s="64"/>
      <c r="D2629" s="64"/>
      <c r="E2629" s="64"/>
      <c r="F2629" s="64"/>
      <c r="G2629" s="65" t="n">
        <v>15.21</v>
      </c>
    </row>
    <row r="2630" customFormat="false" ht="15" hidden="false" customHeight="false" outlineLevel="0" collapsed="false">
      <c r="A2630" s="64" t="s">
        <v>1356</v>
      </c>
      <c r="B2630" s="64"/>
      <c r="C2630" s="64"/>
      <c r="D2630" s="64"/>
      <c r="E2630" s="64"/>
      <c r="F2630" s="64"/>
      <c r="G2630" s="65" t="n">
        <v>0</v>
      </c>
    </row>
    <row r="2631" customFormat="false" ht="15" hidden="false" customHeight="false" outlineLevel="0" collapsed="false">
      <c r="A2631" s="64" t="s">
        <v>1357</v>
      </c>
      <c r="B2631" s="64"/>
      <c r="C2631" s="64"/>
      <c r="D2631" s="64"/>
      <c r="E2631" s="64"/>
      <c r="F2631" s="64"/>
      <c r="G2631" s="65" t="n">
        <v>3.9</v>
      </c>
    </row>
    <row r="2632" customFormat="false" ht="15" hidden="false" customHeight="false" outlineLevel="0" collapsed="false">
      <c r="A2632" s="64" t="s">
        <v>1358</v>
      </c>
      <c r="B2632" s="64"/>
      <c r="C2632" s="64"/>
      <c r="D2632" s="64"/>
      <c r="E2632" s="64"/>
      <c r="F2632" s="64"/>
      <c r="G2632" s="65" t="n">
        <v>0</v>
      </c>
    </row>
    <row r="2633" customFormat="false" ht="15" hidden="false" customHeight="false" outlineLevel="0" collapsed="false">
      <c r="A2633" s="64" t="s">
        <v>1359</v>
      </c>
      <c r="B2633" s="64"/>
      <c r="C2633" s="64"/>
      <c r="D2633" s="64"/>
      <c r="E2633" s="64"/>
      <c r="F2633" s="64"/>
      <c r="G2633" s="65" t="n">
        <v>3.9</v>
      </c>
    </row>
    <row r="2634" customFormat="false" ht="15" hidden="false" customHeight="false" outlineLevel="0" collapsed="false">
      <c r="A2634" s="64" t="s">
        <v>1360</v>
      </c>
      <c r="B2634" s="64"/>
      <c r="C2634" s="64"/>
      <c r="D2634" s="64"/>
      <c r="E2634" s="64"/>
      <c r="F2634" s="64"/>
      <c r="G2634" s="65" t="n">
        <v>19.12</v>
      </c>
    </row>
    <row r="2635" customFormat="false" ht="15" hidden="false" customHeight="false" outlineLevel="0" collapsed="false">
      <c r="A2635" s="64" t="s">
        <v>1361</v>
      </c>
      <c r="B2635" s="64"/>
      <c r="C2635" s="64"/>
      <c r="D2635" s="64"/>
      <c r="E2635" s="64"/>
      <c r="F2635" s="64"/>
      <c r="G2635" s="65" t="n">
        <v>13</v>
      </c>
    </row>
    <row r="2636" customFormat="false" ht="15" hidden="false" customHeight="false" outlineLevel="0" collapsed="false">
      <c r="A2636" s="64" t="s">
        <v>1362</v>
      </c>
      <c r="B2636" s="64"/>
      <c r="C2636" s="64"/>
      <c r="D2636" s="64"/>
      <c r="E2636" s="64"/>
      <c r="F2636" s="64"/>
      <c r="G2636" s="65" t="n">
        <f aca="false">G2635*G2634</f>
        <v>248.56</v>
      </c>
    </row>
    <row r="2637" customFormat="false" ht="15" hidden="false" customHeight="false" outlineLevel="0" collapsed="false">
      <c r="A2637" s="66"/>
      <c r="B2637" s="66"/>
      <c r="C2637" s="66"/>
      <c r="D2637" s="66"/>
      <c r="E2637" s="66"/>
      <c r="F2637" s="66"/>
      <c r="G2637" s="66"/>
    </row>
    <row r="2638" customFormat="false" ht="15" hidden="false" customHeight="true" outlineLevel="0" collapsed="false">
      <c r="A2638" s="30" t="s">
        <v>364</v>
      </c>
      <c r="B2638" s="30" t="s">
        <v>365</v>
      </c>
      <c r="C2638" s="30"/>
      <c r="D2638" s="30"/>
      <c r="E2638" s="30"/>
      <c r="F2638" s="30"/>
      <c r="G2638" s="30"/>
    </row>
    <row r="2639" customFormat="false" ht="25.5" hidden="false" customHeight="false" outlineLevel="0" collapsed="false">
      <c r="A2639" s="30" t="s">
        <v>366</v>
      </c>
      <c r="B2639" s="30" t="s">
        <v>367</v>
      </c>
      <c r="C2639" s="61" t="s">
        <v>17</v>
      </c>
      <c r="D2639" s="61" t="s">
        <v>23</v>
      </c>
      <c r="E2639" s="62"/>
      <c r="F2639" s="25"/>
      <c r="G2639" s="25"/>
    </row>
    <row r="2640" customFormat="false" ht="25.5" hidden="false" customHeight="false" outlineLevel="0" collapsed="false">
      <c r="A2640" s="63" t="s">
        <v>1373</v>
      </c>
      <c r="B2640" s="23" t="s">
        <v>1374</v>
      </c>
      <c r="C2640" s="24" t="s">
        <v>17</v>
      </c>
      <c r="D2640" s="24" t="s">
        <v>1314</v>
      </c>
      <c r="E2640" s="62" t="n">
        <v>5</v>
      </c>
      <c r="F2640" s="26" t="n">
        <v>12.83</v>
      </c>
      <c r="G2640" s="26" t="n">
        <v>64.14</v>
      </c>
    </row>
    <row r="2641" customFormat="false" ht="25.5" hidden="false" customHeight="false" outlineLevel="0" collapsed="false">
      <c r="A2641" s="63" t="s">
        <v>1367</v>
      </c>
      <c r="B2641" s="23" t="s">
        <v>1368</v>
      </c>
      <c r="C2641" s="24" t="s">
        <v>17</v>
      </c>
      <c r="D2641" s="24" t="s">
        <v>1314</v>
      </c>
      <c r="E2641" s="62" t="n">
        <v>5</v>
      </c>
      <c r="F2641" s="26" t="n">
        <v>15.68</v>
      </c>
      <c r="G2641" s="26" t="n">
        <v>78.39</v>
      </c>
    </row>
    <row r="2642" customFormat="false" ht="25.5" hidden="false" customHeight="false" outlineLevel="0" collapsed="false">
      <c r="A2642" s="63" t="s">
        <v>1784</v>
      </c>
      <c r="B2642" s="23" t="s">
        <v>1785</v>
      </c>
      <c r="C2642" s="24" t="s">
        <v>1786</v>
      </c>
      <c r="D2642" s="24" t="s">
        <v>23</v>
      </c>
      <c r="E2642" s="62" t="n">
        <v>1</v>
      </c>
      <c r="F2642" s="26" t="n">
        <v>1020.58</v>
      </c>
      <c r="G2642" s="26" t="n">
        <v>1020.58</v>
      </c>
    </row>
    <row r="2643" customFormat="false" ht="15" hidden="false" customHeight="false" outlineLevel="0" collapsed="false">
      <c r="A2643" s="63" t="s">
        <v>1787</v>
      </c>
      <c r="B2643" s="23" t="s">
        <v>1788</v>
      </c>
      <c r="C2643" s="24" t="s">
        <v>1343</v>
      </c>
      <c r="D2643" s="24" t="s">
        <v>23</v>
      </c>
      <c r="E2643" s="62" t="n">
        <v>0.36</v>
      </c>
      <c r="F2643" s="26" t="n">
        <v>211.84</v>
      </c>
      <c r="G2643" s="26" t="n">
        <v>76.26</v>
      </c>
    </row>
    <row r="2644" customFormat="false" ht="15" hidden="false" customHeight="false" outlineLevel="0" collapsed="false">
      <c r="A2644" s="64" t="s">
        <v>1353</v>
      </c>
      <c r="B2644" s="64"/>
      <c r="C2644" s="64"/>
      <c r="D2644" s="64"/>
      <c r="E2644" s="64"/>
      <c r="F2644" s="64"/>
      <c r="G2644" s="65" t="n">
        <v>100.55</v>
      </c>
    </row>
    <row r="2645" customFormat="false" ht="15" hidden="false" customHeight="false" outlineLevel="0" collapsed="false">
      <c r="A2645" s="64" t="s">
        <v>1354</v>
      </c>
      <c r="B2645" s="64"/>
      <c r="C2645" s="64"/>
      <c r="D2645" s="64"/>
      <c r="E2645" s="64"/>
      <c r="F2645" s="64"/>
      <c r="G2645" s="65" t="n">
        <v>1138.82</v>
      </c>
    </row>
    <row r="2646" customFormat="false" ht="15" hidden="false" customHeight="false" outlineLevel="0" collapsed="false">
      <c r="A2646" s="64" t="s">
        <v>1355</v>
      </c>
      <c r="B2646" s="64"/>
      <c r="C2646" s="64"/>
      <c r="D2646" s="64"/>
      <c r="E2646" s="64"/>
      <c r="F2646" s="64"/>
      <c r="G2646" s="65" t="n">
        <v>1239.37</v>
      </c>
    </row>
    <row r="2647" customFormat="false" ht="15" hidden="false" customHeight="false" outlineLevel="0" collapsed="false">
      <c r="A2647" s="64" t="s">
        <v>1356</v>
      </c>
      <c r="B2647" s="64"/>
      <c r="C2647" s="64"/>
      <c r="D2647" s="64"/>
      <c r="E2647" s="64"/>
      <c r="F2647" s="64"/>
      <c r="G2647" s="65" t="n">
        <v>0</v>
      </c>
    </row>
    <row r="2648" customFormat="false" ht="15" hidden="false" customHeight="false" outlineLevel="0" collapsed="false">
      <c r="A2648" s="64" t="s">
        <v>1357</v>
      </c>
      <c r="B2648" s="64"/>
      <c r="C2648" s="64"/>
      <c r="D2648" s="64"/>
      <c r="E2648" s="64"/>
      <c r="F2648" s="64"/>
      <c r="G2648" s="65" t="n">
        <v>317.9</v>
      </c>
    </row>
    <row r="2649" customFormat="false" ht="15" hidden="false" customHeight="false" outlineLevel="0" collapsed="false">
      <c r="A2649" s="64" t="s">
        <v>1358</v>
      </c>
      <c r="B2649" s="64"/>
      <c r="C2649" s="64"/>
      <c r="D2649" s="64"/>
      <c r="E2649" s="64"/>
      <c r="F2649" s="64"/>
      <c r="G2649" s="65" t="n">
        <v>0</v>
      </c>
    </row>
    <row r="2650" customFormat="false" ht="15" hidden="false" customHeight="false" outlineLevel="0" collapsed="false">
      <c r="A2650" s="64" t="s">
        <v>1359</v>
      </c>
      <c r="B2650" s="64"/>
      <c r="C2650" s="64"/>
      <c r="D2650" s="64"/>
      <c r="E2650" s="64"/>
      <c r="F2650" s="64"/>
      <c r="G2650" s="65" t="n">
        <v>317.9</v>
      </c>
    </row>
    <row r="2651" customFormat="false" ht="15" hidden="false" customHeight="false" outlineLevel="0" collapsed="false">
      <c r="A2651" s="64" t="s">
        <v>1360</v>
      </c>
      <c r="B2651" s="64"/>
      <c r="C2651" s="64"/>
      <c r="D2651" s="64"/>
      <c r="E2651" s="64"/>
      <c r="F2651" s="64"/>
      <c r="G2651" s="65" t="n">
        <v>1557.27</v>
      </c>
    </row>
    <row r="2652" customFormat="false" ht="15" hidden="false" customHeight="false" outlineLevel="0" collapsed="false">
      <c r="A2652" s="64" t="s">
        <v>1361</v>
      </c>
      <c r="B2652" s="64"/>
      <c r="C2652" s="64"/>
      <c r="D2652" s="64"/>
      <c r="E2652" s="64"/>
      <c r="F2652" s="64"/>
      <c r="G2652" s="65" t="n">
        <v>1</v>
      </c>
    </row>
    <row r="2653" customFormat="false" ht="15" hidden="false" customHeight="false" outlineLevel="0" collapsed="false">
      <c r="A2653" s="64" t="s">
        <v>1362</v>
      </c>
      <c r="B2653" s="64"/>
      <c r="C2653" s="64"/>
      <c r="D2653" s="64"/>
      <c r="E2653" s="64"/>
      <c r="F2653" s="64"/>
      <c r="G2653" s="65" t="n">
        <f aca="false">G2652*G2651</f>
        <v>1557.27</v>
      </c>
    </row>
    <row r="2654" customFormat="false" ht="15" hidden="false" customHeight="false" outlineLevel="0" collapsed="false">
      <c r="A2654" s="66"/>
      <c r="B2654" s="66"/>
      <c r="C2654" s="66"/>
      <c r="D2654" s="66"/>
      <c r="E2654" s="66"/>
      <c r="F2654" s="66"/>
      <c r="G2654" s="66"/>
    </row>
    <row r="2655" customFormat="false" ht="25.5" hidden="false" customHeight="false" outlineLevel="0" collapsed="false">
      <c r="A2655" s="30" t="s">
        <v>368</v>
      </c>
      <c r="B2655" s="30" t="s">
        <v>369</v>
      </c>
      <c r="C2655" s="61" t="s">
        <v>17</v>
      </c>
      <c r="D2655" s="61" t="s">
        <v>23</v>
      </c>
      <c r="E2655" s="62"/>
      <c r="F2655" s="25"/>
      <c r="G2655" s="25"/>
    </row>
    <row r="2656" customFormat="false" ht="25.5" hidden="false" customHeight="false" outlineLevel="0" collapsed="false">
      <c r="A2656" s="63" t="s">
        <v>1373</v>
      </c>
      <c r="B2656" s="23" t="s">
        <v>1374</v>
      </c>
      <c r="C2656" s="24" t="s">
        <v>17</v>
      </c>
      <c r="D2656" s="24" t="s">
        <v>1314</v>
      </c>
      <c r="E2656" s="62" t="n">
        <v>8</v>
      </c>
      <c r="F2656" s="26" t="n">
        <v>12.83</v>
      </c>
      <c r="G2656" s="26" t="n">
        <v>102.62</v>
      </c>
    </row>
    <row r="2657" customFormat="false" ht="25.5" hidden="false" customHeight="false" outlineLevel="0" collapsed="false">
      <c r="A2657" s="63" t="s">
        <v>1367</v>
      </c>
      <c r="B2657" s="23" t="s">
        <v>1368</v>
      </c>
      <c r="C2657" s="24" t="s">
        <v>17</v>
      </c>
      <c r="D2657" s="24" t="s">
        <v>1314</v>
      </c>
      <c r="E2657" s="62" t="n">
        <v>8</v>
      </c>
      <c r="F2657" s="26" t="n">
        <v>15.68</v>
      </c>
      <c r="G2657" s="26" t="n">
        <v>125.42</v>
      </c>
    </row>
    <row r="2658" customFormat="false" ht="15" hidden="false" customHeight="false" outlineLevel="0" collapsed="false">
      <c r="A2658" s="63" t="s">
        <v>1787</v>
      </c>
      <c r="B2658" s="23" t="s">
        <v>1788</v>
      </c>
      <c r="C2658" s="24" t="s">
        <v>1343</v>
      </c>
      <c r="D2658" s="24" t="s">
        <v>23</v>
      </c>
      <c r="E2658" s="62" t="n">
        <v>0.48</v>
      </c>
      <c r="F2658" s="26" t="n">
        <v>211.84</v>
      </c>
      <c r="G2658" s="26" t="n">
        <v>101.68</v>
      </c>
    </row>
    <row r="2659" customFormat="false" ht="25.5" hidden="false" customHeight="false" outlineLevel="0" collapsed="false">
      <c r="A2659" s="63" t="s">
        <v>1789</v>
      </c>
      <c r="B2659" s="23" t="s">
        <v>1790</v>
      </c>
      <c r="C2659" s="24" t="s">
        <v>1786</v>
      </c>
      <c r="D2659" s="24" t="s">
        <v>23</v>
      </c>
      <c r="E2659" s="62" t="n">
        <v>1</v>
      </c>
      <c r="F2659" s="26" t="n">
        <v>2189.12</v>
      </c>
      <c r="G2659" s="26" t="n">
        <v>2189.12</v>
      </c>
    </row>
    <row r="2660" customFormat="false" ht="15" hidden="false" customHeight="false" outlineLevel="0" collapsed="false">
      <c r="A2660" s="64" t="s">
        <v>1353</v>
      </c>
      <c r="B2660" s="64"/>
      <c r="C2660" s="64"/>
      <c r="D2660" s="64"/>
      <c r="E2660" s="64"/>
      <c r="F2660" s="64"/>
      <c r="G2660" s="65" t="n">
        <v>160.88</v>
      </c>
    </row>
    <row r="2661" customFormat="false" ht="15" hidden="false" customHeight="false" outlineLevel="0" collapsed="false">
      <c r="A2661" s="64" t="s">
        <v>1354</v>
      </c>
      <c r="B2661" s="64"/>
      <c r="C2661" s="64"/>
      <c r="D2661" s="64"/>
      <c r="E2661" s="64"/>
      <c r="F2661" s="64"/>
      <c r="G2661" s="65" t="n">
        <v>2357.96</v>
      </c>
    </row>
    <row r="2662" customFormat="false" ht="15" hidden="false" customHeight="false" outlineLevel="0" collapsed="false">
      <c r="A2662" s="64" t="s">
        <v>1355</v>
      </c>
      <c r="B2662" s="64"/>
      <c r="C2662" s="64"/>
      <c r="D2662" s="64"/>
      <c r="E2662" s="64"/>
      <c r="F2662" s="64"/>
      <c r="G2662" s="65" t="n">
        <v>2518.84</v>
      </c>
    </row>
    <row r="2663" customFormat="false" ht="15" hidden="false" customHeight="false" outlineLevel="0" collapsed="false">
      <c r="A2663" s="64" t="s">
        <v>1356</v>
      </c>
      <c r="B2663" s="64"/>
      <c r="C2663" s="64"/>
      <c r="D2663" s="64"/>
      <c r="E2663" s="64"/>
      <c r="F2663" s="64"/>
      <c r="G2663" s="65" t="n">
        <v>0</v>
      </c>
    </row>
    <row r="2664" customFormat="false" ht="15" hidden="false" customHeight="false" outlineLevel="0" collapsed="false">
      <c r="A2664" s="64" t="s">
        <v>1357</v>
      </c>
      <c r="B2664" s="64"/>
      <c r="C2664" s="64"/>
      <c r="D2664" s="64"/>
      <c r="E2664" s="64"/>
      <c r="F2664" s="64"/>
      <c r="G2664" s="65" t="n">
        <v>646.08</v>
      </c>
    </row>
    <row r="2665" customFormat="false" ht="15" hidden="false" customHeight="false" outlineLevel="0" collapsed="false">
      <c r="A2665" s="64" t="s">
        <v>1358</v>
      </c>
      <c r="B2665" s="64"/>
      <c r="C2665" s="64"/>
      <c r="D2665" s="64"/>
      <c r="E2665" s="64"/>
      <c r="F2665" s="64"/>
      <c r="G2665" s="65" t="n">
        <v>0</v>
      </c>
    </row>
    <row r="2666" customFormat="false" ht="15" hidden="false" customHeight="false" outlineLevel="0" collapsed="false">
      <c r="A2666" s="64" t="s">
        <v>1359</v>
      </c>
      <c r="B2666" s="64"/>
      <c r="C2666" s="64"/>
      <c r="D2666" s="64"/>
      <c r="E2666" s="64"/>
      <c r="F2666" s="64"/>
      <c r="G2666" s="65" t="n">
        <v>646.08</v>
      </c>
    </row>
    <row r="2667" customFormat="false" ht="15" hidden="false" customHeight="false" outlineLevel="0" collapsed="false">
      <c r="A2667" s="64" t="s">
        <v>1360</v>
      </c>
      <c r="B2667" s="64"/>
      <c r="C2667" s="64"/>
      <c r="D2667" s="64"/>
      <c r="E2667" s="64"/>
      <c r="F2667" s="64"/>
      <c r="G2667" s="65" t="n">
        <v>3164.93</v>
      </c>
    </row>
    <row r="2668" customFormat="false" ht="15" hidden="false" customHeight="false" outlineLevel="0" collapsed="false">
      <c r="A2668" s="64" t="s">
        <v>1361</v>
      </c>
      <c r="B2668" s="64"/>
      <c r="C2668" s="64"/>
      <c r="D2668" s="64"/>
      <c r="E2668" s="64"/>
      <c r="F2668" s="64"/>
      <c r="G2668" s="65" t="n">
        <v>1</v>
      </c>
    </row>
    <row r="2669" customFormat="false" ht="15" hidden="false" customHeight="false" outlineLevel="0" collapsed="false">
      <c r="A2669" s="64" t="s">
        <v>1362</v>
      </c>
      <c r="B2669" s="64"/>
      <c r="C2669" s="64"/>
      <c r="D2669" s="64"/>
      <c r="E2669" s="64"/>
      <c r="F2669" s="64"/>
      <c r="G2669" s="65" t="n">
        <f aca="false">G2668*G2667</f>
        <v>3164.93</v>
      </c>
    </row>
    <row r="2670" customFormat="false" ht="15" hidden="false" customHeight="false" outlineLevel="0" collapsed="false">
      <c r="A2670" s="66"/>
      <c r="B2670" s="66"/>
      <c r="C2670" s="66"/>
      <c r="D2670" s="66"/>
      <c r="E2670" s="66"/>
      <c r="F2670" s="66"/>
      <c r="G2670" s="66"/>
    </row>
    <row r="2671" customFormat="false" ht="25.5" hidden="false" customHeight="false" outlineLevel="0" collapsed="false">
      <c r="A2671" s="30" t="s">
        <v>370</v>
      </c>
      <c r="B2671" s="30" t="s">
        <v>371</v>
      </c>
      <c r="C2671" s="61" t="s">
        <v>17</v>
      </c>
      <c r="D2671" s="61" t="s">
        <v>23</v>
      </c>
      <c r="E2671" s="62"/>
      <c r="F2671" s="25"/>
      <c r="G2671" s="25"/>
    </row>
    <row r="2672" customFormat="false" ht="25.5" hidden="false" customHeight="false" outlineLevel="0" collapsed="false">
      <c r="A2672" s="63" t="s">
        <v>1373</v>
      </c>
      <c r="B2672" s="23" t="s">
        <v>1374</v>
      </c>
      <c r="C2672" s="24" t="s">
        <v>17</v>
      </c>
      <c r="D2672" s="24" t="s">
        <v>1314</v>
      </c>
      <c r="E2672" s="62" t="n">
        <v>3</v>
      </c>
      <c r="F2672" s="26" t="n">
        <v>12.83</v>
      </c>
      <c r="G2672" s="26" t="n">
        <v>38.48</v>
      </c>
    </row>
    <row r="2673" customFormat="false" ht="25.5" hidden="false" customHeight="false" outlineLevel="0" collapsed="false">
      <c r="A2673" s="63" t="s">
        <v>1367</v>
      </c>
      <c r="B2673" s="23" t="s">
        <v>1368</v>
      </c>
      <c r="C2673" s="24" t="s">
        <v>17</v>
      </c>
      <c r="D2673" s="24" t="s">
        <v>1314</v>
      </c>
      <c r="E2673" s="62" t="n">
        <v>3</v>
      </c>
      <c r="F2673" s="26" t="n">
        <v>15.68</v>
      </c>
      <c r="G2673" s="26" t="n">
        <v>47.03</v>
      </c>
    </row>
    <row r="2674" customFormat="false" ht="15" hidden="false" customHeight="false" outlineLevel="0" collapsed="false">
      <c r="A2674" s="63" t="s">
        <v>1787</v>
      </c>
      <c r="B2674" s="23" t="s">
        <v>1788</v>
      </c>
      <c r="C2674" s="24" t="s">
        <v>1343</v>
      </c>
      <c r="D2674" s="24" t="s">
        <v>23</v>
      </c>
      <c r="E2674" s="62" t="n">
        <v>0.36</v>
      </c>
      <c r="F2674" s="26" t="n">
        <v>211.84</v>
      </c>
      <c r="G2674" s="26" t="n">
        <v>76.26</v>
      </c>
    </row>
    <row r="2675" customFormat="false" ht="25.5" hidden="false" customHeight="false" outlineLevel="0" collapsed="false">
      <c r="A2675" s="63" t="s">
        <v>1791</v>
      </c>
      <c r="B2675" s="23" t="s">
        <v>1792</v>
      </c>
      <c r="C2675" s="24" t="s">
        <v>1786</v>
      </c>
      <c r="D2675" s="24" t="s">
        <v>23</v>
      </c>
      <c r="E2675" s="62" t="n">
        <v>1</v>
      </c>
      <c r="F2675" s="26" t="n">
        <v>927.17</v>
      </c>
      <c r="G2675" s="26" t="n">
        <v>927.17</v>
      </c>
    </row>
    <row r="2676" customFormat="false" ht="15" hidden="false" customHeight="false" outlineLevel="0" collapsed="false">
      <c r="A2676" s="64" t="s">
        <v>1353</v>
      </c>
      <c r="B2676" s="64"/>
      <c r="C2676" s="64"/>
      <c r="D2676" s="64"/>
      <c r="E2676" s="64"/>
      <c r="F2676" s="64"/>
      <c r="G2676" s="65" t="n">
        <v>60.33</v>
      </c>
    </row>
    <row r="2677" customFormat="false" ht="15" hidden="false" customHeight="false" outlineLevel="0" collapsed="false">
      <c r="A2677" s="64" t="s">
        <v>1354</v>
      </c>
      <c r="B2677" s="64"/>
      <c r="C2677" s="64"/>
      <c r="D2677" s="64"/>
      <c r="E2677" s="64"/>
      <c r="F2677" s="64"/>
      <c r="G2677" s="65" t="n">
        <v>1028.62</v>
      </c>
    </row>
    <row r="2678" customFormat="false" ht="15" hidden="false" customHeight="false" outlineLevel="0" collapsed="false">
      <c r="A2678" s="64" t="s">
        <v>1355</v>
      </c>
      <c r="B2678" s="64"/>
      <c r="C2678" s="64"/>
      <c r="D2678" s="64"/>
      <c r="E2678" s="64"/>
      <c r="F2678" s="64"/>
      <c r="G2678" s="65" t="n">
        <v>1088.95</v>
      </c>
    </row>
    <row r="2679" customFormat="false" ht="15" hidden="false" customHeight="false" outlineLevel="0" collapsed="false">
      <c r="A2679" s="64" t="s">
        <v>1356</v>
      </c>
      <c r="B2679" s="64"/>
      <c r="C2679" s="64"/>
      <c r="D2679" s="64"/>
      <c r="E2679" s="64"/>
      <c r="F2679" s="64"/>
      <c r="G2679" s="65" t="n">
        <v>0</v>
      </c>
    </row>
    <row r="2680" customFormat="false" ht="15" hidden="false" customHeight="false" outlineLevel="0" collapsed="false">
      <c r="A2680" s="64" t="s">
        <v>1357</v>
      </c>
      <c r="B2680" s="64"/>
      <c r="C2680" s="64"/>
      <c r="D2680" s="64"/>
      <c r="E2680" s="64"/>
      <c r="F2680" s="64"/>
      <c r="G2680" s="65" t="n">
        <v>279.32</v>
      </c>
    </row>
    <row r="2681" customFormat="false" ht="15" hidden="false" customHeight="false" outlineLevel="0" collapsed="false">
      <c r="A2681" s="64" t="s">
        <v>1358</v>
      </c>
      <c r="B2681" s="64"/>
      <c r="C2681" s="64"/>
      <c r="D2681" s="64"/>
      <c r="E2681" s="64"/>
      <c r="F2681" s="64"/>
      <c r="G2681" s="65" t="n">
        <v>0</v>
      </c>
    </row>
    <row r="2682" customFormat="false" ht="15" hidden="false" customHeight="false" outlineLevel="0" collapsed="false">
      <c r="A2682" s="64" t="s">
        <v>1359</v>
      </c>
      <c r="B2682" s="64"/>
      <c r="C2682" s="64"/>
      <c r="D2682" s="64"/>
      <c r="E2682" s="64"/>
      <c r="F2682" s="64"/>
      <c r="G2682" s="65" t="n">
        <v>279.32</v>
      </c>
    </row>
    <row r="2683" customFormat="false" ht="15" hidden="false" customHeight="false" outlineLevel="0" collapsed="false">
      <c r="A2683" s="64" t="s">
        <v>1360</v>
      </c>
      <c r="B2683" s="64"/>
      <c r="C2683" s="64"/>
      <c r="D2683" s="64"/>
      <c r="E2683" s="64"/>
      <c r="F2683" s="64"/>
      <c r="G2683" s="65" t="n">
        <v>1368.26</v>
      </c>
    </row>
    <row r="2684" customFormat="false" ht="15" hidden="false" customHeight="false" outlineLevel="0" collapsed="false">
      <c r="A2684" s="64" t="s">
        <v>1361</v>
      </c>
      <c r="B2684" s="64"/>
      <c r="C2684" s="64"/>
      <c r="D2684" s="64"/>
      <c r="E2684" s="64"/>
      <c r="F2684" s="64"/>
      <c r="G2684" s="65" t="n">
        <v>1</v>
      </c>
    </row>
    <row r="2685" customFormat="false" ht="15" hidden="false" customHeight="false" outlineLevel="0" collapsed="false">
      <c r="A2685" s="64" t="s">
        <v>1362</v>
      </c>
      <c r="B2685" s="64"/>
      <c r="C2685" s="64"/>
      <c r="D2685" s="64"/>
      <c r="E2685" s="64"/>
      <c r="F2685" s="64"/>
      <c r="G2685" s="65" t="n">
        <f aca="false">G2684*G2683</f>
        <v>1368.26</v>
      </c>
    </row>
    <row r="2686" customFormat="false" ht="15" hidden="false" customHeight="false" outlineLevel="0" collapsed="false">
      <c r="A2686" s="66"/>
      <c r="B2686" s="66"/>
      <c r="C2686" s="66"/>
      <c r="D2686" s="66"/>
      <c r="E2686" s="66"/>
      <c r="F2686" s="66"/>
      <c r="G2686" s="66"/>
    </row>
    <row r="2687" customFormat="false" ht="38.25" hidden="false" customHeight="false" outlineLevel="0" collapsed="false">
      <c r="A2687" s="30" t="s">
        <v>372</v>
      </c>
      <c r="B2687" s="30" t="s">
        <v>373</v>
      </c>
      <c r="C2687" s="61" t="s">
        <v>17</v>
      </c>
      <c r="D2687" s="61" t="s">
        <v>23</v>
      </c>
      <c r="E2687" s="62"/>
      <c r="F2687" s="25"/>
      <c r="G2687" s="25"/>
    </row>
    <row r="2688" customFormat="false" ht="25.5" hidden="false" customHeight="false" outlineLevel="0" collapsed="false">
      <c r="A2688" s="63" t="s">
        <v>1373</v>
      </c>
      <c r="B2688" s="23" t="s">
        <v>1374</v>
      </c>
      <c r="C2688" s="24" t="s">
        <v>17</v>
      </c>
      <c r="D2688" s="24" t="s">
        <v>1314</v>
      </c>
      <c r="E2688" s="62" t="n">
        <v>3</v>
      </c>
      <c r="F2688" s="26" t="n">
        <v>12.83</v>
      </c>
      <c r="G2688" s="26" t="n">
        <v>38.48</v>
      </c>
    </row>
    <row r="2689" customFormat="false" ht="25.5" hidden="false" customHeight="false" outlineLevel="0" collapsed="false">
      <c r="A2689" s="63" t="s">
        <v>1367</v>
      </c>
      <c r="B2689" s="23" t="s">
        <v>1368</v>
      </c>
      <c r="C2689" s="24" t="s">
        <v>17</v>
      </c>
      <c r="D2689" s="24" t="s">
        <v>1314</v>
      </c>
      <c r="E2689" s="62" t="n">
        <v>3</v>
      </c>
      <c r="F2689" s="26" t="n">
        <v>15.68</v>
      </c>
      <c r="G2689" s="26" t="n">
        <v>47.03</v>
      </c>
    </row>
    <row r="2690" customFormat="false" ht="15" hidden="false" customHeight="false" outlineLevel="0" collapsed="false">
      <c r="A2690" s="63" t="s">
        <v>1787</v>
      </c>
      <c r="B2690" s="23" t="s">
        <v>1788</v>
      </c>
      <c r="C2690" s="24" t="s">
        <v>1343</v>
      </c>
      <c r="D2690" s="24" t="s">
        <v>23</v>
      </c>
      <c r="E2690" s="62" t="n">
        <v>0.48</v>
      </c>
      <c r="F2690" s="26" t="n">
        <v>211.84</v>
      </c>
      <c r="G2690" s="26" t="n">
        <v>101.68</v>
      </c>
    </row>
    <row r="2691" customFormat="false" ht="25.5" hidden="false" customHeight="false" outlineLevel="0" collapsed="false">
      <c r="A2691" s="63" t="s">
        <v>1793</v>
      </c>
      <c r="B2691" s="23" t="s">
        <v>1794</v>
      </c>
      <c r="C2691" s="24" t="s">
        <v>1786</v>
      </c>
      <c r="D2691" s="24" t="s">
        <v>23</v>
      </c>
      <c r="E2691" s="62" t="n">
        <v>1</v>
      </c>
      <c r="F2691" s="26" t="n">
        <v>2062.84</v>
      </c>
      <c r="G2691" s="26" t="n">
        <v>2062.84</v>
      </c>
    </row>
    <row r="2692" customFormat="false" ht="15" hidden="false" customHeight="false" outlineLevel="0" collapsed="false">
      <c r="A2692" s="64" t="s">
        <v>1353</v>
      </c>
      <c r="B2692" s="64"/>
      <c r="C2692" s="64"/>
      <c r="D2692" s="64"/>
      <c r="E2692" s="64"/>
      <c r="F2692" s="64"/>
      <c r="G2692" s="65" t="n">
        <v>60.33</v>
      </c>
    </row>
    <row r="2693" customFormat="false" ht="15" hidden="false" customHeight="false" outlineLevel="0" collapsed="false">
      <c r="A2693" s="64" t="s">
        <v>1354</v>
      </c>
      <c r="B2693" s="64"/>
      <c r="C2693" s="64"/>
      <c r="D2693" s="64"/>
      <c r="E2693" s="64"/>
      <c r="F2693" s="64"/>
      <c r="G2693" s="65" t="n">
        <v>2189.71</v>
      </c>
    </row>
    <row r="2694" customFormat="false" ht="15" hidden="false" customHeight="false" outlineLevel="0" collapsed="false">
      <c r="A2694" s="64" t="s">
        <v>1355</v>
      </c>
      <c r="B2694" s="64"/>
      <c r="C2694" s="64"/>
      <c r="D2694" s="64"/>
      <c r="E2694" s="64"/>
      <c r="F2694" s="64"/>
      <c r="G2694" s="65" t="n">
        <v>2250.04</v>
      </c>
    </row>
    <row r="2695" customFormat="false" ht="15" hidden="false" customHeight="false" outlineLevel="0" collapsed="false">
      <c r="A2695" s="64" t="s">
        <v>1356</v>
      </c>
      <c r="B2695" s="64"/>
      <c r="C2695" s="64"/>
      <c r="D2695" s="64"/>
      <c r="E2695" s="64"/>
      <c r="F2695" s="64"/>
      <c r="G2695" s="65" t="n">
        <v>0</v>
      </c>
    </row>
    <row r="2696" customFormat="false" ht="15" hidden="false" customHeight="false" outlineLevel="0" collapsed="false">
      <c r="A2696" s="64" t="s">
        <v>1357</v>
      </c>
      <c r="B2696" s="64"/>
      <c r="C2696" s="64"/>
      <c r="D2696" s="64"/>
      <c r="E2696" s="64"/>
      <c r="F2696" s="64"/>
      <c r="G2696" s="65" t="n">
        <v>577.13</v>
      </c>
    </row>
    <row r="2697" customFormat="false" ht="15" hidden="false" customHeight="false" outlineLevel="0" collapsed="false">
      <c r="A2697" s="64" t="s">
        <v>1358</v>
      </c>
      <c r="B2697" s="64"/>
      <c r="C2697" s="64"/>
      <c r="D2697" s="64"/>
      <c r="E2697" s="64"/>
      <c r="F2697" s="64"/>
      <c r="G2697" s="65" t="n">
        <v>0</v>
      </c>
    </row>
    <row r="2698" customFormat="false" ht="15" hidden="false" customHeight="false" outlineLevel="0" collapsed="false">
      <c r="A2698" s="64" t="s">
        <v>1359</v>
      </c>
      <c r="B2698" s="64"/>
      <c r="C2698" s="64"/>
      <c r="D2698" s="64"/>
      <c r="E2698" s="64"/>
      <c r="F2698" s="64"/>
      <c r="G2698" s="65" t="n">
        <v>577.13</v>
      </c>
    </row>
    <row r="2699" customFormat="false" ht="15" hidden="false" customHeight="false" outlineLevel="0" collapsed="false">
      <c r="A2699" s="64" t="s">
        <v>1360</v>
      </c>
      <c r="B2699" s="64"/>
      <c r="C2699" s="64"/>
      <c r="D2699" s="64"/>
      <c r="E2699" s="64"/>
      <c r="F2699" s="64"/>
      <c r="G2699" s="65" t="n">
        <v>2827.17</v>
      </c>
    </row>
    <row r="2700" customFormat="false" ht="15" hidden="false" customHeight="false" outlineLevel="0" collapsed="false">
      <c r="A2700" s="64" t="s">
        <v>1361</v>
      </c>
      <c r="B2700" s="64"/>
      <c r="C2700" s="64"/>
      <c r="D2700" s="64"/>
      <c r="E2700" s="64"/>
      <c r="F2700" s="64"/>
      <c r="G2700" s="65" t="n">
        <v>1</v>
      </c>
    </row>
    <row r="2701" customFormat="false" ht="15" hidden="false" customHeight="false" outlineLevel="0" collapsed="false">
      <c r="A2701" s="64" t="s">
        <v>1362</v>
      </c>
      <c r="B2701" s="64"/>
      <c r="C2701" s="64"/>
      <c r="D2701" s="64"/>
      <c r="E2701" s="64"/>
      <c r="F2701" s="64"/>
      <c r="G2701" s="65" t="n">
        <f aca="false">G2700*G2699</f>
        <v>2827.17</v>
      </c>
    </row>
    <row r="2702" customFormat="false" ht="15" hidden="false" customHeight="false" outlineLevel="0" collapsed="false">
      <c r="A2702" s="66"/>
      <c r="B2702" s="66"/>
      <c r="C2702" s="66"/>
      <c r="D2702" s="66"/>
      <c r="E2702" s="66"/>
      <c r="F2702" s="66"/>
      <c r="G2702" s="66"/>
    </row>
    <row r="2703" customFormat="false" ht="38.25" hidden="false" customHeight="false" outlineLevel="0" collapsed="false">
      <c r="A2703" s="30" t="s">
        <v>374</v>
      </c>
      <c r="B2703" s="30" t="s">
        <v>375</v>
      </c>
      <c r="C2703" s="61" t="s">
        <v>17</v>
      </c>
      <c r="D2703" s="61" t="s">
        <v>23</v>
      </c>
      <c r="E2703" s="62"/>
      <c r="F2703" s="25"/>
      <c r="G2703" s="25"/>
    </row>
    <row r="2704" customFormat="false" ht="25.5" hidden="false" customHeight="false" outlineLevel="0" collapsed="false">
      <c r="A2704" s="63" t="s">
        <v>1373</v>
      </c>
      <c r="B2704" s="23" t="s">
        <v>1374</v>
      </c>
      <c r="C2704" s="24" t="s">
        <v>17</v>
      </c>
      <c r="D2704" s="24" t="s">
        <v>1314</v>
      </c>
      <c r="E2704" s="62" t="n">
        <v>3</v>
      </c>
      <c r="F2704" s="26" t="n">
        <v>12.83</v>
      </c>
      <c r="G2704" s="26" t="n">
        <v>38.48</v>
      </c>
    </row>
    <row r="2705" customFormat="false" ht="25.5" hidden="false" customHeight="false" outlineLevel="0" collapsed="false">
      <c r="A2705" s="63" t="s">
        <v>1367</v>
      </c>
      <c r="B2705" s="23" t="s">
        <v>1368</v>
      </c>
      <c r="C2705" s="24" t="s">
        <v>17</v>
      </c>
      <c r="D2705" s="24" t="s">
        <v>1314</v>
      </c>
      <c r="E2705" s="62" t="n">
        <v>3</v>
      </c>
      <c r="F2705" s="26" t="n">
        <v>15.68</v>
      </c>
      <c r="G2705" s="26" t="n">
        <v>47.03</v>
      </c>
    </row>
    <row r="2706" customFormat="false" ht="15" hidden="false" customHeight="false" outlineLevel="0" collapsed="false">
      <c r="A2706" s="63" t="s">
        <v>1787</v>
      </c>
      <c r="B2706" s="23" t="s">
        <v>1788</v>
      </c>
      <c r="C2706" s="24" t="s">
        <v>1343</v>
      </c>
      <c r="D2706" s="24" t="s">
        <v>23</v>
      </c>
      <c r="E2706" s="62" t="n">
        <v>0.36</v>
      </c>
      <c r="F2706" s="26" t="n">
        <v>211.84</v>
      </c>
      <c r="G2706" s="26" t="n">
        <v>76.26</v>
      </c>
    </row>
    <row r="2707" customFormat="false" ht="25.5" hidden="false" customHeight="false" outlineLevel="0" collapsed="false">
      <c r="A2707" s="63" t="s">
        <v>1795</v>
      </c>
      <c r="B2707" s="23" t="s">
        <v>1796</v>
      </c>
      <c r="C2707" s="24" t="s">
        <v>1786</v>
      </c>
      <c r="D2707" s="24" t="s">
        <v>23</v>
      </c>
      <c r="E2707" s="62" t="n">
        <v>1</v>
      </c>
      <c r="F2707" s="26" t="n">
        <v>2184.26</v>
      </c>
      <c r="G2707" s="26" t="n">
        <v>2184.26</v>
      </c>
    </row>
    <row r="2708" customFormat="false" ht="15" hidden="false" customHeight="false" outlineLevel="0" collapsed="false">
      <c r="A2708" s="64" t="s">
        <v>1353</v>
      </c>
      <c r="B2708" s="64"/>
      <c r="C2708" s="64"/>
      <c r="D2708" s="64"/>
      <c r="E2708" s="64"/>
      <c r="F2708" s="64"/>
      <c r="G2708" s="65" t="n">
        <v>60.33</v>
      </c>
    </row>
    <row r="2709" customFormat="false" ht="15" hidden="false" customHeight="false" outlineLevel="0" collapsed="false">
      <c r="A2709" s="64" t="s">
        <v>1354</v>
      </c>
      <c r="B2709" s="64"/>
      <c r="C2709" s="64"/>
      <c r="D2709" s="64"/>
      <c r="E2709" s="64"/>
      <c r="F2709" s="64"/>
      <c r="G2709" s="65" t="n">
        <v>2285.71</v>
      </c>
    </row>
    <row r="2710" customFormat="false" ht="15" hidden="false" customHeight="false" outlineLevel="0" collapsed="false">
      <c r="A2710" s="64" t="s">
        <v>1355</v>
      </c>
      <c r="B2710" s="64"/>
      <c r="C2710" s="64"/>
      <c r="D2710" s="64"/>
      <c r="E2710" s="64"/>
      <c r="F2710" s="64"/>
      <c r="G2710" s="65" t="n">
        <v>2346.04</v>
      </c>
    </row>
    <row r="2711" customFormat="false" ht="15" hidden="false" customHeight="false" outlineLevel="0" collapsed="false">
      <c r="A2711" s="64" t="s">
        <v>1356</v>
      </c>
      <c r="B2711" s="64"/>
      <c r="C2711" s="64"/>
      <c r="D2711" s="64"/>
      <c r="E2711" s="64"/>
      <c r="F2711" s="64"/>
      <c r="G2711" s="65" t="n">
        <v>0</v>
      </c>
    </row>
    <row r="2712" customFormat="false" ht="15" hidden="false" customHeight="false" outlineLevel="0" collapsed="false">
      <c r="A2712" s="64" t="s">
        <v>1357</v>
      </c>
      <c r="B2712" s="64"/>
      <c r="C2712" s="64"/>
      <c r="D2712" s="64"/>
      <c r="E2712" s="64"/>
      <c r="F2712" s="64"/>
      <c r="G2712" s="65" t="n">
        <v>601.76</v>
      </c>
    </row>
    <row r="2713" customFormat="false" ht="15" hidden="false" customHeight="false" outlineLevel="0" collapsed="false">
      <c r="A2713" s="64" t="s">
        <v>1358</v>
      </c>
      <c r="B2713" s="64"/>
      <c r="C2713" s="64"/>
      <c r="D2713" s="64"/>
      <c r="E2713" s="64"/>
      <c r="F2713" s="64"/>
      <c r="G2713" s="65" t="n">
        <v>0</v>
      </c>
    </row>
    <row r="2714" customFormat="false" ht="15" hidden="false" customHeight="false" outlineLevel="0" collapsed="false">
      <c r="A2714" s="64" t="s">
        <v>1359</v>
      </c>
      <c r="B2714" s="64"/>
      <c r="C2714" s="64"/>
      <c r="D2714" s="64"/>
      <c r="E2714" s="64"/>
      <c r="F2714" s="64"/>
      <c r="G2714" s="65" t="n">
        <v>601.76</v>
      </c>
    </row>
    <row r="2715" customFormat="false" ht="15" hidden="false" customHeight="false" outlineLevel="0" collapsed="false">
      <c r="A2715" s="64" t="s">
        <v>1360</v>
      </c>
      <c r="B2715" s="64"/>
      <c r="C2715" s="64"/>
      <c r="D2715" s="64"/>
      <c r="E2715" s="64"/>
      <c r="F2715" s="64"/>
      <c r="G2715" s="65" t="n">
        <v>2947.8</v>
      </c>
    </row>
    <row r="2716" customFormat="false" ht="15" hidden="false" customHeight="false" outlineLevel="0" collapsed="false">
      <c r="A2716" s="64" t="s">
        <v>1361</v>
      </c>
      <c r="B2716" s="64"/>
      <c r="C2716" s="64"/>
      <c r="D2716" s="64"/>
      <c r="E2716" s="64"/>
      <c r="F2716" s="64"/>
      <c r="G2716" s="65" t="n">
        <v>1</v>
      </c>
    </row>
    <row r="2717" customFormat="false" ht="15" hidden="false" customHeight="false" outlineLevel="0" collapsed="false">
      <c r="A2717" s="64" t="s">
        <v>1362</v>
      </c>
      <c r="B2717" s="64"/>
      <c r="C2717" s="64"/>
      <c r="D2717" s="64"/>
      <c r="E2717" s="64"/>
      <c r="F2717" s="64"/>
      <c r="G2717" s="65" t="n">
        <f aca="false">G2716*G2715</f>
        <v>2947.8</v>
      </c>
    </row>
    <row r="2718" customFormat="false" ht="15" hidden="false" customHeight="false" outlineLevel="0" collapsed="false">
      <c r="A2718" s="66"/>
      <c r="B2718" s="66"/>
      <c r="C2718" s="66"/>
      <c r="D2718" s="66"/>
      <c r="E2718" s="66"/>
      <c r="F2718" s="66"/>
      <c r="G2718" s="66"/>
    </row>
    <row r="2719" customFormat="false" ht="38.25" hidden="false" customHeight="false" outlineLevel="0" collapsed="false">
      <c r="A2719" s="30" t="s">
        <v>376</v>
      </c>
      <c r="B2719" s="30" t="s">
        <v>377</v>
      </c>
      <c r="C2719" s="61" t="s">
        <v>17</v>
      </c>
      <c r="D2719" s="61" t="s">
        <v>23</v>
      </c>
      <c r="E2719" s="62"/>
      <c r="F2719" s="25"/>
      <c r="G2719" s="25"/>
    </row>
    <row r="2720" customFormat="false" ht="25.5" hidden="false" customHeight="false" outlineLevel="0" collapsed="false">
      <c r="A2720" s="63" t="s">
        <v>1373</v>
      </c>
      <c r="B2720" s="23" t="s">
        <v>1374</v>
      </c>
      <c r="C2720" s="24" t="s">
        <v>17</v>
      </c>
      <c r="D2720" s="24" t="s">
        <v>1314</v>
      </c>
      <c r="E2720" s="62" t="n">
        <v>6</v>
      </c>
      <c r="F2720" s="26" t="n">
        <v>12.83</v>
      </c>
      <c r="G2720" s="26" t="n">
        <v>76.97</v>
      </c>
    </row>
    <row r="2721" customFormat="false" ht="25.5" hidden="false" customHeight="false" outlineLevel="0" collapsed="false">
      <c r="A2721" s="63" t="s">
        <v>1367</v>
      </c>
      <c r="B2721" s="23" t="s">
        <v>1368</v>
      </c>
      <c r="C2721" s="24" t="s">
        <v>17</v>
      </c>
      <c r="D2721" s="24" t="s">
        <v>1314</v>
      </c>
      <c r="E2721" s="62" t="n">
        <v>6</v>
      </c>
      <c r="F2721" s="26" t="n">
        <v>15.68</v>
      </c>
      <c r="G2721" s="26" t="n">
        <v>94.07</v>
      </c>
    </row>
    <row r="2722" customFormat="false" ht="15" hidden="false" customHeight="false" outlineLevel="0" collapsed="false">
      <c r="A2722" s="63" t="s">
        <v>1787</v>
      </c>
      <c r="B2722" s="23" t="s">
        <v>1788</v>
      </c>
      <c r="C2722" s="24" t="s">
        <v>1343</v>
      </c>
      <c r="D2722" s="24" t="s">
        <v>23</v>
      </c>
      <c r="E2722" s="62" t="n">
        <v>0.36</v>
      </c>
      <c r="F2722" s="26" t="n">
        <v>211.84</v>
      </c>
      <c r="G2722" s="26" t="n">
        <v>76.26</v>
      </c>
    </row>
    <row r="2723" customFormat="false" ht="25.5" hidden="false" customHeight="false" outlineLevel="0" collapsed="false">
      <c r="A2723" s="63" t="s">
        <v>1797</v>
      </c>
      <c r="B2723" s="23" t="s">
        <v>1798</v>
      </c>
      <c r="C2723" s="24" t="s">
        <v>1786</v>
      </c>
      <c r="D2723" s="24" t="s">
        <v>23</v>
      </c>
      <c r="E2723" s="62" t="n">
        <v>1</v>
      </c>
      <c r="F2723" s="26" t="n">
        <v>1598.28</v>
      </c>
      <c r="G2723" s="26" t="n">
        <v>1598.28</v>
      </c>
    </row>
    <row r="2724" customFormat="false" ht="15" hidden="false" customHeight="false" outlineLevel="0" collapsed="false">
      <c r="A2724" s="64" t="s">
        <v>1353</v>
      </c>
      <c r="B2724" s="64"/>
      <c r="C2724" s="64"/>
      <c r="D2724" s="64"/>
      <c r="E2724" s="64"/>
      <c r="F2724" s="64"/>
      <c r="G2724" s="65" t="n">
        <v>120.66</v>
      </c>
    </row>
    <row r="2725" customFormat="false" ht="15" hidden="false" customHeight="false" outlineLevel="0" collapsed="false">
      <c r="A2725" s="64" t="s">
        <v>1354</v>
      </c>
      <c r="B2725" s="64"/>
      <c r="C2725" s="64"/>
      <c r="D2725" s="64"/>
      <c r="E2725" s="64"/>
      <c r="F2725" s="64"/>
      <c r="G2725" s="65" t="n">
        <v>1724.91</v>
      </c>
    </row>
    <row r="2726" customFormat="false" ht="15" hidden="false" customHeight="false" outlineLevel="0" collapsed="false">
      <c r="A2726" s="64" t="s">
        <v>1355</v>
      </c>
      <c r="B2726" s="64"/>
      <c r="C2726" s="64"/>
      <c r="D2726" s="64"/>
      <c r="E2726" s="64"/>
      <c r="F2726" s="64"/>
      <c r="G2726" s="65" t="n">
        <v>1845.57</v>
      </c>
    </row>
    <row r="2727" customFormat="false" ht="15" hidden="false" customHeight="false" outlineLevel="0" collapsed="false">
      <c r="A2727" s="64" t="s">
        <v>1356</v>
      </c>
      <c r="B2727" s="64"/>
      <c r="C2727" s="64"/>
      <c r="D2727" s="64"/>
      <c r="E2727" s="64"/>
      <c r="F2727" s="64"/>
      <c r="G2727" s="65" t="n">
        <v>0</v>
      </c>
    </row>
    <row r="2728" customFormat="false" ht="15" hidden="false" customHeight="false" outlineLevel="0" collapsed="false">
      <c r="A2728" s="64" t="s">
        <v>1357</v>
      </c>
      <c r="B2728" s="64"/>
      <c r="C2728" s="64"/>
      <c r="D2728" s="64"/>
      <c r="E2728" s="64"/>
      <c r="F2728" s="64"/>
      <c r="G2728" s="65" t="n">
        <v>473.39</v>
      </c>
    </row>
    <row r="2729" customFormat="false" ht="15" hidden="false" customHeight="false" outlineLevel="0" collapsed="false">
      <c r="A2729" s="64" t="s">
        <v>1358</v>
      </c>
      <c r="B2729" s="64"/>
      <c r="C2729" s="64"/>
      <c r="D2729" s="64"/>
      <c r="E2729" s="64"/>
      <c r="F2729" s="64"/>
      <c r="G2729" s="65" t="n">
        <v>0</v>
      </c>
    </row>
    <row r="2730" customFormat="false" ht="15" hidden="false" customHeight="false" outlineLevel="0" collapsed="false">
      <c r="A2730" s="64" t="s">
        <v>1359</v>
      </c>
      <c r="B2730" s="64"/>
      <c r="C2730" s="64"/>
      <c r="D2730" s="64"/>
      <c r="E2730" s="64"/>
      <c r="F2730" s="64"/>
      <c r="G2730" s="65" t="n">
        <v>473.39</v>
      </c>
    </row>
    <row r="2731" customFormat="false" ht="15" hidden="false" customHeight="false" outlineLevel="0" collapsed="false">
      <c r="A2731" s="64" t="s">
        <v>1360</v>
      </c>
      <c r="B2731" s="64"/>
      <c r="C2731" s="64"/>
      <c r="D2731" s="64"/>
      <c r="E2731" s="64"/>
      <c r="F2731" s="64"/>
      <c r="G2731" s="65" t="n">
        <v>2318.96</v>
      </c>
    </row>
    <row r="2732" customFormat="false" ht="15" hidden="false" customHeight="false" outlineLevel="0" collapsed="false">
      <c r="A2732" s="64" t="s">
        <v>1361</v>
      </c>
      <c r="B2732" s="64"/>
      <c r="C2732" s="64"/>
      <c r="D2732" s="64"/>
      <c r="E2732" s="64"/>
      <c r="F2732" s="64"/>
      <c r="G2732" s="65" t="n">
        <v>1</v>
      </c>
    </row>
    <row r="2733" customFormat="false" ht="15" hidden="false" customHeight="false" outlineLevel="0" collapsed="false">
      <c r="A2733" s="64" t="s">
        <v>1362</v>
      </c>
      <c r="B2733" s="64"/>
      <c r="C2733" s="64"/>
      <c r="D2733" s="64"/>
      <c r="E2733" s="64"/>
      <c r="F2733" s="64"/>
      <c r="G2733" s="65" t="n">
        <f aca="false">G2732*G2731</f>
        <v>2318.96</v>
      </c>
    </row>
    <row r="2734" customFormat="false" ht="15" hidden="false" customHeight="false" outlineLevel="0" collapsed="false">
      <c r="A2734" s="66"/>
      <c r="B2734" s="66"/>
      <c r="C2734" s="66"/>
      <c r="D2734" s="66"/>
      <c r="E2734" s="66"/>
      <c r="F2734" s="66"/>
      <c r="G2734" s="66"/>
    </row>
    <row r="2735" customFormat="false" ht="15" hidden="false" customHeight="true" outlineLevel="0" collapsed="false">
      <c r="A2735" s="30" t="s">
        <v>378</v>
      </c>
      <c r="B2735" s="30" t="s">
        <v>379</v>
      </c>
      <c r="C2735" s="30"/>
      <c r="D2735" s="30"/>
      <c r="E2735" s="30"/>
      <c r="F2735" s="30"/>
      <c r="G2735" s="30"/>
    </row>
    <row r="2736" customFormat="false" ht="38.25" hidden="false" customHeight="false" outlineLevel="0" collapsed="false">
      <c r="A2736" s="30" t="s">
        <v>380</v>
      </c>
      <c r="B2736" s="30" t="s">
        <v>381</v>
      </c>
      <c r="C2736" s="61" t="s">
        <v>17</v>
      </c>
      <c r="D2736" s="61" t="s">
        <v>23</v>
      </c>
      <c r="E2736" s="62"/>
      <c r="F2736" s="25"/>
      <c r="G2736" s="25"/>
    </row>
    <row r="2737" customFormat="false" ht="38.25" hidden="false" customHeight="false" outlineLevel="0" collapsed="false">
      <c r="A2737" s="63" t="n">
        <v>1535</v>
      </c>
      <c r="B2737" s="23" t="s">
        <v>1768</v>
      </c>
      <c r="C2737" s="24" t="s">
        <v>1343</v>
      </c>
      <c r="D2737" s="24" t="s">
        <v>23</v>
      </c>
      <c r="E2737" s="62" t="n">
        <v>51</v>
      </c>
      <c r="F2737" s="26" t="n">
        <v>2.54</v>
      </c>
      <c r="G2737" s="26" t="n">
        <v>129.54</v>
      </c>
    </row>
    <row r="2738" customFormat="false" ht="25.5" hidden="false" customHeight="false" outlineLevel="0" collapsed="false">
      <c r="A2738" s="63" t="s">
        <v>1373</v>
      </c>
      <c r="B2738" s="23" t="s">
        <v>1374</v>
      </c>
      <c r="C2738" s="24" t="s">
        <v>17</v>
      </c>
      <c r="D2738" s="24" t="s">
        <v>1314</v>
      </c>
      <c r="E2738" s="62" t="n">
        <v>15.3</v>
      </c>
      <c r="F2738" s="26" t="n">
        <v>12.83</v>
      </c>
      <c r="G2738" s="26" t="n">
        <v>196.26</v>
      </c>
    </row>
    <row r="2739" customFormat="false" ht="25.5" hidden="false" customHeight="false" outlineLevel="0" collapsed="false">
      <c r="A2739" s="63" t="s">
        <v>1367</v>
      </c>
      <c r="B2739" s="23" t="s">
        <v>1368</v>
      </c>
      <c r="C2739" s="24" t="s">
        <v>17</v>
      </c>
      <c r="D2739" s="24" t="s">
        <v>1314</v>
      </c>
      <c r="E2739" s="62" t="n">
        <v>15.3</v>
      </c>
      <c r="F2739" s="26" t="n">
        <v>15.68</v>
      </c>
      <c r="G2739" s="26" t="n">
        <v>239.87</v>
      </c>
    </row>
    <row r="2740" customFormat="false" ht="15" hidden="false" customHeight="false" outlineLevel="0" collapsed="false">
      <c r="A2740" s="64" t="s">
        <v>1353</v>
      </c>
      <c r="B2740" s="64"/>
      <c r="C2740" s="64"/>
      <c r="D2740" s="64"/>
      <c r="E2740" s="64"/>
      <c r="F2740" s="64"/>
      <c r="G2740" s="65" t="n">
        <v>6.03</v>
      </c>
    </row>
    <row r="2741" customFormat="false" ht="15" hidden="false" customHeight="false" outlineLevel="0" collapsed="false">
      <c r="A2741" s="64" t="s">
        <v>1354</v>
      </c>
      <c r="B2741" s="64"/>
      <c r="C2741" s="64"/>
      <c r="D2741" s="64"/>
      <c r="E2741" s="64"/>
      <c r="F2741" s="64"/>
      <c r="G2741" s="65" t="n">
        <v>5.06</v>
      </c>
    </row>
    <row r="2742" customFormat="false" ht="15" hidden="false" customHeight="false" outlineLevel="0" collapsed="false">
      <c r="A2742" s="64" t="s">
        <v>1355</v>
      </c>
      <c r="B2742" s="64"/>
      <c r="C2742" s="64"/>
      <c r="D2742" s="64"/>
      <c r="E2742" s="64"/>
      <c r="F2742" s="64"/>
      <c r="G2742" s="65" t="n">
        <v>11.09</v>
      </c>
    </row>
    <row r="2743" customFormat="false" ht="15" hidden="false" customHeight="false" outlineLevel="0" collapsed="false">
      <c r="A2743" s="64" t="s">
        <v>1356</v>
      </c>
      <c r="B2743" s="64"/>
      <c r="C2743" s="64"/>
      <c r="D2743" s="64"/>
      <c r="E2743" s="64"/>
      <c r="F2743" s="64"/>
      <c r="G2743" s="65" t="n">
        <v>0</v>
      </c>
    </row>
    <row r="2744" customFormat="false" ht="15" hidden="false" customHeight="false" outlineLevel="0" collapsed="false">
      <c r="A2744" s="64" t="s">
        <v>1357</v>
      </c>
      <c r="B2744" s="64"/>
      <c r="C2744" s="64"/>
      <c r="D2744" s="64"/>
      <c r="E2744" s="64"/>
      <c r="F2744" s="64"/>
      <c r="G2744" s="65" t="n">
        <v>2.84</v>
      </c>
    </row>
    <row r="2745" customFormat="false" ht="15" hidden="false" customHeight="false" outlineLevel="0" collapsed="false">
      <c r="A2745" s="64" t="s">
        <v>1358</v>
      </c>
      <c r="B2745" s="64"/>
      <c r="C2745" s="64"/>
      <c r="D2745" s="64"/>
      <c r="E2745" s="64"/>
      <c r="F2745" s="64"/>
      <c r="G2745" s="65" t="n">
        <v>0</v>
      </c>
    </row>
    <row r="2746" customFormat="false" ht="15" hidden="false" customHeight="false" outlineLevel="0" collapsed="false">
      <c r="A2746" s="64" t="s">
        <v>1359</v>
      </c>
      <c r="B2746" s="64"/>
      <c r="C2746" s="64"/>
      <c r="D2746" s="64"/>
      <c r="E2746" s="64"/>
      <c r="F2746" s="64"/>
      <c r="G2746" s="65" t="n">
        <v>2.84</v>
      </c>
    </row>
    <row r="2747" customFormat="false" ht="15" hidden="false" customHeight="false" outlineLevel="0" collapsed="false">
      <c r="A2747" s="64" t="s">
        <v>1360</v>
      </c>
      <c r="B2747" s="64"/>
      <c r="C2747" s="64"/>
      <c r="D2747" s="64"/>
      <c r="E2747" s="64"/>
      <c r="F2747" s="64"/>
      <c r="G2747" s="65" t="n">
        <v>13.94</v>
      </c>
    </row>
    <row r="2748" customFormat="false" ht="15" hidden="false" customHeight="false" outlineLevel="0" collapsed="false">
      <c r="A2748" s="64" t="s">
        <v>1361</v>
      </c>
      <c r="B2748" s="64"/>
      <c r="C2748" s="64"/>
      <c r="D2748" s="64"/>
      <c r="E2748" s="64"/>
      <c r="F2748" s="64"/>
      <c r="G2748" s="65" t="n">
        <v>51</v>
      </c>
    </row>
    <row r="2749" customFormat="false" ht="15" hidden="false" customHeight="false" outlineLevel="0" collapsed="false">
      <c r="A2749" s="64" t="s">
        <v>1362</v>
      </c>
      <c r="B2749" s="64"/>
      <c r="C2749" s="64"/>
      <c r="D2749" s="64"/>
      <c r="E2749" s="64"/>
      <c r="F2749" s="64"/>
      <c r="G2749" s="65" t="n">
        <f aca="false">G2748*G2747</f>
        <v>710.94</v>
      </c>
    </row>
    <row r="2750" customFormat="false" ht="15" hidden="false" customHeight="false" outlineLevel="0" collapsed="false">
      <c r="A2750" s="66"/>
      <c r="B2750" s="66"/>
      <c r="C2750" s="66"/>
      <c r="D2750" s="66"/>
      <c r="E2750" s="66"/>
      <c r="F2750" s="66"/>
      <c r="G2750" s="66"/>
    </row>
    <row r="2751" customFormat="false" ht="38.25" hidden="false" customHeight="false" outlineLevel="0" collapsed="false">
      <c r="A2751" s="30" t="s">
        <v>382</v>
      </c>
      <c r="B2751" s="30" t="s">
        <v>383</v>
      </c>
      <c r="C2751" s="61" t="s">
        <v>17</v>
      </c>
      <c r="D2751" s="61" t="s">
        <v>23</v>
      </c>
      <c r="E2751" s="62"/>
      <c r="F2751" s="25"/>
      <c r="G2751" s="25"/>
    </row>
    <row r="2752" customFormat="false" ht="51" hidden="false" customHeight="false" outlineLevel="0" collapsed="false">
      <c r="A2752" s="63" t="n">
        <v>7571</v>
      </c>
      <c r="B2752" s="23" t="s">
        <v>1799</v>
      </c>
      <c r="C2752" s="24" t="s">
        <v>1343</v>
      </c>
      <c r="D2752" s="24" t="s">
        <v>23</v>
      </c>
      <c r="E2752" s="62" t="n">
        <v>67</v>
      </c>
      <c r="F2752" s="26" t="n">
        <v>7.41</v>
      </c>
      <c r="G2752" s="26" t="n">
        <v>496.47</v>
      </c>
    </row>
    <row r="2753" customFormat="false" ht="25.5" hidden="false" customHeight="false" outlineLevel="0" collapsed="false">
      <c r="A2753" s="63" t="s">
        <v>1373</v>
      </c>
      <c r="B2753" s="23" t="s">
        <v>1374</v>
      </c>
      <c r="C2753" s="24" t="s">
        <v>17</v>
      </c>
      <c r="D2753" s="24" t="s">
        <v>1314</v>
      </c>
      <c r="E2753" s="62" t="n">
        <v>33.5</v>
      </c>
      <c r="F2753" s="26" t="n">
        <v>12.83</v>
      </c>
      <c r="G2753" s="26" t="n">
        <v>429.72</v>
      </c>
    </row>
    <row r="2754" customFormat="false" ht="25.5" hidden="false" customHeight="false" outlineLevel="0" collapsed="false">
      <c r="A2754" s="63" t="s">
        <v>1367</v>
      </c>
      <c r="B2754" s="23" t="s">
        <v>1368</v>
      </c>
      <c r="C2754" s="24" t="s">
        <v>17</v>
      </c>
      <c r="D2754" s="24" t="s">
        <v>1314</v>
      </c>
      <c r="E2754" s="62" t="n">
        <v>33.5</v>
      </c>
      <c r="F2754" s="26" t="n">
        <v>15.68</v>
      </c>
      <c r="G2754" s="26" t="n">
        <v>525.2</v>
      </c>
    </row>
    <row r="2755" customFormat="false" ht="15" hidden="false" customHeight="false" outlineLevel="0" collapsed="false">
      <c r="A2755" s="64" t="s">
        <v>1353</v>
      </c>
      <c r="B2755" s="64"/>
      <c r="C2755" s="64"/>
      <c r="D2755" s="64"/>
      <c r="E2755" s="64"/>
      <c r="F2755" s="64"/>
      <c r="G2755" s="65" t="n">
        <v>10.06</v>
      </c>
    </row>
    <row r="2756" customFormat="false" ht="15" hidden="false" customHeight="false" outlineLevel="0" collapsed="false">
      <c r="A2756" s="64" t="s">
        <v>1354</v>
      </c>
      <c r="B2756" s="64"/>
      <c r="C2756" s="64"/>
      <c r="D2756" s="64"/>
      <c r="E2756" s="64"/>
      <c r="F2756" s="64"/>
      <c r="G2756" s="65" t="n">
        <v>11.61</v>
      </c>
    </row>
    <row r="2757" customFormat="false" ht="15" hidden="false" customHeight="false" outlineLevel="0" collapsed="false">
      <c r="A2757" s="64" t="s">
        <v>1355</v>
      </c>
      <c r="B2757" s="64"/>
      <c r="C2757" s="64"/>
      <c r="D2757" s="64"/>
      <c r="E2757" s="64"/>
      <c r="F2757" s="64"/>
      <c r="G2757" s="65" t="n">
        <v>21.66</v>
      </c>
    </row>
    <row r="2758" customFormat="false" ht="15" hidden="false" customHeight="false" outlineLevel="0" collapsed="false">
      <c r="A2758" s="64" t="s">
        <v>1356</v>
      </c>
      <c r="B2758" s="64"/>
      <c r="C2758" s="64"/>
      <c r="D2758" s="64"/>
      <c r="E2758" s="64"/>
      <c r="F2758" s="64"/>
      <c r="G2758" s="65" t="n">
        <v>0</v>
      </c>
    </row>
    <row r="2759" customFormat="false" ht="15" hidden="false" customHeight="false" outlineLevel="0" collapsed="false">
      <c r="A2759" s="64" t="s">
        <v>1357</v>
      </c>
      <c r="B2759" s="64"/>
      <c r="C2759" s="64"/>
      <c r="D2759" s="64"/>
      <c r="E2759" s="64"/>
      <c r="F2759" s="64"/>
      <c r="G2759" s="65" t="n">
        <v>5.56</v>
      </c>
    </row>
    <row r="2760" customFormat="false" ht="15" hidden="false" customHeight="false" outlineLevel="0" collapsed="false">
      <c r="A2760" s="64" t="s">
        <v>1358</v>
      </c>
      <c r="B2760" s="64"/>
      <c r="C2760" s="64"/>
      <c r="D2760" s="64"/>
      <c r="E2760" s="64"/>
      <c r="F2760" s="64"/>
      <c r="G2760" s="65" t="n">
        <v>0</v>
      </c>
    </row>
    <row r="2761" customFormat="false" ht="15" hidden="false" customHeight="false" outlineLevel="0" collapsed="false">
      <c r="A2761" s="64" t="s">
        <v>1359</v>
      </c>
      <c r="B2761" s="64"/>
      <c r="C2761" s="64"/>
      <c r="D2761" s="64"/>
      <c r="E2761" s="64"/>
      <c r="F2761" s="64"/>
      <c r="G2761" s="65" t="n">
        <v>5.56</v>
      </c>
    </row>
    <row r="2762" customFormat="false" ht="15" hidden="false" customHeight="false" outlineLevel="0" collapsed="false">
      <c r="A2762" s="64" t="s">
        <v>1360</v>
      </c>
      <c r="B2762" s="64"/>
      <c r="C2762" s="64"/>
      <c r="D2762" s="64"/>
      <c r="E2762" s="64"/>
      <c r="F2762" s="64"/>
      <c r="G2762" s="65" t="n">
        <v>27.22</v>
      </c>
    </row>
    <row r="2763" customFormat="false" ht="15" hidden="false" customHeight="false" outlineLevel="0" collapsed="false">
      <c r="A2763" s="64" t="s">
        <v>1361</v>
      </c>
      <c r="B2763" s="64"/>
      <c r="C2763" s="64"/>
      <c r="D2763" s="64"/>
      <c r="E2763" s="64"/>
      <c r="F2763" s="64"/>
      <c r="G2763" s="65" t="n">
        <v>67</v>
      </c>
    </row>
    <row r="2764" customFormat="false" ht="15" hidden="false" customHeight="false" outlineLevel="0" collapsed="false">
      <c r="A2764" s="64" t="s">
        <v>1362</v>
      </c>
      <c r="B2764" s="64"/>
      <c r="C2764" s="64"/>
      <c r="D2764" s="64"/>
      <c r="E2764" s="64"/>
      <c r="F2764" s="64"/>
      <c r="G2764" s="65" t="n">
        <f aca="false">G2763*G2762</f>
        <v>1823.74</v>
      </c>
    </row>
    <row r="2765" customFormat="false" ht="15" hidden="false" customHeight="false" outlineLevel="0" collapsed="false">
      <c r="A2765" s="66"/>
      <c r="B2765" s="66"/>
      <c r="C2765" s="66"/>
      <c r="D2765" s="66"/>
      <c r="E2765" s="66"/>
      <c r="F2765" s="66"/>
      <c r="G2765" s="66"/>
    </row>
    <row r="2766" customFormat="false" ht="38.25" hidden="false" customHeight="false" outlineLevel="0" collapsed="false">
      <c r="A2766" s="30" t="s">
        <v>384</v>
      </c>
      <c r="B2766" s="30" t="s">
        <v>385</v>
      </c>
      <c r="C2766" s="61" t="s">
        <v>17</v>
      </c>
      <c r="D2766" s="61" t="s">
        <v>23</v>
      </c>
      <c r="E2766" s="62"/>
      <c r="F2766" s="25"/>
      <c r="G2766" s="25"/>
    </row>
    <row r="2767" customFormat="false" ht="38.25" hidden="false" customHeight="false" outlineLevel="0" collapsed="false">
      <c r="A2767" s="63" t="n">
        <v>2593</v>
      </c>
      <c r="B2767" s="23" t="s">
        <v>1800</v>
      </c>
      <c r="C2767" s="24" t="s">
        <v>1343</v>
      </c>
      <c r="D2767" s="24" t="s">
        <v>23</v>
      </c>
      <c r="E2767" s="62" t="n">
        <v>2</v>
      </c>
      <c r="F2767" s="26" t="n">
        <v>4.18</v>
      </c>
      <c r="G2767" s="26" t="n">
        <v>8.36</v>
      </c>
    </row>
    <row r="2768" customFormat="false" ht="25.5" hidden="false" customHeight="false" outlineLevel="0" collapsed="false">
      <c r="A2768" s="63" t="n">
        <v>39175</v>
      </c>
      <c r="B2768" s="23" t="s">
        <v>1801</v>
      </c>
      <c r="C2768" s="24" t="s">
        <v>1343</v>
      </c>
      <c r="D2768" s="24" t="s">
        <v>23</v>
      </c>
      <c r="E2768" s="62" t="n">
        <v>4</v>
      </c>
      <c r="F2768" s="26" t="n">
        <v>0.43</v>
      </c>
      <c r="G2768" s="26" t="n">
        <v>1.72</v>
      </c>
    </row>
    <row r="2769" customFormat="false" ht="25.5" hidden="false" customHeight="false" outlineLevel="0" collapsed="false">
      <c r="A2769" s="63" t="n">
        <v>39209</v>
      </c>
      <c r="B2769" s="23" t="s">
        <v>1802</v>
      </c>
      <c r="C2769" s="24" t="s">
        <v>1343</v>
      </c>
      <c r="D2769" s="24" t="s">
        <v>23</v>
      </c>
      <c r="E2769" s="62" t="n">
        <v>4</v>
      </c>
      <c r="F2769" s="26" t="n">
        <v>0.22</v>
      </c>
      <c r="G2769" s="26" t="n">
        <v>0.88</v>
      </c>
    </row>
    <row r="2770" customFormat="false" ht="25.5" hidden="false" customHeight="false" outlineLevel="0" collapsed="false">
      <c r="A2770" s="63" t="s">
        <v>1367</v>
      </c>
      <c r="B2770" s="23" t="s">
        <v>1368</v>
      </c>
      <c r="C2770" s="24" t="s">
        <v>17</v>
      </c>
      <c r="D2770" s="24" t="s">
        <v>1314</v>
      </c>
      <c r="E2770" s="62" t="n">
        <v>0.5</v>
      </c>
      <c r="F2770" s="26" t="n">
        <v>15.68</v>
      </c>
      <c r="G2770" s="26" t="n">
        <v>7.84</v>
      </c>
    </row>
    <row r="2771" customFormat="false" ht="15" hidden="false" customHeight="false" outlineLevel="0" collapsed="false">
      <c r="A2771" s="64" t="s">
        <v>1353</v>
      </c>
      <c r="B2771" s="64"/>
      <c r="C2771" s="64"/>
      <c r="D2771" s="64"/>
      <c r="E2771" s="64"/>
      <c r="F2771" s="64"/>
      <c r="G2771" s="65" t="n">
        <v>2.87</v>
      </c>
    </row>
    <row r="2772" customFormat="false" ht="15" hidden="false" customHeight="false" outlineLevel="0" collapsed="false">
      <c r="A2772" s="64" t="s">
        <v>1354</v>
      </c>
      <c r="B2772" s="64"/>
      <c r="C2772" s="64"/>
      <c r="D2772" s="64"/>
      <c r="E2772" s="64"/>
      <c r="F2772" s="64"/>
      <c r="G2772" s="65" t="n">
        <v>6.53</v>
      </c>
    </row>
    <row r="2773" customFormat="false" ht="15" hidden="false" customHeight="false" outlineLevel="0" collapsed="false">
      <c r="A2773" s="64" t="s">
        <v>1355</v>
      </c>
      <c r="B2773" s="64"/>
      <c r="C2773" s="64"/>
      <c r="D2773" s="64"/>
      <c r="E2773" s="64"/>
      <c r="F2773" s="64"/>
      <c r="G2773" s="65" t="n">
        <v>9.4</v>
      </c>
    </row>
    <row r="2774" customFormat="false" ht="15" hidden="false" customHeight="false" outlineLevel="0" collapsed="false">
      <c r="A2774" s="64" t="s">
        <v>1356</v>
      </c>
      <c r="B2774" s="64"/>
      <c r="C2774" s="64"/>
      <c r="D2774" s="64"/>
      <c r="E2774" s="64"/>
      <c r="F2774" s="64"/>
      <c r="G2774" s="65" t="n">
        <v>0</v>
      </c>
    </row>
    <row r="2775" customFormat="false" ht="15" hidden="false" customHeight="false" outlineLevel="0" collapsed="false">
      <c r="A2775" s="64" t="s">
        <v>1357</v>
      </c>
      <c r="B2775" s="64"/>
      <c r="C2775" s="64"/>
      <c r="D2775" s="64"/>
      <c r="E2775" s="64"/>
      <c r="F2775" s="64"/>
      <c r="G2775" s="65" t="n">
        <v>2.41</v>
      </c>
    </row>
    <row r="2776" customFormat="false" ht="15" hidden="false" customHeight="false" outlineLevel="0" collapsed="false">
      <c r="A2776" s="64" t="s">
        <v>1358</v>
      </c>
      <c r="B2776" s="64"/>
      <c r="C2776" s="64"/>
      <c r="D2776" s="64"/>
      <c r="E2776" s="64"/>
      <c r="F2776" s="64"/>
      <c r="G2776" s="65" t="n">
        <v>0</v>
      </c>
    </row>
    <row r="2777" customFormat="false" ht="15" hidden="false" customHeight="false" outlineLevel="0" collapsed="false">
      <c r="A2777" s="64" t="s">
        <v>1359</v>
      </c>
      <c r="B2777" s="64"/>
      <c r="C2777" s="64"/>
      <c r="D2777" s="64"/>
      <c r="E2777" s="64"/>
      <c r="F2777" s="64"/>
      <c r="G2777" s="65" t="n">
        <v>2.41</v>
      </c>
    </row>
    <row r="2778" customFormat="false" ht="15" hidden="false" customHeight="false" outlineLevel="0" collapsed="false">
      <c r="A2778" s="64" t="s">
        <v>1360</v>
      </c>
      <c r="B2778" s="64"/>
      <c r="C2778" s="64"/>
      <c r="D2778" s="64"/>
      <c r="E2778" s="64"/>
      <c r="F2778" s="64"/>
      <c r="G2778" s="65" t="n">
        <v>11.81</v>
      </c>
    </row>
    <row r="2779" customFormat="false" ht="15" hidden="false" customHeight="false" outlineLevel="0" collapsed="false">
      <c r="A2779" s="64" t="s">
        <v>1361</v>
      </c>
      <c r="B2779" s="64"/>
      <c r="C2779" s="64"/>
      <c r="D2779" s="64"/>
      <c r="E2779" s="64"/>
      <c r="F2779" s="64"/>
      <c r="G2779" s="65" t="n">
        <v>2</v>
      </c>
    </row>
    <row r="2780" customFormat="false" ht="15" hidden="false" customHeight="false" outlineLevel="0" collapsed="false">
      <c r="A2780" s="64" t="s">
        <v>1362</v>
      </c>
      <c r="B2780" s="64"/>
      <c r="C2780" s="64"/>
      <c r="D2780" s="64"/>
      <c r="E2780" s="64"/>
      <c r="F2780" s="64"/>
      <c r="G2780" s="65" t="n">
        <f aca="false">G2779*G2778</f>
        <v>23.62</v>
      </c>
    </row>
    <row r="2781" customFormat="false" ht="15" hidden="false" customHeight="false" outlineLevel="0" collapsed="false">
      <c r="A2781" s="66"/>
      <c r="B2781" s="66"/>
      <c r="C2781" s="66"/>
      <c r="D2781" s="66"/>
      <c r="E2781" s="66"/>
      <c r="F2781" s="66"/>
      <c r="G2781" s="66"/>
    </row>
    <row r="2782" customFormat="false" ht="38.25" hidden="false" customHeight="false" outlineLevel="0" collapsed="false">
      <c r="A2782" s="30" t="s">
        <v>386</v>
      </c>
      <c r="B2782" s="30" t="s">
        <v>387</v>
      </c>
      <c r="C2782" s="61" t="s">
        <v>17</v>
      </c>
      <c r="D2782" s="61" t="s">
        <v>23</v>
      </c>
      <c r="E2782" s="62"/>
      <c r="F2782" s="25"/>
      <c r="G2782" s="25"/>
    </row>
    <row r="2783" customFormat="false" ht="38.25" hidden="false" customHeight="false" outlineLevel="0" collapsed="false">
      <c r="A2783" s="63" t="n">
        <v>2570</v>
      </c>
      <c r="B2783" s="23" t="s">
        <v>1803</v>
      </c>
      <c r="C2783" s="24" t="s">
        <v>1343</v>
      </c>
      <c r="D2783" s="24" t="s">
        <v>23</v>
      </c>
      <c r="E2783" s="62" t="n">
        <v>2</v>
      </c>
      <c r="F2783" s="26" t="n">
        <v>6.58</v>
      </c>
      <c r="G2783" s="26" t="n">
        <v>13.16</v>
      </c>
    </row>
    <row r="2784" customFormat="false" ht="25.5" hidden="false" customHeight="false" outlineLevel="0" collapsed="false">
      <c r="A2784" s="63" t="n">
        <v>39176</v>
      </c>
      <c r="B2784" s="23" t="s">
        <v>1804</v>
      </c>
      <c r="C2784" s="24" t="s">
        <v>1343</v>
      </c>
      <c r="D2784" s="24" t="s">
        <v>23</v>
      </c>
      <c r="E2784" s="62" t="n">
        <v>4</v>
      </c>
      <c r="F2784" s="26" t="n">
        <v>0.46</v>
      </c>
      <c r="G2784" s="26" t="n">
        <v>1.84</v>
      </c>
    </row>
    <row r="2785" customFormat="false" ht="25.5" hidden="false" customHeight="false" outlineLevel="0" collapsed="false">
      <c r="A2785" s="63" t="n">
        <v>39210</v>
      </c>
      <c r="B2785" s="23" t="s">
        <v>1805</v>
      </c>
      <c r="C2785" s="24" t="s">
        <v>1343</v>
      </c>
      <c r="D2785" s="24" t="s">
        <v>23</v>
      </c>
      <c r="E2785" s="62" t="n">
        <v>4</v>
      </c>
      <c r="F2785" s="26" t="n">
        <v>0.34</v>
      </c>
      <c r="G2785" s="26" t="n">
        <v>1.36</v>
      </c>
    </row>
    <row r="2786" customFormat="false" ht="25.5" hidden="false" customHeight="false" outlineLevel="0" collapsed="false">
      <c r="A2786" s="63" t="s">
        <v>1367</v>
      </c>
      <c r="B2786" s="23" t="s">
        <v>1368</v>
      </c>
      <c r="C2786" s="24" t="s">
        <v>17</v>
      </c>
      <c r="D2786" s="24" t="s">
        <v>1314</v>
      </c>
      <c r="E2786" s="62" t="n">
        <v>0.6</v>
      </c>
      <c r="F2786" s="26" t="n">
        <v>15.68</v>
      </c>
      <c r="G2786" s="26" t="n">
        <v>9.41</v>
      </c>
    </row>
    <row r="2787" customFormat="false" ht="15" hidden="false" customHeight="false" outlineLevel="0" collapsed="false">
      <c r="A2787" s="64" t="s">
        <v>1353</v>
      </c>
      <c r="B2787" s="64"/>
      <c r="C2787" s="64"/>
      <c r="D2787" s="64"/>
      <c r="E2787" s="64"/>
      <c r="F2787" s="64"/>
      <c r="G2787" s="65" t="n">
        <v>3.44</v>
      </c>
    </row>
    <row r="2788" customFormat="false" ht="15" hidden="false" customHeight="false" outlineLevel="0" collapsed="false">
      <c r="A2788" s="64" t="s">
        <v>1354</v>
      </c>
      <c r="B2788" s="64"/>
      <c r="C2788" s="64"/>
      <c r="D2788" s="64"/>
      <c r="E2788" s="64"/>
      <c r="F2788" s="64"/>
      <c r="G2788" s="65" t="n">
        <v>9.44</v>
      </c>
    </row>
    <row r="2789" customFormat="false" ht="15" hidden="false" customHeight="false" outlineLevel="0" collapsed="false">
      <c r="A2789" s="64" t="s">
        <v>1355</v>
      </c>
      <c r="B2789" s="64"/>
      <c r="C2789" s="64"/>
      <c r="D2789" s="64"/>
      <c r="E2789" s="64"/>
      <c r="F2789" s="64"/>
      <c r="G2789" s="65" t="n">
        <v>12.88</v>
      </c>
    </row>
    <row r="2790" customFormat="false" ht="15" hidden="false" customHeight="false" outlineLevel="0" collapsed="false">
      <c r="A2790" s="64" t="s">
        <v>1356</v>
      </c>
      <c r="B2790" s="64"/>
      <c r="C2790" s="64"/>
      <c r="D2790" s="64"/>
      <c r="E2790" s="64"/>
      <c r="F2790" s="64"/>
      <c r="G2790" s="65" t="n">
        <v>0</v>
      </c>
    </row>
    <row r="2791" customFormat="false" ht="15" hidden="false" customHeight="false" outlineLevel="0" collapsed="false">
      <c r="A2791" s="64" t="s">
        <v>1357</v>
      </c>
      <c r="B2791" s="64"/>
      <c r="C2791" s="64"/>
      <c r="D2791" s="64"/>
      <c r="E2791" s="64"/>
      <c r="F2791" s="64"/>
      <c r="G2791" s="65" t="n">
        <v>3.3</v>
      </c>
    </row>
    <row r="2792" customFormat="false" ht="15" hidden="false" customHeight="false" outlineLevel="0" collapsed="false">
      <c r="A2792" s="64" t="s">
        <v>1358</v>
      </c>
      <c r="B2792" s="64"/>
      <c r="C2792" s="64"/>
      <c r="D2792" s="64"/>
      <c r="E2792" s="64"/>
      <c r="F2792" s="64"/>
      <c r="G2792" s="65" t="n">
        <v>0</v>
      </c>
    </row>
    <row r="2793" customFormat="false" ht="15" hidden="false" customHeight="false" outlineLevel="0" collapsed="false">
      <c r="A2793" s="64" t="s">
        <v>1359</v>
      </c>
      <c r="B2793" s="64"/>
      <c r="C2793" s="64"/>
      <c r="D2793" s="64"/>
      <c r="E2793" s="64"/>
      <c r="F2793" s="64"/>
      <c r="G2793" s="65" t="n">
        <v>3.3</v>
      </c>
    </row>
    <row r="2794" customFormat="false" ht="15" hidden="false" customHeight="false" outlineLevel="0" collapsed="false">
      <c r="A2794" s="64" t="s">
        <v>1360</v>
      </c>
      <c r="B2794" s="64"/>
      <c r="C2794" s="64"/>
      <c r="D2794" s="64"/>
      <c r="E2794" s="64"/>
      <c r="F2794" s="64"/>
      <c r="G2794" s="65" t="n">
        <v>16.19</v>
      </c>
    </row>
    <row r="2795" customFormat="false" ht="15" hidden="false" customHeight="false" outlineLevel="0" collapsed="false">
      <c r="A2795" s="64" t="s">
        <v>1361</v>
      </c>
      <c r="B2795" s="64"/>
      <c r="C2795" s="64"/>
      <c r="D2795" s="64"/>
      <c r="E2795" s="64"/>
      <c r="F2795" s="64"/>
      <c r="G2795" s="65" t="n">
        <v>2</v>
      </c>
    </row>
    <row r="2796" customFormat="false" ht="15" hidden="false" customHeight="false" outlineLevel="0" collapsed="false">
      <c r="A2796" s="64" t="s">
        <v>1362</v>
      </c>
      <c r="B2796" s="64"/>
      <c r="C2796" s="64"/>
      <c r="D2796" s="64"/>
      <c r="E2796" s="64"/>
      <c r="F2796" s="64"/>
      <c r="G2796" s="65" t="n">
        <f aca="false">G2795*G2794</f>
        <v>32.38</v>
      </c>
    </row>
    <row r="2797" customFormat="false" ht="15" hidden="false" customHeight="false" outlineLevel="0" collapsed="false">
      <c r="A2797" s="66"/>
      <c r="B2797" s="66"/>
      <c r="C2797" s="66"/>
      <c r="D2797" s="66"/>
      <c r="E2797" s="66"/>
      <c r="F2797" s="66"/>
      <c r="G2797" s="66"/>
    </row>
    <row r="2798" customFormat="false" ht="38.25" hidden="false" customHeight="false" outlineLevel="0" collapsed="false">
      <c r="A2798" s="30" t="s">
        <v>388</v>
      </c>
      <c r="B2798" s="30" t="s">
        <v>389</v>
      </c>
      <c r="C2798" s="61" t="s">
        <v>17</v>
      </c>
      <c r="D2798" s="61" t="s">
        <v>23</v>
      </c>
      <c r="E2798" s="62"/>
      <c r="F2798" s="25"/>
      <c r="G2798" s="25"/>
    </row>
    <row r="2799" customFormat="false" ht="38.25" hidden="false" customHeight="false" outlineLevel="0" collapsed="false">
      <c r="A2799" s="63" t="n">
        <v>2573</v>
      </c>
      <c r="B2799" s="23" t="s">
        <v>1806</v>
      </c>
      <c r="C2799" s="24" t="s">
        <v>1343</v>
      </c>
      <c r="D2799" s="24" t="s">
        <v>23</v>
      </c>
      <c r="E2799" s="62" t="n">
        <v>1</v>
      </c>
      <c r="F2799" s="26" t="n">
        <v>4.79</v>
      </c>
      <c r="G2799" s="26" t="n">
        <v>4.79</v>
      </c>
    </row>
    <row r="2800" customFormat="false" ht="25.5" hidden="false" customHeight="false" outlineLevel="0" collapsed="false">
      <c r="A2800" s="63" t="n">
        <v>39174</v>
      </c>
      <c r="B2800" s="23" t="s">
        <v>1807</v>
      </c>
      <c r="C2800" s="24" t="s">
        <v>1343</v>
      </c>
      <c r="D2800" s="24" t="s">
        <v>23</v>
      </c>
      <c r="E2800" s="62" t="n">
        <v>3</v>
      </c>
      <c r="F2800" s="26" t="n">
        <v>0.35</v>
      </c>
      <c r="G2800" s="26" t="n">
        <v>1.05</v>
      </c>
    </row>
    <row r="2801" customFormat="false" ht="25.5" hidden="false" customHeight="false" outlineLevel="0" collapsed="false">
      <c r="A2801" s="63" t="n">
        <v>39208</v>
      </c>
      <c r="B2801" s="23" t="s">
        <v>1808</v>
      </c>
      <c r="C2801" s="24" t="s">
        <v>1343</v>
      </c>
      <c r="D2801" s="24" t="s">
        <v>23</v>
      </c>
      <c r="E2801" s="62" t="n">
        <v>3</v>
      </c>
      <c r="F2801" s="26" t="n">
        <v>0.18</v>
      </c>
      <c r="G2801" s="26" t="n">
        <v>0.54</v>
      </c>
    </row>
    <row r="2802" customFormat="false" ht="25.5" hidden="false" customHeight="false" outlineLevel="0" collapsed="false">
      <c r="A2802" s="63" t="s">
        <v>1367</v>
      </c>
      <c r="B2802" s="23" t="s">
        <v>1368</v>
      </c>
      <c r="C2802" s="24" t="s">
        <v>17</v>
      </c>
      <c r="D2802" s="24" t="s">
        <v>1314</v>
      </c>
      <c r="E2802" s="62" t="n">
        <v>0.2</v>
      </c>
      <c r="F2802" s="26" t="n">
        <v>15.68</v>
      </c>
      <c r="G2802" s="26" t="n">
        <v>3.14</v>
      </c>
    </row>
    <row r="2803" customFormat="false" ht="15" hidden="false" customHeight="false" outlineLevel="0" collapsed="false">
      <c r="A2803" s="64" t="s">
        <v>1353</v>
      </c>
      <c r="B2803" s="64"/>
      <c r="C2803" s="64"/>
      <c r="D2803" s="64"/>
      <c r="E2803" s="64"/>
      <c r="F2803" s="64"/>
      <c r="G2803" s="65" t="n">
        <v>2.3</v>
      </c>
    </row>
    <row r="2804" customFormat="false" ht="15" hidden="false" customHeight="false" outlineLevel="0" collapsed="false">
      <c r="A2804" s="64" t="s">
        <v>1354</v>
      </c>
      <c r="B2804" s="64"/>
      <c r="C2804" s="64"/>
      <c r="D2804" s="64"/>
      <c r="E2804" s="64"/>
      <c r="F2804" s="64"/>
      <c r="G2804" s="65" t="n">
        <v>7.22</v>
      </c>
    </row>
    <row r="2805" customFormat="false" ht="15" hidden="false" customHeight="false" outlineLevel="0" collapsed="false">
      <c r="A2805" s="64" t="s">
        <v>1355</v>
      </c>
      <c r="B2805" s="64"/>
      <c r="C2805" s="64"/>
      <c r="D2805" s="64"/>
      <c r="E2805" s="64"/>
      <c r="F2805" s="64"/>
      <c r="G2805" s="65" t="n">
        <v>9.52</v>
      </c>
    </row>
    <row r="2806" customFormat="false" ht="15" hidden="false" customHeight="false" outlineLevel="0" collapsed="false">
      <c r="A2806" s="64" t="s">
        <v>1356</v>
      </c>
      <c r="B2806" s="64"/>
      <c r="C2806" s="64"/>
      <c r="D2806" s="64"/>
      <c r="E2806" s="64"/>
      <c r="F2806" s="64"/>
      <c r="G2806" s="65" t="n">
        <v>0</v>
      </c>
    </row>
    <row r="2807" customFormat="false" ht="15" hidden="false" customHeight="false" outlineLevel="0" collapsed="false">
      <c r="A2807" s="64" t="s">
        <v>1357</v>
      </c>
      <c r="B2807" s="64"/>
      <c r="C2807" s="64"/>
      <c r="D2807" s="64"/>
      <c r="E2807" s="64"/>
      <c r="F2807" s="64"/>
      <c r="G2807" s="65" t="n">
        <v>2.44</v>
      </c>
    </row>
    <row r="2808" customFormat="false" ht="15" hidden="false" customHeight="false" outlineLevel="0" collapsed="false">
      <c r="A2808" s="64" t="s">
        <v>1358</v>
      </c>
      <c r="B2808" s="64"/>
      <c r="C2808" s="64"/>
      <c r="D2808" s="64"/>
      <c r="E2808" s="64"/>
      <c r="F2808" s="64"/>
      <c r="G2808" s="65" t="n">
        <v>0</v>
      </c>
    </row>
    <row r="2809" customFormat="false" ht="15" hidden="false" customHeight="false" outlineLevel="0" collapsed="false">
      <c r="A2809" s="64" t="s">
        <v>1359</v>
      </c>
      <c r="B2809" s="64"/>
      <c r="C2809" s="64"/>
      <c r="D2809" s="64"/>
      <c r="E2809" s="64"/>
      <c r="F2809" s="64"/>
      <c r="G2809" s="65" t="n">
        <v>2.44</v>
      </c>
    </row>
    <row r="2810" customFormat="false" ht="15" hidden="false" customHeight="false" outlineLevel="0" collapsed="false">
      <c r="A2810" s="64" t="s">
        <v>1360</v>
      </c>
      <c r="B2810" s="64"/>
      <c r="C2810" s="64"/>
      <c r="D2810" s="64"/>
      <c r="E2810" s="64"/>
      <c r="F2810" s="64"/>
      <c r="G2810" s="65" t="n">
        <v>11.96</v>
      </c>
    </row>
    <row r="2811" customFormat="false" ht="15" hidden="false" customHeight="false" outlineLevel="0" collapsed="false">
      <c r="A2811" s="64" t="s">
        <v>1361</v>
      </c>
      <c r="B2811" s="64"/>
      <c r="C2811" s="64"/>
      <c r="D2811" s="64"/>
      <c r="E2811" s="64"/>
      <c r="F2811" s="64"/>
      <c r="G2811" s="65" t="n">
        <v>1</v>
      </c>
    </row>
    <row r="2812" customFormat="false" ht="15" hidden="false" customHeight="false" outlineLevel="0" collapsed="false">
      <c r="A2812" s="64" t="s">
        <v>1362</v>
      </c>
      <c r="B2812" s="64"/>
      <c r="C2812" s="64"/>
      <c r="D2812" s="64"/>
      <c r="E2812" s="64"/>
      <c r="F2812" s="64"/>
      <c r="G2812" s="65" t="n">
        <f aca="false">G2811*G2810</f>
        <v>11.96</v>
      </c>
    </row>
    <row r="2813" customFormat="false" ht="15" hidden="false" customHeight="false" outlineLevel="0" collapsed="false">
      <c r="A2813" s="66"/>
      <c r="B2813" s="66"/>
      <c r="C2813" s="66"/>
      <c r="D2813" s="66"/>
      <c r="E2813" s="66"/>
      <c r="F2813" s="66"/>
      <c r="G2813" s="66"/>
    </row>
    <row r="2814" customFormat="false" ht="38.25" hidden="false" customHeight="false" outlineLevel="0" collapsed="false">
      <c r="A2814" s="30" t="s">
        <v>473</v>
      </c>
      <c r="B2814" s="30" t="s">
        <v>391</v>
      </c>
      <c r="C2814" s="61" t="s">
        <v>17</v>
      </c>
      <c r="D2814" s="61" t="s">
        <v>23</v>
      </c>
      <c r="E2814" s="62"/>
      <c r="F2814" s="25"/>
      <c r="G2814" s="25"/>
    </row>
    <row r="2815" customFormat="false" ht="38.25" hidden="false" customHeight="false" outlineLevel="0" collapsed="false">
      <c r="A2815" s="63" t="n">
        <v>2574</v>
      </c>
      <c r="B2815" s="23" t="s">
        <v>1809</v>
      </c>
      <c r="C2815" s="24" t="s">
        <v>1343</v>
      </c>
      <c r="D2815" s="24" t="s">
        <v>23</v>
      </c>
      <c r="E2815" s="62" t="n">
        <v>1</v>
      </c>
      <c r="F2815" s="26" t="n">
        <v>4.82</v>
      </c>
      <c r="G2815" s="26" t="n">
        <v>4.82</v>
      </c>
    </row>
    <row r="2816" customFormat="false" ht="25.5" hidden="false" customHeight="false" outlineLevel="0" collapsed="false">
      <c r="A2816" s="63" t="n">
        <v>39175</v>
      </c>
      <c r="B2816" s="23" t="s">
        <v>1801</v>
      </c>
      <c r="C2816" s="24" t="s">
        <v>1343</v>
      </c>
      <c r="D2816" s="24" t="s">
        <v>23</v>
      </c>
      <c r="E2816" s="62" t="n">
        <v>3</v>
      </c>
      <c r="F2816" s="26" t="n">
        <v>0.43</v>
      </c>
      <c r="G2816" s="26" t="n">
        <v>1.29</v>
      </c>
    </row>
    <row r="2817" customFormat="false" ht="25.5" hidden="false" customHeight="false" outlineLevel="0" collapsed="false">
      <c r="A2817" s="63" t="n">
        <v>39209</v>
      </c>
      <c r="B2817" s="23" t="s">
        <v>1802</v>
      </c>
      <c r="C2817" s="24" t="s">
        <v>1343</v>
      </c>
      <c r="D2817" s="24" t="s">
        <v>23</v>
      </c>
      <c r="E2817" s="62" t="n">
        <v>3</v>
      </c>
      <c r="F2817" s="26" t="n">
        <v>0.22</v>
      </c>
      <c r="G2817" s="26" t="n">
        <v>0.66</v>
      </c>
    </row>
    <row r="2818" customFormat="false" ht="25.5" hidden="false" customHeight="false" outlineLevel="0" collapsed="false">
      <c r="A2818" s="63" t="s">
        <v>1367</v>
      </c>
      <c r="B2818" s="23" t="s">
        <v>1368</v>
      </c>
      <c r="C2818" s="24" t="s">
        <v>17</v>
      </c>
      <c r="D2818" s="24" t="s">
        <v>1314</v>
      </c>
      <c r="E2818" s="62" t="n">
        <v>0.25</v>
      </c>
      <c r="F2818" s="26" t="n">
        <v>15.68</v>
      </c>
      <c r="G2818" s="26" t="n">
        <v>3.92</v>
      </c>
    </row>
    <row r="2819" customFormat="false" ht="15" hidden="false" customHeight="false" outlineLevel="0" collapsed="false">
      <c r="A2819" s="64" t="s">
        <v>1353</v>
      </c>
      <c r="B2819" s="64"/>
      <c r="C2819" s="64"/>
      <c r="D2819" s="64"/>
      <c r="E2819" s="64"/>
      <c r="F2819" s="64"/>
      <c r="G2819" s="65" t="n">
        <v>2.87</v>
      </c>
    </row>
    <row r="2820" customFormat="false" ht="15" hidden="false" customHeight="false" outlineLevel="0" collapsed="false">
      <c r="A2820" s="64" t="s">
        <v>1354</v>
      </c>
      <c r="B2820" s="64"/>
      <c r="C2820" s="64"/>
      <c r="D2820" s="64"/>
      <c r="E2820" s="64"/>
      <c r="F2820" s="64"/>
      <c r="G2820" s="65" t="n">
        <v>7.82</v>
      </c>
    </row>
    <row r="2821" customFormat="false" ht="15" hidden="false" customHeight="false" outlineLevel="0" collapsed="false">
      <c r="A2821" s="64" t="s">
        <v>1355</v>
      </c>
      <c r="B2821" s="64"/>
      <c r="C2821" s="64"/>
      <c r="D2821" s="64"/>
      <c r="E2821" s="64"/>
      <c r="F2821" s="64"/>
      <c r="G2821" s="65" t="n">
        <v>10.69</v>
      </c>
    </row>
    <row r="2822" customFormat="false" ht="15" hidden="false" customHeight="false" outlineLevel="0" collapsed="false">
      <c r="A2822" s="64" t="s">
        <v>1356</v>
      </c>
      <c r="B2822" s="64"/>
      <c r="C2822" s="64"/>
      <c r="D2822" s="64"/>
      <c r="E2822" s="64"/>
      <c r="F2822" s="64"/>
      <c r="G2822" s="65" t="n">
        <v>0</v>
      </c>
    </row>
    <row r="2823" customFormat="false" ht="15" hidden="false" customHeight="false" outlineLevel="0" collapsed="false">
      <c r="A2823" s="64" t="s">
        <v>1357</v>
      </c>
      <c r="B2823" s="64"/>
      <c r="C2823" s="64"/>
      <c r="D2823" s="64"/>
      <c r="E2823" s="64"/>
      <c r="F2823" s="64"/>
      <c r="G2823" s="65" t="n">
        <v>2.74</v>
      </c>
    </row>
    <row r="2824" customFormat="false" ht="15" hidden="false" customHeight="false" outlineLevel="0" collapsed="false">
      <c r="A2824" s="64" t="s">
        <v>1358</v>
      </c>
      <c r="B2824" s="64"/>
      <c r="C2824" s="64"/>
      <c r="D2824" s="64"/>
      <c r="E2824" s="64"/>
      <c r="F2824" s="64"/>
      <c r="G2824" s="65" t="n">
        <v>0</v>
      </c>
    </row>
    <row r="2825" customFormat="false" ht="15" hidden="false" customHeight="false" outlineLevel="0" collapsed="false">
      <c r="A2825" s="64" t="s">
        <v>1359</v>
      </c>
      <c r="B2825" s="64"/>
      <c r="C2825" s="64"/>
      <c r="D2825" s="64"/>
      <c r="E2825" s="64"/>
      <c r="F2825" s="64"/>
      <c r="G2825" s="65" t="n">
        <v>2.74</v>
      </c>
    </row>
    <row r="2826" customFormat="false" ht="15" hidden="false" customHeight="false" outlineLevel="0" collapsed="false">
      <c r="A2826" s="64" t="s">
        <v>1360</v>
      </c>
      <c r="B2826" s="64"/>
      <c r="C2826" s="64"/>
      <c r="D2826" s="64"/>
      <c r="E2826" s="64"/>
      <c r="F2826" s="64"/>
      <c r="G2826" s="65" t="n">
        <v>13.43</v>
      </c>
    </row>
    <row r="2827" customFormat="false" ht="15" hidden="false" customHeight="false" outlineLevel="0" collapsed="false">
      <c r="A2827" s="64" t="s">
        <v>1361</v>
      </c>
      <c r="B2827" s="64"/>
      <c r="C2827" s="64"/>
      <c r="D2827" s="64"/>
      <c r="E2827" s="64"/>
      <c r="F2827" s="64"/>
      <c r="G2827" s="65" t="n">
        <v>1</v>
      </c>
    </row>
    <row r="2828" customFormat="false" ht="15" hidden="false" customHeight="false" outlineLevel="0" collapsed="false">
      <c r="A2828" s="64" t="s">
        <v>1362</v>
      </c>
      <c r="B2828" s="64"/>
      <c r="C2828" s="64"/>
      <c r="D2828" s="64"/>
      <c r="E2828" s="64"/>
      <c r="F2828" s="64"/>
      <c r="G2828" s="65" t="n">
        <f aca="false">G2827*G2826</f>
        <v>13.43</v>
      </c>
    </row>
    <row r="2829" customFormat="false" ht="15" hidden="false" customHeight="false" outlineLevel="0" collapsed="false">
      <c r="A2829" s="66"/>
      <c r="B2829" s="66"/>
      <c r="C2829" s="66"/>
      <c r="D2829" s="66"/>
      <c r="E2829" s="66"/>
      <c r="F2829" s="66"/>
      <c r="G2829" s="66"/>
    </row>
    <row r="2830" customFormat="false" ht="38.25" hidden="false" customHeight="false" outlineLevel="0" collapsed="false">
      <c r="A2830" s="30" t="s">
        <v>392</v>
      </c>
      <c r="B2830" s="30" t="s">
        <v>393</v>
      </c>
      <c r="C2830" s="61" t="s">
        <v>17</v>
      </c>
      <c r="D2830" s="61" t="s">
        <v>23</v>
      </c>
      <c r="E2830" s="62"/>
      <c r="F2830" s="25"/>
      <c r="G2830" s="25"/>
    </row>
    <row r="2831" customFormat="false" ht="38.25" hidden="false" customHeight="false" outlineLevel="0" collapsed="false">
      <c r="A2831" s="63" t="n">
        <v>2586</v>
      </c>
      <c r="B2831" s="23" t="s">
        <v>1810</v>
      </c>
      <c r="C2831" s="24" t="s">
        <v>1343</v>
      </c>
      <c r="D2831" s="24" t="s">
        <v>23</v>
      </c>
      <c r="E2831" s="62" t="n">
        <v>8</v>
      </c>
      <c r="F2831" s="26" t="n">
        <v>7.77</v>
      </c>
      <c r="G2831" s="26" t="n">
        <v>62.16</v>
      </c>
    </row>
    <row r="2832" customFormat="false" ht="25.5" hidden="false" customHeight="false" outlineLevel="0" collapsed="false">
      <c r="A2832" s="63" t="n">
        <v>39176</v>
      </c>
      <c r="B2832" s="23" t="s">
        <v>1804</v>
      </c>
      <c r="C2832" s="24" t="s">
        <v>1343</v>
      </c>
      <c r="D2832" s="24" t="s">
        <v>23</v>
      </c>
      <c r="E2832" s="62" t="n">
        <v>24</v>
      </c>
      <c r="F2832" s="26" t="n">
        <v>0.46</v>
      </c>
      <c r="G2832" s="26" t="n">
        <v>11.04</v>
      </c>
    </row>
    <row r="2833" customFormat="false" ht="25.5" hidden="false" customHeight="false" outlineLevel="0" collapsed="false">
      <c r="A2833" s="63" t="n">
        <v>39210</v>
      </c>
      <c r="B2833" s="23" t="s">
        <v>1805</v>
      </c>
      <c r="C2833" s="24" t="s">
        <v>1343</v>
      </c>
      <c r="D2833" s="24" t="s">
        <v>23</v>
      </c>
      <c r="E2833" s="62" t="n">
        <v>24</v>
      </c>
      <c r="F2833" s="26" t="n">
        <v>0.34</v>
      </c>
      <c r="G2833" s="26" t="n">
        <v>8.16</v>
      </c>
    </row>
    <row r="2834" customFormat="false" ht="25.5" hidden="false" customHeight="false" outlineLevel="0" collapsed="false">
      <c r="A2834" s="63" t="s">
        <v>1367</v>
      </c>
      <c r="B2834" s="23" t="s">
        <v>1368</v>
      </c>
      <c r="C2834" s="24" t="s">
        <v>17</v>
      </c>
      <c r="D2834" s="24" t="s">
        <v>1314</v>
      </c>
      <c r="E2834" s="62" t="n">
        <v>2.4</v>
      </c>
      <c r="F2834" s="26" t="n">
        <v>15.68</v>
      </c>
      <c r="G2834" s="26" t="n">
        <v>37.63</v>
      </c>
    </row>
    <row r="2835" customFormat="false" ht="15" hidden="false" customHeight="false" outlineLevel="0" collapsed="false">
      <c r="A2835" s="64" t="s">
        <v>1353</v>
      </c>
      <c r="B2835" s="64"/>
      <c r="C2835" s="64"/>
      <c r="D2835" s="64"/>
      <c r="E2835" s="64"/>
      <c r="F2835" s="64"/>
      <c r="G2835" s="65" t="n">
        <v>3.44</v>
      </c>
    </row>
    <row r="2836" customFormat="false" ht="15" hidden="false" customHeight="false" outlineLevel="0" collapsed="false">
      <c r="A2836" s="64" t="s">
        <v>1354</v>
      </c>
      <c r="B2836" s="64"/>
      <c r="C2836" s="64"/>
      <c r="D2836" s="64"/>
      <c r="E2836" s="64"/>
      <c r="F2836" s="64"/>
      <c r="G2836" s="65" t="n">
        <v>11.43</v>
      </c>
    </row>
    <row r="2837" customFormat="false" ht="15" hidden="false" customHeight="false" outlineLevel="0" collapsed="false">
      <c r="A2837" s="64" t="s">
        <v>1355</v>
      </c>
      <c r="B2837" s="64"/>
      <c r="C2837" s="64"/>
      <c r="D2837" s="64"/>
      <c r="E2837" s="64"/>
      <c r="F2837" s="64"/>
      <c r="G2837" s="65" t="n">
        <v>14.87</v>
      </c>
    </row>
    <row r="2838" customFormat="false" ht="15" hidden="false" customHeight="false" outlineLevel="0" collapsed="false">
      <c r="A2838" s="64" t="s">
        <v>1356</v>
      </c>
      <c r="B2838" s="64"/>
      <c r="C2838" s="64"/>
      <c r="D2838" s="64"/>
      <c r="E2838" s="64"/>
      <c r="F2838" s="64"/>
      <c r="G2838" s="65" t="n">
        <v>0</v>
      </c>
    </row>
    <row r="2839" customFormat="false" ht="15" hidden="false" customHeight="false" outlineLevel="0" collapsed="false">
      <c r="A2839" s="64" t="s">
        <v>1357</v>
      </c>
      <c r="B2839" s="64"/>
      <c r="C2839" s="64"/>
      <c r="D2839" s="64"/>
      <c r="E2839" s="64"/>
      <c r="F2839" s="64"/>
      <c r="G2839" s="65" t="n">
        <v>3.81</v>
      </c>
    </row>
    <row r="2840" customFormat="false" ht="15" hidden="false" customHeight="false" outlineLevel="0" collapsed="false">
      <c r="A2840" s="64" t="s">
        <v>1358</v>
      </c>
      <c r="B2840" s="64"/>
      <c r="C2840" s="64"/>
      <c r="D2840" s="64"/>
      <c r="E2840" s="64"/>
      <c r="F2840" s="64"/>
      <c r="G2840" s="65" t="n">
        <v>0</v>
      </c>
    </row>
    <row r="2841" customFormat="false" ht="15" hidden="false" customHeight="false" outlineLevel="0" collapsed="false">
      <c r="A2841" s="64" t="s">
        <v>1359</v>
      </c>
      <c r="B2841" s="64"/>
      <c r="C2841" s="64"/>
      <c r="D2841" s="64"/>
      <c r="E2841" s="64"/>
      <c r="F2841" s="64"/>
      <c r="G2841" s="65" t="n">
        <v>3.81</v>
      </c>
    </row>
    <row r="2842" customFormat="false" ht="15" hidden="false" customHeight="false" outlineLevel="0" collapsed="false">
      <c r="A2842" s="64" t="s">
        <v>1360</v>
      </c>
      <c r="B2842" s="64"/>
      <c r="C2842" s="64"/>
      <c r="D2842" s="64"/>
      <c r="E2842" s="64"/>
      <c r="F2842" s="64"/>
      <c r="G2842" s="65" t="n">
        <v>18.69</v>
      </c>
    </row>
    <row r="2843" customFormat="false" ht="15" hidden="false" customHeight="false" outlineLevel="0" collapsed="false">
      <c r="A2843" s="64" t="s">
        <v>1361</v>
      </c>
      <c r="B2843" s="64"/>
      <c r="C2843" s="64"/>
      <c r="D2843" s="64"/>
      <c r="E2843" s="64"/>
      <c r="F2843" s="64"/>
      <c r="G2843" s="65" t="n">
        <v>8</v>
      </c>
    </row>
    <row r="2844" customFormat="false" ht="15" hidden="false" customHeight="false" outlineLevel="0" collapsed="false">
      <c r="A2844" s="64" t="s">
        <v>1362</v>
      </c>
      <c r="B2844" s="64"/>
      <c r="C2844" s="64"/>
      <c r="D2844" s="64"/>
      <c r="E2844" s="64"/>
      <c r="F2844" s="64"/>
      <c r="G2844" s="65" t="n">
        <f aca="false">G2843*G2842</f>
        <v>149.52</v>
      </c>
    </row>
    <row r="2845" customFormat="false" ht="15" hidden="false" customHeight="false" outlineLevel="0" collapsed="false">
      <c r="A2845" s="66"/>
      <c r="B2845" s="66"/>
      <c r="C2845" s="66"/>
      <c r="D2845" s="66"/>
      <c r="E2845" s="66"/>
      <c r="F2845" s="66"/>
      <c r="G2845" s="66"/>
    </row>
    <row r="2846" customFormat="false" ht="38.25" hidden="false" customHeight="false" outlineLevel="0" collapsed="false">
      <c r="A2846" s="30" t="s">
        <v>394</v>
      </c>
      <c r="B2846" s="30" t="s">
        <v>395</v>
      </c>
      <c r="C2846" s="61" t="s">
        <v>17</v>
      </c>
      <c r="D2846" s="61" t="s">
        <v>23</v>
      </c>
      <c r="E2846" s="62"/>
      <c r="F2846" s="25"/>
      <c r="G2846" s="25"/>
    </row>
    <row r="2847" customFormat="false" ht="38.25" hidden="false" customHeight="false" outlineLevel="0" collapsed="false">
      <c r="A2847" s="63" t="n">
        <v>2575</v>
      </c>
      <c r="B2847" s="23" t="s">
        <v>1811</v>
      </c>
      <c r="C2847" s="24" t="s">
        <v>1343</v>
      </c>
      <c r="D2847" s="24" t="s">
        <v>23</v>
      </c>
      <c r="E2847" s="62" t="n">
        <v>3</v>
      </c>
      <c r="F2847" s="26" t="n">
        <v>11.54</v>
      </c>
      <c r="G2847" s="26" t="n">
        <v>34.62</v>
      </c>
    </row>
    <row r="2848" customFormat="false" ht="25.5" hidden="false" customHeight="false" outlineLevel="0" collapsed="false">
      <c r="A2848" s="63" t="n">
        <v>39177</v>
      </c>
      <c r="B2848" s="23" t="s">
        <v>1812</v>
      </c>
      <c r="C2848" s="24" t="s">
        <v>1343</v>
      </c>
      <c r="D2848" s="24" t="s">
        <v>23</v>
      </c>
      <c r="E2848" s="62" t="n">
        <v>9</v>
      </c>
      <c r="F2848" s="26" t="n">
        <v>0.71</v>
      </c>
      <c r="G2848" s="26" t="n">
        <v>6.39</v>
      </c>
    </row>
    <row r="2849" customFormat="false" ht="38.25" hidden="false" customHeight="false" outlineLevel="0" collapsed="false">
      <c r="A2849" s="63" t="n">
        <v>39211</v>
      </c>
      <c r="B2849" s="23" t="s">
        <v>1813</v>
      </c>
      <c r="C2849" s="24" t="s">
        <v>1343</v>
      </c>
      <c r="D2849" s="24" t="s">
        <v>23</v>
      </c>
      <c r="E2849" s="62" t="n">
        <v>9</v>
      </c>
      <c r="F2849" s="26" t="n">
        <v>0.62</v>
      </c>
      <c r="G2849" s="26" t="n">
        <v>5.58</v>
      </c>
    </row>
    <row r="2850" customFormat="false" ht="25.5" hidden="false" customHeight="false" outlineLevel="0" collapsed="false">
      <c r="A2850" s="63" t="s">
        <v>1367</v>
      </c>
      <c r="B2850" s="23" t="s">
        <v>1368</v>
      </c>
      <c r="C2850" s="24" t="s">
        <v>17</v>
      </c>
      <c r="D2850" s="24" t="s">
        <v>1314</v>
      </c>
      <c r="E2850" s="62" t="n">
        <v>0.9</v>
      </c>
      <c r="F2850" s="26" t="n">
        <v>15.68</v>
      </c>
      <c r="G2850" s="26" t="n">
        <v>14.11</v>
      </c>
    </row>
    <row r="2851" customFormat="false" ht="15" hidden="false" customHeight="false" outlineLevel="0" collapsed="false">
      <c r="A2851" s="64" t="s">
        <v>1353</v>
      </c>
      <c r="B2851" s="64"/>
      <c r="C2851" s="64"/>
      <c r="D2851" s="64"/>
      <c r="E2851" s="64"/>
      <c r="F2851" s="64"/>
      <c r="G2851" s="65" t="n">
        <v>3.44</v>
      </c>
    </row>
    <row r="2852" customFormat="false" ht="15" hidden="false" customHeight="false" outlineLevel="0" collapsed="false">
      <c r="A2852" s="64" t="s">
        <v>1354</v>
      </c>
      <c r="B2852" s="64"/>
      <c r="C2852" s="64"/>
      <c r="D2852" s="64"/>
      <c r="E2852" s="64"/>
      <c r="F2852" s="64"/>
      <c r="G2852" s="65" t="n">
        <v>16.79</v>
      </c>
    </row>
    <row r="2853" customFormat="false" ht="15" hidden="false" customHeight="false" outlineLevel="0" collapsed="false">
      <c r="A2853" s="64" t="s">
        <v>1355</v>
      </c>
      <c r="B2853" s="64"/>
      <c r="C2853" s="64"/>
      <c r="D2853" s="64"/>
      <c r="E2853" s="64"/>
      <c r="F2853" s="64"/>
      <c r="G2853" s="65" t="n">
        <v>20.23</v>
      </c>
    </row>
    <row r="2854" customFormat="false" ht="15" hidden="false" customHeight="false" outlineLevel="0" collapsed="false">
      <c r="A2854" s="64" t="s">
        <v>1356</v>
      </c>
      <c r="B2854" s="64"/>
      <c r="C2854" s="64"/>
      <c r="D2854" s="64"/>
      <c r="E2854" s="64"/>
      <c r="F2854" s="64"/>
      <c r="G2854" s="65" t="n">
        <v>0</v>
      </c>
    </row>
    <row r="2855" customFormat="false" ht="15" hidden="false" customHeight="false" outlineLevel="0" collapsed="false">
      <c r="A2855" s="64" t="s">
        <v>1357</v>
      </c>
      <c r="B2855" s="64"/>
      <c r="C2855" s="64"/>
      <c r="D2855" s="64"/>
      <c r="E2855" s="64"/>
      <c r="F2855" s="64"/>
      <c r="G2855" s="65" t="n">
        <v>5.19</v>
      </c>
    </row>
    <row r="2856" customFormat="false" ht="15" hidden="false" customHeight="false" outlineLevel="0" collapsed="false">
      <c r="A2856" s="64" t="s">
        <v>1358</v>
      </c>
      <c r="B2856" s="64"/>
      <c r="C2856" s="64"/>
      <c r="D2856" s="64"/>
      <c r="E2856" s="64"/>
      <c r="F2856" s="64"/>
      <c r="G2856" s="65" t="n">
        <v>0</v>
      </c>
    </row>
    <row r="2857" customFormat="false" ht="15" hidden="false" customHeight="false" outlineLevel="0" collapsed="false">
      <c r="A2857" s="64" t="s">
        <v>1359</v>
      </c>
      <c r="B2857" s="64"/>
      <c r="C2857" s="64"/>
      <c r="D2857" s="64"/>
      <c r="E2857" s="64"/>
      <c r="F2857" s="64"/>
      <c r="G2857" s="65" t="n">
        <v>5.19</v>
      </c>
    </row>
    <row r="2858" customFormat="false" ht="15" hidden="false" customHeight="false" outlineLevel="0" collapsed="false">
      <c r="A2858" s="64" t="s">
        <v>1360</v>
      </c>
      <c r="B2858" s="64"/>
      <c r="C2858" s="64"/>
      <c r="D2858" s="64"/>
      <c r="E2858" s="64"/>
      <c r="F2858" s="64"/>
      <c r="G2858" s="65" t="n">
        <v>25.42</v>
      </c>
    </row>
    <row r="2859" customFormat="false" ht="15" hidden="false" customHeight="false" outlineLevel="0" collapsed="false">
      <c r="A2859" s="64" t="s">
        <v>1361</v>
      </c>
      <c r="B2859" s="64"/>
      <c r="C2859" s="64"/>
      <c r="D2859" s="64"/>
      <c r="E2859" s="64"/>
      <c r="F2859" s="64"/>
      <c r="G2859" s="65" t="n">
        <v>3</v>
      </c>
    </row>
    <row r="2860" customFormat="false" ht="15" hidden="false" customHeight="false" outlineLevel="0" collapsed="false">
      <c r="A2860" s="64" t="s">
        <v>1362</v>
      </c>
      <c r="B2860" s="64"/>
      <c r="C2860" s="64"/>
      <c r="D2860" s="64"/>
      <c r="E2860" s="64"/>
      <c r="F2860" s="64"/>
      <c r="G2860" s="65" t="n">
        <f aca="false">G2859*G2858</f>
        <v>76.26</v>
      </c>
    </row>
    <row r="2861" customFormat="false" ht="15" hidden="false" customHeight="false" outlineLevel="0" collapsed="false">
      <c r="A2861" s="66"/>
      <c r="B2861" s="66"/>
      <c r="C2861" s="66"/>
      <c r="D2861" s="66"/>
      <c r="E2861" s="66"/>
      <c r="F2861" s="66"/>
      <c r="G2861" s="66"/>
    </row>
    <row r="2862" customFormat="false" ht="38.25" hidden="false" customHeight="false" outlineLevel="0" collapsed="false">
      <c r="A2862" s="30" t="s">
        <v>396</v>
      </c>
      <c r="B2862" s="30" t="s">
        <v>397</v>
      </c>
      <c r="C2862" s="61" t="s">
        <v>17</v>
      </c>
      <c r="D2862" s="61" t="s">
        <v>23</v>
      </c>
      <c r="E2862" s="62"/>
      <c r="F2862" s="25"/>
      <c r="G2862" s="25"/>
    </row>
    <row r="2863" customFormat="false" ht="25.5" hidden="false" customHeight="false" outlineLevel="0" collapsed="false">
      <c r="A2863" s="63" t="n">
        <v>39178</v>
      </c>
      <c r="B2863" s="23" t="s">
        <v>1814</v>
      </c>
      <c r="C2863" s="24" t="s">
        <v>1343</v>
      </c>
      <c r="D2863" s="24" t="s">
        <v>23</v>
      </c>
      <c r="E2863" s="62" t="n">
        <v>12</v>
      </c>
      <c r="F2863" s="26" t="n">
        <v>0.78</v>
      </c>
      <c r="G2863" s="26" t="n">
        <v>9.36</v>
      </c>
    </row>
    <row r="2864" customFormat="false" ht="38.25" hidden="false" customHeight="false" outlineLevel="0" collapsed="false">
      <c r="A2864" s="63" t="n">
        <v>39212</v>
      </c>
      <c r="B2864" s="23" t="s">
        <v>1815</v>
      </c>
      <c r="C2864" s="24" t="s">
        <v>1343</v>
      </c>
      <c r="D2864" s="24" t="s">
        <v>23</v>
      </c>
      <c r="E2864" s="62" t="n">
        <v>12</v>
      </c>
      <c r="F2864" s="26" t="n">
        <v>0.69</v>
      </c>
      <c r="G2864" s="26" t="n">
        <v>8.28</v>
      </c>
    </row>
    <row r="2865" customFormat="false" ht="25.5" hidden="false" customHeight="false" outlineLevel="0" collapsed="false">
      <c r="A2865" s="63" t="s">
        <v>1367</v>
      </c>
      <c r="B2865" s="23" t="s">
        <v>1368</v>
      </c>
      <c r="C2865" s="24" t="s">
        <v>17</v>
      </c>
      <c r="D2865" s="24" t="s">
        <v>1314</v>
      </c>
      <c r="E2865" s="62" t="n">
        <v>1.2</v>
      </c>
      <c r="F2865" s="26" t="n">
        <v>15.68</v>
      </c>
      <c r="G2865" s="26" t="n">
        <v>18.81</v>
      </c>
    </row>
    <row r="2866" customFormat="false" ht="15" hidden="false" customHeight="false" outlineLevel="0" collapsed="false">
      <c r="A2866" s="64" t="s">
        <v>1353</v>
      </c>
      <c r="B2866" s="64"/>
      <c r="C2866" s="64"/>
      <c r="D2866" s="64"/>
      <c r="E2866" s="64"/>
      <c r="F2866" s="64"/>
      <c r="G2866" s="65" t="n">
        <v>3.44</v>
      </c>
    </row>
    <row r="2867" customFormat="false" ht="15" hidden="false" customHeight="false" outlineLevel="0" collapsed="false">
      <c r="A2867" s="64" t="s">
        <v>1354</v>
      </c>
      <c r="B2867" s="64"/>
      <c r="C2867" s="64"/>
      <c r="D2867" s="64"/>
      <c r="E2867" s="64"/>
      <c r="F2867" s="64"/>
      <c r="G2867" s="65" t="n">
        <v>5.67</v>
      </c>
    </row>
    <row r="2868" customFormat="false" ht="15" hidden="false" customHeight="false" outlineLevel="0" collapsed="false">
      <c r="A2868" s="64" t="s">
        <v>1355</v>
      </c>
      <c r="B2868" s="64"/>
      <c r="C2868" s="64"/>
      <c r="D2868" s="64"/>
      <c r="E2868" s="64"/>
      <c r="F2868" s="64"/>
      <c r="G2868" s="65" t="n">
        <v>9.11</v>
      </c>
    </row>
    <row r="2869" customFormat="false" ht="15" hidden="false" customHeight="false" outlineLevel="0" collapsed="false">
      <c r="A2869" s="64" t="s">
        <v>1356</v>
      </c>
      <c r="B2869" s="64"/>
      <c r="C2869" s="64"/>
      <c r="D2869" s="64"/>
      <c r="E2869" s="64"/>
      <c r="F2869" s="64"/>
      <c r="G2869" s="65" t="n">
        <v>0</v>
      </c>
    </row>
    <row r="2870" customFormat="false" ht="15" hidden="false" customHeight="false" outlineLevel="0" collapsed="false">
      <c r="A2870" s="64" t="s">
        <v>1357</v>
      </c>
      <c r="B2870" s="64"/>
      <c r="C2870" s="64"/>
      <c r="D2870" s="64"/>
      <c r="E2870" s="64"/>
      <c r="F2870" s="64"/>
      <c r="G2870" s="65" t="n">
        <v>2.34</v>
      </c>
    </row>
    <row r="2871" customFormat="false" ht="15" hidden="false" customHeight="false" outlineLevel="0" collapsed="false">
      <c r="A2871" s="64" t="s">
        <v>1358</v>
      </c>
      <c r="B2871" s="64"/>
      <c r="C2871" s="64"/>
      <c r="D2871" s="64"/>
      <c r="E2871" s="64"/>
      <c r="F2871" s="64"/>
      <c r="G2871" s="65" t="n">
        <v>0</v>
      </c>
    </row>
    <row r="2872" customFormat="false" ht="15" hidden="false" customHeight="false" outlineLevel="0" collapsed="false">
      <c r="A2872" s="64" t="s">
        <v>1359</v>
      </c>
      <c r="B2872" s="64"/>
      <c r="C2872" s="64"/>
      <c r="D2872" s="64"/>
      <c r="E2872" s="64"/>
      <c r="F2872" s="64"/>
      <c r="G2872" s="65" t="n">
        <v>2.34</v>
      </c>
    </row>
    <row r="2873" customFormat="false" ht="15" hidden="false" customHeight="false" outlineLevel="0" collapsed="false">
      <c r="A2873" s="64" t="s">
        <v>1360</v>
      </c>
      <c r="B2873" s="64"/>
      <c r="C2873" s="64"/>
      <c r="D2873" s="64"/>
      <c r="E2873" s="64"/>
      <c r="F2873" s="64"/>
      <c r="G2873" s="65" t="n">
        <v>11.45</v>
      </c>
    </row>
    <row r="2874" customFormat="false" ht="15" hidden="false" customHeight="false" outlineLevel="0" collapsed="false">
      <c r="A2874" s="64" t="s">
        <v>1361</v>
      </c>
      <c r="B2874" s="64"/>
      <c r="C2874" s="64"/>
      <c r="D2874" s="64"/>
      <c r="E2874" s="64"/>
      <c r="F2874" s="64"/>
      <c r="G2874" s="65" t="n">
        <v>4</v>
      </c>
    </row>
    <row r="2875" customFormat="false" ht="15" hidden="false" customHeight="false" outlineLevel="0" collapsed="false">
      <c r="A2875" s="64" t="s">
        <v>1362</v>
      </c>
      <c r="B2875" s="64"/>
      <c r="C2875" s="64"/>
      <c r="D2875" s="64"/>
      <c r="E2875" s="64"/>
      <c r="F2875" s="64"/>
      <c r="G2875" s="65" t="n">
        <f aca="false">G2874*G2873</f>
        <v>45.8</v>
      </c>
    </row>
    <row r="2876" customFormat="false" ht="15" hidden="false" customHeight="false" outlineLevel="0" collapsed="false">
      <c r="A2876" s="66"/>
      <c r="B2876" s="66"/>
      <c r="C2876" s="66"/>
      <c r="D2876" s="66"/>
      <c r="E2876" s="66"/>
      <c r="F2876" s="66"/>
      <c r="G2876" s="66"/>
    </row>
    <row r="2877" customFormat="false" ht="38.25" hidden="false" customHeight="false" outlineLevel="0" collapsed="false">
      <c r="A2877" s="30" t="s">
        <v>398</v>
      </c>
      <c r="B2877" s="30" t="s">
        <v>399</v>
      </c>
      <c r="C2877" s="61" t="s">
        <v>17</v>
      </c>
      <c r="D2877" s="61" t="s">
        <v>23</v>
      </c>
      <c r="E2877" s="62"/>
      <c r="F2877" s="25"/>
      <c r="G2877" s="25"/>
    </row>
    <row r="2878" customFormat="false" ht="38.25" hidden="false" customHeight="false" outlineLevel="0" collapsed="false">
      <c r="A2878" s="63" t="n">
        <v>2591</v>
      </c>
      <c r="B2878" s="23" t="s">
        <v>1816</v>
      </c>
      <c r="C2878" s="24" t="s">
        <v>1343</v>
      </c>
      <c r="D2878" s="24" t="s">
        <v>23</v>
      </c>
      <c r="E2878" s="62" t="n">
        <v>2</v>
      </c>
      <c r="F2878" s="26" t="n">
        <v>4.04</v>
      </c>
      <c r="G2878" s="26" t="n">
        <v>8.08</v>
      </c>
    </row>
    <row r="2879" customFormat="false" ht="25.5" hidden="false" customHeight="false" outlineLevel="0" collapsed="false">
      <c r="A2879" s="63" t="n">
        <v>39174</v>
      </c>
      <c r="B2879" s="23" t="s">
        <v>1807</v>
      </c>
      <c r="C2879" s="24" t="s">
        <v>1343</v>
      </c>
      <c r="D2879" s="24" t="s">
        <v>23</v>
      </c>
      <c r="E2879" s="62" t="n">
        <v>2</v>
      </c>
      <c r="F2879" s="26" t="n">
        <v>0.35</v>
      </c>
      <c r="G2879" s="26" t="n">
        <v>0.7</v>
      </c>
    </row>
    <row r="2880" customFormat="false" ht="25.5" hidden="false" customHeight="false" outlineLevel="0" collapsed="false">
      <c r="A2880" s="63" t="n">
        <v>39208</v>
      </c>
      <c r="B2880" s="23" t="s">
        <v>1808</v>
      </c>
      <c r="C2880" s="24" t="s">
        <v>1343</v>
      </c>
      <c r="D2880" s="24" t="s">
        <v>23</v>
      </c>
      <c r="E2880" s="62" t="n">
        <v>2</v>
      </c>
      <c r="F2880" s="26" t="n">
        <v>0.18</v>
      </c>
      <c r="G2880" s="26" t="n">
        <v>0.36</v>
      </c>
    </row>
    <row r="2881" customFormat="false" ht="25.5" hidden="false" customHeight="false" outlineLevel="0" collapsed="false">
      <c r="A2881" s="63" t="s">
        <v>1367</v>
      </c>
      <c r="B2881" s="23" t="s">
        <v>1368</v>
      </c>
      <c r="C2881" s="24" t="s">
        <v>17</v>
      </c>
      <c r="D2881" s="24" t="s">
        <v>1314</v>
      </c>
      <c r="E2881" s="62" t="n">
        <v>0.4</v>
      </c>
      <c r="F2881" s="26" t="n">
        <v>15.68</v>
      </c>
      <c r="G2881" s="26" t="n">
        <v>6.27</v>
      </c>
    </row>
    <row r="2882" customFormat="false" ht="15" hidden="false" customHeight="false" outlineLevel="0" collapsed="false">
      <c r="A2882" s="64" t="s">
        <v>1353</v>
      </c>
      <c r="B2882" s="64"/>
      <c r="C2882" s="64"/>
      <c r="D2882" s="64"/>
      <c r="E2882" s="64"/>
      <c r="F2882" s="64"/>
      <c r="G2882" s="65" t="n">
        <v>2.3</v>
      </c>
    </row>
    <row r="2883" customFormat="false" ht="15" hidden="false" customHeight="false" outlineLevel="0" collapsed="false">
      <c r="A2883" s="64" t="s">
        <v>1354</v>
      </c>
      <c r="B2883" s="64"/>
      <c r="C2883" s="64"/>
      <c r="D2883" s="64"/>
      <c r="E2883" s="64"/>
      <c r="F2883" s="64"/>
      <c r="G2883" s="65" t="n">
        <v>5.41</v>
      </c>
    </row>
    <row r="2884" customFormat="false" ht="15" hidden="false" customHeight="false" outlineLevel="0" collapsed="false">
      <c r="A2884" s="64" t="s">
        <v>1355</v>
      </c>
      <c r="B2884" s="64"/>
      <c r="C2884" s="64"/>
      <c r="D2884" s="64"/>
      <c r="E2884" s="64"/>
      <c r="F2884" s="64"/>
      <c r="G2884" s="65" t="n">
        <v>7.71</v>
      </c>
    </row>
    <row r="2885" customFormat="false" ht="15" hidden="false" customHeight="false" outlineLevel="0" collapsed="false">
      <c r="A2885" s="64" t="s">
        <v>1356</v>
      </c>
      <c r="B2885" s="64"/>
      <c r="C2885" s="64"/>
      <c r="D2885" s="64"/>
      <c r="E2885" s="64"/>
      <c r="F2885" s="64"/>
      <c r="G2885" s="65" t="n">
        <v>0</v>
      </c>
    </row>
    <row r="2886" customFormat="false" ht="15" hidden="false" customHeight="false" outlineLevel="0" collapsed="false">
      <c r="A2886" s="64" t="s">
        <v>1357</v>
      </c>
      <c r="B2886" s="64"/>
      <c r="C2886" s="64"/>
      <c r="D2886" s="64"/>
      <c r="E2886" s="64"/>
      <c r="F2886" s="64"/>
      <c r="G2886" s="65" t="n">
        <v>1.98</v>
      </c>
    </row>
    <row r="2887" customFormat="false" ht="15" hidden="false" customHeight="false" outlineLevel="0" collapsed="false">
      <c r="A2887" s="64" t="s">
        <v>1358</v>
      </c>
      <c r="B2887" s="64"/>
      <c r="C2887" s="64"/>
      <c r="D2887" s="64"/>
      <c r="E2887" s="64"/>
      <c r="F2887" s="64"/>
      <c r="G2887" s="65" t="n">
        <v>0</v>
      </c>
    </row>
    <row r="2888" customFormat="false" ht="15" hidden="false" customHeight="false" outlineLevel="0" collapsed="false">
      <c r="A2888" s="64" t="s">
        <v>1359</v>
      </c>
      <c r="B2888" s="64"/>
      <c r="C2888" s="64"/>
      <c r="D2888" s="64"/>
      <c r="E2888" s="64"/>
      <c r="F2888" s="64"/>
      <c r="G2888" s="65" t="n">
        <v>1.98</v>
      </c>
    </row>
    <row r="2889" customFormat="false" ht="15" hidden="false" customHeight="false" outlineLevel="0" collapsed="false">
      <c r="A2889" s="64" t="s">
        <v>1360</v>
      </c>
      <c r="B2889" s="64"/>
      <c r="C2889" s="64"/>
      <c r="D2889" s="64"/>
      <c r="E2889" s="64"/>
      <c r="F2889" s="64"/>
      <c r="G2889" s="65" t="n">
        <v>9.68</v>
      </c>
    </row>
    <row r="2890" customFormat="false" ht="15" hidden="false" customHeight="false" outlineLevel="0" collapsed="false">
      <c r="A2890" s="64" t="s">
        <v>1361</v>
      </c>
      <c r="B2890" s="64"/>
      <c r="C2890" s="64"/>
      <c r="D2890" s="64"/>
      <c r="E2890" s="64"/>
      <c r="F2890" s="64"/>
      <c r="G2890" s="65" t="n">
        <v>2</v>
      </c>
    </row>
    <row r="2891" customFormat="false" ht="15" hidden="false" customHeight="false" outlineLevel="0" collapsed="false">
      <c r="A2891" s="64" t="s">
        <v>1362</v>
      </c>
      <c r="B2891" s="64"/>
      <c r="C2891" s="64"/>
      <c r="D2891" s="64"/>
      <c r="E2891" s="64"/>
      <c r="F2891" s="64"/>
      <c r="G2891" s="65" t="n">
        <f aca="false">G2890*G2889</f>
        <v>19.36</v>
      </c>
    </row>
    <row r="2892" customFormat="false" ht="15" hidden="false" customHeight="false" outlineLevel="0" collapsed="false">
      <c r="A2892" s="66"/>
      <c r="B2892" s="66"/>
      <c r="C2892" s="66"/>
      <c r="D2892" s="66"/>
      <c r="E2892" s="66"/>
      <c r="F2892" s="66"/>
      <c r="G2892" s="66"/>
    </row>
    <row r="2893" customFormat="false" ht="38.25" hidden="false" customHeight="false" outlineLevel="0" collapsed="false">
      <c r="A2893" s="30" t="s">
        <v>400</v>
      </c>
      <c r="B2893" s="30" t="s">
        <v>401</v>
      </c>
      <c r="C2893" s="61" t="s">
        <v>17</v>
      </c>
      <c r="D2893" s="61" t="s">
        <v>23</v>
      </c>
      <c r="E2893" s="62"/>
      <c r="F2893" s="25"/>
      <c r="G2893" s="25"/>
    </row>
    <row r="2894" customFormat="false" ht="38.25" hidden="false" customHeight="false" outlineLevel="0" collapsed="false">
      <c r="A2894" s="63" t="n">
        <v>2565</v>
      </c>
      <c r="B2894" s="23" t="s">
        <v>1817</v>
      </c>
      <c r="C2894" s="24" t="s">
        <v>1343</v>
      </c>
      <c r="D2894" s="24" t="s">
        <v>23</v>
      </c>
      <c r="E2894" s="62" t="n">
        <v>2</v>
      </c>
      <c r="F2894" s="26" t="n">
        <v>4.05</v>
      </c>
      <c r="G2894" s="26" t="n">
        <v>8.1</v>
      </c>
    </row>
    <row r="2895" customFormat="false" ht="25.5" hidden="false" customHeight="false" outlineLevel="0" collapsed="false">
      <c r="A2895" s="63" t="n">
        <v>39175</v>
      </c>
      <c r="B2895" s="23" t="s">
        <v>1801</v>
      </c>
      <c r="C2895" s="24" t="s">
        <v>1343</v>
      </c>
      <c r="D2895" s="24" t="s">
        <v>23</v>
      </c>
      <c r="E2895" s="62" t="n">
        <v>2</v>
      </c>
      <c r="F2895" s="26" t="n">
        <v>0.43</v>
      </c>
      <c r="G2895" s="26" t="n">
        <v>0.86</v>
      </c>
    </row>
    <row r="2896" customFormat="false" ht="25.5" hidden="false" customHeight="false" outlineLevel="0" collapsed="false">
      <c r="A2896" s="63" t="n">
        <v>39209</v>
      </c>
      <c r="B2896" s="23" t="s">
        <v>1802</v>
      </c>
      <c r="C2896" s="24" t="s">
        <v>1343</v>
      </c>
      <c r="D2896" s="24" t="s">
        <v>23</v>
      </c>
      <c r="E2896" s="62" t="n">
        <v>2</v>
      </c>
      <c r="F2896" s="26" t="n">
        <v>0.22</v>
      </c>
      <c r="G2896" s="26" t="n">
        <v>0.44</v>
      </c>
    </row>
    <row r="2897" customFormat="false" ht="25.5" hidden="false" customHeight="false" outlineLevel="0" collapsed="false">
      <c r="A2897" s="63" t="s">
        <v>1367</v>
      </c>
      <c r="B2897" s="23" t="s">
        <v>1368</v>
      </c>
      <c r="C2897" s="24" t="s">
        <v>17</v>
      </c>
      <c r="D2897" s="24" t="s">
        <v>1314</v>
      </c>
      <c r="E2897" s="62" t="n">
        <v>0.5</v>
      </c>
      <c r="F2897" s="26" t="n">
        <v>15.68</v>
      </c>
      <c r="G2897" s="26" t="n">
        <v>7.84</v>
      </c>
    </row>
    <row r="2898" customFormat="false" ht="15" hidden="false" customHeight="false" outlineLevel="0" collapsed="false">
      <c r="A2898" s="64" t="s">
        <v>1353</v>
      </c>
      <c r="B2898" s="64"/>
      <c r="C2898" s="64"/>
      <c r="D2898" s="64"/>
      <c r="E2898" s="64"/>
      <c r="F2898" s="64"/>
      <c r="G2898" s="65" t="n">
        <v>2.87</v>
      </c>
    </row>
    <row r="2899" customFormat="false" ht="15" hidden="false" customHeight="false" outlineLevel="0" collapsed="false">
      <c r="A2899" s="64" t="s">
        <v>1354</v>
      </c>
      <c r="B2899" s="64"/>
      <c r="C2899" s="64"/>
      <c r="D2899" s="64"/>
      <c r="E2899" s="64"/>
      <c r="F2899" s="64"/>
      <c r="G2899" s="65" t="n">
        <v>5.75</v>
      </c>
    </row>
    <row r="2900" customFormat="false" ht="15" hidden="false" customHeight="false" outlineLevel="0" collapsed="false">
      <c r="A2900" s="64" t="s">
        <v>1355</v>
      </c>
      <c r="B2900" s="64"/>
      <c r="C2900" s="64"/>
      <c r="D2900" s="64"/>
      <c r="E2900" s="64"/>
      <c r="F2900" s="64"/>
      <c r="G2900" s="65" t="n">
        <v>8.62</v>
      </c>
    </row>
    <row r="2901" customFormat="false" ht="15" hidden="false" customHeight="false" outlineLevel="0" collapsed="false">
      <c r="A2901" s="64" t="s">
        <v>1356</v>
      </c>
      <c r="B2901" s="64"/>
      <c r="C2901" s="64"/>
      <c r="D2901" s="64"/>
      <c r="E2901" s="64"/>
      <c r="F2901" s="64"/>
      <c r="G2901" s="65" t="n">
        <v>0</v>
      </c>
    </row>
    <row r="2902" customFormat="false" ht="15" hidden="false" customHeight="false" outlineLevel="0" collapsed="false">
      <c r="A2902" s="64" t="s">
        <v>1357</v>
      </c>
      <c r="B2902" s="64"/>
      <c r="C2902" s="64"/>
      <c r="D2902" s="64"/>
      <c r="E2902" s="64"/>
      <c r="F2902" s="64"/>
      <c r="G2902" s="65" t="n">
        <v>2.21</v>
      </c>
    </row>
    <row r="2903" customFormat="false" ht="15" hidden="false" customHeight="false" outlineLevel="0" collapsed="false">
      <c r="A2903" s="64" t="s">
        <v>1358</v>
      </c>
      <c r="B2903" s="64"/>
      <c r="C2903" s="64"/>
      <c r="D2903" s="64"/>
      <c r="E2903" s="64"/>
      <c r="F2903" s="64"/>
      <c r="G2903" s="65" t="n">
        <v>0</v>
      </c>
    </row>
    <row r="2904" customFormat="false" ht="15" hidden="false" customHeight="false" outlineLevel="0" collapsed="false">
      <c r="A2904" s="64" t="s">
        <v>1359</v>
      </c>
      <c r="B2904" s="64"/>
      <c r="C2904" s="64"/>
      <c r="D2904" s="64"/>
      <c r="E2904" s="64"/>
      <c r="F2904" s="64"/>
      <c r="G2904" s="65" t="n">
        <v>2.21</v>
      </c>
    </row>
    <row r="2905" customFormat="false" ht="15" hidden="false" customHeight="false" outlineLevel="0" collapsed="false">
      <c r="A2905" s="64" t="s">
        <v>1360</v>
      </c>
      <c r="B2905" s="64"/>
      <c r="C2905" s="64"/>
      <c r="D2905" s="64"/>
      <c r="E2905" s="64"/>
      <c r="F2905" s="64"/>
      <c r="G2905" s="65" t="n">
        <v>10.83</v>
      </c>
    </row>
    <row r="2906" customFormat="false" ht="15" hidden="false" customHeight="false" outlineLevel="0" collapsed="false">
      <c r="A2906" s="64" t="s">
        <v>1361</v>
      </c>
      <c r="B2906" s="64"/>
      <c r="C2906" s="64"/>
      <c r="D2906" s="64"/>
      <c r="E2906" s="64"/>
      <c r="F2906" s="64"/>
      <c r="G2906" s="65" t="n">
        <v>2</v>
      </c>
    </row>
    <row r="2907" customFormat="false" ht="15" hidden="false" customHeight="false" outlineLevel="0" collapsed="false">
      <c r="A2907" s="64" t="s">
        <v>1362</v>
      </c>
      <c r="B2907" s="64"/>
      <c r="C2907" s="64"/>
      <c r="D2907" s="64"/>
      <c r="E2907" s="64"/>
      <c r="F2907" s="64"/>
      <c r="G2907" s="65" t="n">
        <f aca="false">G2906*G2905</f>
        <v>21.66</v>
      </c>
    </row>
    <row r="2908" customFormat="false" ht="15" hidden="false" customHeight="false" outlineLevel="0" collapsed="false">
      <c r="A2908" s="66"/>
      <c r="B2908" s="66"/>
      <c r="C2908" s="66"/>
      <c r="D2908" s="66"/>
      <c r="E2908" s="66"/>
      <c r="F2908" s="66"/>
      <c r="G2908" s="66"/>
    </row>
    <row r="2909" customFormat="false" ht="38.25" hidden="false" customHeight="false" outlineLevel="0" collapsed="false">
      <c r="A2909" s="30" t="s">
        <v>402</v>
      </c>
      <c r="B2909" s="30" t="s">
        <v>403</v>
      </c>
      <c r="C2909" s="61" t="s">
        <v>17</v>
      </c>
      <c r="D2909" s="61" t="s">
        <v>23</v>
      </c>
      <c r="E2909" s="62"/>
      <c r="F2909" s="25"/>
      <c r="G2909" s="25"/>
    </row>
    <row r="2910" customFormat="false" ht="38.25" hidden="false" customHeight="false" outlineLevel="0" collapsed="false">
      <c r="A2910" s="63" t="n">
        <v>2589</v>
      </c>
      <c r="B2910" s="23" t="s">
        <v>1818</v>
      </c>
      <c r="C2910" s="24" t="s">
        <v>1343</v>
      </c>
      <c r="D2910" s="24" t="s">
        <v>23</v>
      </c>
      <c r="E2910" s="62" t="n">
        <v>1</v>
      </c>
      <c r="F2910" s="26" t="n">
        <v>11.08</v>
      </c>
      <c r="G2910" s="26" t="n">
        <v>11.08</v>
      </c>
    </row>
    <row r="2911" customFormat="false" ht="25.5" hidden="false" customHeight="false" outlineLevel="0" collapsed="false">
      <c r="A2911" s="63" t="n">
        <v>39178</v>
      </c>
      <c r="B2911" s="23" t="s">
        <v>1814</v>
      </c>
      <c r="C2911" s="24" t="s">
        <v>1343</v>
      </c>
      <c r="D2911" s="24" t="s">
        <v>23</v>
      </c>
      <c r="E2911" s="62" t="n">
        <v>1</v>
      </c>
      <c r="F2911" s="26" t="n">
        <v>0.78</v>
      </c>
      <c r="G2911" s="26" t="n">
        <v>0.78</v>
      </c>
    </row>
    <row r="2912" customFormat="false" ht="38.25" hidden="false" customHeight="false" outlineLevel="0" collapsed="false">
      <c r="A2912" s="63" t="n">
        <v>39212</v>
      </c>
      <c r="B2912" s="23" t="s">
        <v>1815</v>
      </c>
      <c r="C2912" s="24" t="s">
        <v>1343</v>
      </c>
      <c r="D2912" s="24" t="s">
        <v>23</v>
      </c>
      <c r="E2912" s="62" t="n">
        <v>1</v>
      </c>
      <c r="F2912" s="26" t="n">
        <v>0.69</v>
      </c>
      <c r="G2912" s="26" t="n">
        <v>0.69</v>
      </c>
    </row>
    <row r="2913" customFormat="false" ht="25.5" hidden="false" customHeight="false" outlineLevel="0" collapsed="false">
      <c r="A2913" s="63" t="s">
        <v>1367</v>
      </c>
      <c r="B2913" s="23" t="s">
        <v>1368</v>
      </c>
      <c r="C2913" s="24" t="s">
        <v>17</v>
      </c>
      <c r="D2913" s="24" t="s">
        <v>1314</v>
      </c>
      <c r="E2913" s="62" t="n">
        <v>0.3</v>
      </c>
      <c r="F2913" s="26" t="n">
        <v>15.68</v>
      </c>
      <c r="G2913" s="26" t="n">
        <v>4.7</v>
      </c>
    </row>
    <row r="2914" customFormat="false" ht="15" hidden="false" customHeight="false" outlineLevel="0" collapsed="false">
      <c r="A2914" s="64" t="s">
        <v>1353</v>
      </c>
      <c r="B2914" s="64"/>
      <c r="C2914" s="64"/>
      <c r="D2914" s="64"/>
      <c r="E2914" s="64"/>
      <c r="F2914" s="64"/>
      <c r="G2914" s="65" t="n">
        <v>3.44</v>
      </c>
    </row>
    <row r="2915" customFormat="false" ht="15" hidden="false" customHeight="false" outlineLevel="0" collapsed="false">
      <c r="A2915" s="64" t="s">
        <v>1354</v>
      </c>
      <c r="B2915" s="64"/>
      <c r="C2915" s="64"/>
      <c r="D2915" s="64"/>
      <c r="E2915" s="64"/>
      <c r="F2915" s="64"/>
      <c r="G2915" s="65" t="n">
        <v>13.81</v>
      </c>
    </row>
    <row r="2916" customFormat="false" ht="15" hidden="false" customHeight="false" outlineLevel="0" collapsed="false">
      <c r="A2916" s="64" t="s">
        <v>1355</v>
      </c>
      <c r="B2916" s="64"/>
      <c r="C2916" s="64"/>
      <c r="D2916" s="64"/>
      <c r="E2916" s="64"/>
      <c r="F2916" s="64"/>
      <c r="G2916" s="65" t="n">
        <v>17.25</v>
      </c>
    </row>
    <row r="2917" customFormat="false" ht="15" hidden="false" customHeight="false" outlineLevel="0" collapsed="false">
      <c r="A2917" s="64" t="s">
        <v>1356</v>
      </c>
      <c r="B2917" s="64"/>
      <c r="C2917" s="64"/>
      <c r="D2917" s="64"/>
      <c r="E2917" s="64"/>
      <c r="F2917" s="64"/>
      <c r="G2917" s="65" t="n">
        <v>0</v>
      </c>
    </row>
    <row r="2918" customFormat="false" ht="15" hidden="false" customHeight="false" outlineLevel="0" collapsed="false">
      <c r="A2918" s="64" t="s">
        <v>1357</v>
      </c>
      <c r="B2918" s="64"/>
      <c r="C2918" s="64"/>
      <c r="D2918" s="64"/>
      <c r="E2918" s="64"/>
      <c r="F2918" s="64"/>
      <c r="G2918" s="65" t="n">
        <v>4.43</v>
      </c>
    </row>
    <row r="2919" customFormat="false" ht="15" hidden="false" customHeight="false" outlineLevel="0" collapsed="false">
      <c r="A2919" s="64" t="s">
        <v>1358</v>
      </c>
      <c r="B2919" s="64"/>
      <c r="C2919" s="64"/>
      <c r="D2919" s="64"/>
      <c r="E2919" s="64"/>
      <c r="F2919" s="64"/>
      <c r="G2919" s="65" t="n">
        <v>0</v>
      </c>
    </row>
    <row r="2920" customFormat="false" ht="15" hidden="false" customHeight="false" outlineLevel="0" collapsed="false">
      <c r="A2920" s="64" t="s">
        <v>1359</v>
      </c>
      <c r="B2920" s="64"/>
      <c r="C2920" s="64"/>
      <c r="D2920" s="64"/>
      <c r="E2920" s="64"/>
      <c r="F2920" s="64"/>
      <c r="G2920" s="65" t="n">
        <v>4.43</v>
      </c>
    </row>
    <row r="2921" customFormat="false" ht="15" hidden="false" customHeight="false" outlineLevel="0" collapsed="false">
      <c r="A2921" s="64" t="s">
        <v>1360</v>
      </c>
      <c r="B2921" s="64"/>
      <c r="C2921" s="64"/>
      <c r="D2921" s="64"/>
      <c r="E2921" s="64"/>
      <c r="F2921" s="64"/>
      <c r="G2921" s="65" t="n">
        <v>21.68</v>
      </c>
    </row>
    <row r="2922" customFormat="false" ht="15" hidden="false" customHeight="false" outlineLevel="0" collapsed="false">
      <c r="A2922" s="64" t="s">
        <v>1361</v>
      </c>
      <c r="B2922" s="64"/>
      <c r="C2922" s="64"/>
      <c r="D2922" s="64"/>
      <c r="E2922" s="64"/>
      <c r="F2922" s="64"/>
      <c r="G2922" s="65" t="n">
        <v>1</v>
      </c>
    </row>
    <row r="2923" customFormat="false" ht="15" hidden="false" customHeight="false" outlineLevel="0" collapsed="false">
      <c r="A2923" s="64" t="s">
        <v>1362</v>
      </c>
      <c r="B2923" s="64"/>
      <c r="C2923" s="64"/>
      <c r="D2923" s="64"/>
      <c r="E2923" s="64"/>
      <c r="F2923" s="64"/>
      <c r="G2923" s="65" t="n">
        <f aca="false">G2922*G2921</f>
        <v>21.68</v>
      </c>
    </row>
    <row r="2924" customFormat="false" ht="15" hidden="false" customHeight="false" outlineLevel="0" collapsed="false">
      <c r="A2924" s="66"/>
      <c r="B2924" s="66"/>
      <c r="C2924" s="66"/>
      <c r="D2924" s="66"/>
      <c r="E2924" s="66"/>
      <c r="F2924" s="66"/>
      <c r="G2924" s="66"/>
    </row>
    <row r="2925" customFormat="false" ht="38.25" hidden="false" customHeight="false" outlineLevel="0" collapsed="false">
      <c r="A2925" s="30" t="s">
        <v>404</v>
      </c>
      <c r="B2925" s="30" t="s">
        <v>405</v>
      </c>
      <c r="C2925" s="61" t="s">
        <v>17</v>
      </c>
      <c r="D2925" s="61" t="s">
        <v>23</v>
      </c>
      <c r="E2925" s="62"/>
      <c r="F2925" s="25"/>
      <c r="G2925" s="25"/>
    </row>
    <row r="2926" customFormat="false" ht="38.25" hidden="false" customHeight="false" outlineLevel="0" collapsed="false">
      <c r="A2926" s="63" t="n">
        <v>2566</v>
      </c>
      <c r="B2926" s="23" t="s">
        <v>1819</v>
      </c>
      <c r="C2926" s="24" t="s">
        <v>1343</v>
      </c>
      <c r="D2926" s="24" t="s">
        <v>23</v>
      </c>
      <c r="E2926" s="62" t="n">
        <v>3</v>
      </c>
      <c r="F2926" s="26" t="n">
        <v>8.34</v>
      </c>
      <c r="G2926" s="26" t="n">
        <v>25.02</v>
      </c>
    </row>
    <row r="2927" customFormat="false" ht="25.5" hidden="false" customHeight="false" outlineLevel="0" collapsed="false">
      <c r="A2927" s="63" t="n">
        <v>39177</v>
      </c>
      <c r="B2927" s="23" t="s">
        <v>1812</v>
      </c>
      <c r="C2927" s="24" t="s">
        <v>1343</v>
      </c>
      <c r="D2927" s="24" t="s">
        <v>23</v>
      </c>
      <c r="E2927" s="62" t="n">
        <v>3</v>
      </c>
      <c r="F2927" s="26" t="n">
        <v>0.71</v>
      </c>
      <c r="G2927" s="26" t="n">
        <v>2.13</v>
      </c>
    </row>
    <row r="2928" customFormat="false" ht="38.25" hidden="false" customHeight="false" outlineLevel="0" collapsed="false">
      <c r="A2928" s="63" t="n">
        <v>39211</v>
      </c>
      <c r="B2928" s="23" t="s">
        <v>1813</v>
      </c>
      <c r="C2928" s="24" t="s">
        <v>1343</v>
      </c>
      <c r="D2928" s="24" t="s">
        <v>23</v>
      </c>
      <c r="E2928" s="62" t="n">
        <v>3</v>
      </c>
      <c r="F2928" s="26" t="n">
        <v>0.62</v>
      </c>
      <c r="G2928" s="26" t="n">
        <v>1.86</v>
      </c>
    </row>
    <row r="2929" customFormat="false" ht="25.5" hidden="false" customHeight="false" outlineLevel="0" collapsed="false">
      <c r="A2929" s="63" t="s">
        <v>1367</v>
      </c>
      <c r="B2929" s="23" t="s">
        <v>1368</v>
      </c>
      <c r="C2929" s="24" t="s">
        <v>17</v>
      </c>
      <c r="D2929" s="24" t="s">
        <v>1314</v>
      </c>
      <c r="E2929" s="62" t="n">
        <v>0.9</v>
      </c>
      <c r="F2929" s="26" t="n">
        <v>15.68</v>
      </c>
      <c r="G2929" s="26" t="n">
        <v>14.11</v>
      </c>
    </row>
    <row r="2930" customFormat="false" ht="15" hidden="false" customHeight="false" outlineLevel="0" collapsed="false">
      <c r="A2930" s="64" t="s">
        <v>1353</v>
      </c>
      <c r="B2930" s="64"/>
      <c r="C2930" s="64"/>
      <c r="D2930" s="64"/>
      <c r="E2930" s="64"/>
      <c r="F2930" s="64"/>
      <c r="G2930" s="65" t="n">
        <v>3.44</v>
      </c>
    </row>
    <row r="2931" customFormat="false" ht="15" hidden="false" customHeight="false" outlineLevel="0" collapsed="false">
      <c r="A2931" s="64" t="s">
        <v>1354</v>
      </c>
      <c r="B2931" s="64"/>
      <c r="C2931" s="64"/>
      <c r="D2931" s="64"/>
      <c r="E2931" s="64"/>
      <c r="F2931" s="64"/>
      <c r="G2931" s="65" t="n">
        <v>10.93</v>
      </c>
    </row>
    <row r="2932" customFormat="false" ht="15" hidden="false" customHeight="false" outlineLevel="0" collapsed="false">
      <c r="A2932" s="64" t="s">
        <v>1355</v>
      </c>
      <c r="B2932" s="64"/>
      <c r="C2932" s="64"/>
      <c r="D2932" s="64"/>
      <c r="E2932" s="64"/>
      <c r="F2932" s="64"/>
      <c r="G2932" s="65" t="n">
        <v>14.37</v>
      </c>
    </row>
    <row r="2933" customFormat="false" ht="15" hidden="false" customHeight="false" outlineLevel="0" collapsed="false">
      <c r="A2933" s="64" t="s">
        <v>1356</v>
      </c>
      <c r="B2933" s="64"/>
      <c r="C2933" s="64"/>
      <c r="D2933" s="64"/>
      <c r="E2933" s="64"/>
      <c r="F2933" s="64"/>
      <c r="G2933" s="65" t="n">
        <v>0</v>
      </c>
    </row>
    <row r="2934" customFormat="false" ht="15" hidden="false" customHeight="false" outlineLevel="0" collapsed="false">
      <c r="A2934" s="64" t="s">
        <v>1357</v>
      </c>
      <c r="B2934" s="64"/>
      <c r="C2934" s="64"/>
      <c r="D2934" s="64"/>
      <c r="E2934" s="64"/>
      <c r="F2934" s="64"/>
      <c r="G2934" s="65" t="n">
        <v>3.69</v>
      </c>
    </row>
    <row r="2935" customFormat="false" ht="15" hidden="false" customHeight="false" outlineLevel="0" collapsed="false">
      <c r="A2935" s="64" t="s">
        <v>1358</v>
      </c>
      <c r="B2935" s="64"/>
      <c r="C2935" s="64"/>
      <c r="D2935" s="64"/>
      <c r="E2935" s="64"/>
      <c r="F2935" s="64"/>
      <c r="G2935" s="65" t="n">
        <v>0</v>
      </c>
    </row>
    <row r="2936" customFormat="false" ht="15" hidden="false" customHeight="false" outlineLevel="0" collapsed="false">
      <c r="A2936" s="64" t="s">
        <v>1359</v>
      </c>
      <c r="B2936" s="64"/>
      <c r="C2936" s="64"/>
      <c r="D2936" s="64"/>
      <c r="E2936" s="64"/>
      <c r="F2936" s="64"/>
      <c r="G2936" s="65" t="n">
        <v>3.69</v>
      </c>
    </row>
    <row r="2937" customFormat="false" ht="15" hidden="false" customHeight="false" outlineLevel="0" collapsed="false">
      <c r="A2937" s="64" t="s">
        <v>1360</v>
      </c>
      <c r="B2937" s="64"/>
      <c r="C2937" s="64"/>
      <c r="D2937" s="64"/>
      <c r="E2937" s="64"/>
      <c r="F2937" s="64"/>
      <c r="G2937" s="65" t="n">
        <v>18.06</v>
      </c>
    </row>
    <row r="2938" customFormat="false" ht="15" hidden="false" customHeight="false" outlineLevel="0" collapsed="false">
      <c r="A2938" s="64" t="s">
        <v>1361</v>
      </c>
      <c r="B2938" s="64"/>
      <c r="C2938" s="64"/>
      <c r="D2938" s="64"/>
      <c r="E2938" s="64"/>
      <c r="F2938" s="64"/>
      <c r="G2938" s="65" t="n">
        <v>3</v>
      </c>
    </row>
    <row r="2939" customFormat="false" ht="15" hidden="false" customHeight="false" outlineLevel="0" collapsed="false">
      <c r="A2939" s="64" t="s">
        <v>1362</v>
      </c>
      <c r="B2939" s="64"/>
      <c r="C2939" s="64"/>
      <c r="D2939" s="64"/>
      <c r="E2939" s="64"/>
      <c r="F2939" s="64"/>
      <c r="G2939" s="65" t="n">
        <f aca="false">G2938*G2937</f>
        <v>54.18</v>
      </c>
    </row>
    <row r="2940" customFormat="false" ht="15" hidden="false" customHeight="false" outlineLevel="0" collapsed="false">
      <c r="A2940" s="66"/>
      <c r="B2940" s="66"/>
      <c r="C2940" s="66"/>
      <c r="D2940" s="66"/>
      <c r="E2940" s="66"/>
      <c r="F2940" s="66"/>
      <c r="G2940" s="66"/>
    </row>
    <row r="2941" customFormat="false" ht="63.75" hidden="false" customHeight="false" outlineLevel="0" collapsed="false">
      <c r="A2941" s="30" t="s">
        <v>406</v>
      </c>
      <c r="B2941" s="30" t="s">
        <v>407</v>
      </c>
      <c r="C2941" s="61" t="s">
        <v>17</v>
      </c>
      <c r="D2941" s="61" t="s">
        <v>23</v>
      </c>
      <c r="E2941" s="62"/>
      <c r="F2941" s="25"/>
      <c r="G2941" s="25"/>
    </row>
    <row r="2942" customFormat="false" ht="51" hidden="false" customHeight="false" outlineLevel="0" collapsed="false">
      <c r="A2942" s="63" t="s">
        <v>1820</v>
      </c>
      <c r="B2942" s="23" t="s">
        <v>1821</v>
      </c>
      <c r="C2942" s="24" t="s">
        <v>1343</v>
      </c>
      <c r="D2942" s="24" t="s">
        <v>23</v>
      </c>
      <c r="E2942" s="62" t="n">
        <v>49</v>
      </c>
      <c r="F2942" s="26" t="n">
        <v>1.47</v>
      </c>
      <c r="G2942" s="26" t="n">
        <v>72.03</v>
      </c>
    </row>
    <row r="2943" customFormat="false" ht="25.5" hidden="false" customHeight="false" outlineLevel="0" collapsed="false">
      <c r="A2943" s="63" t="s">
        <v>1367</v>
      </c>
      <c r="B2943" s="23" t="s">
        <v>1368</v>
      </c>
      <c r="C2943" s="24" t="s">
        <v>17</v>
      </c>
      <c r="D2943" s="24" t="s">
        <v>1314</v>
      </c>
      <c r="E2943" s="62" t="n">
        <v>14.7</v>
      </c>
      <c r="F2943" s="26" t="n">
        <v>15.68</v>
      </c>
      <c r="G2943" s="26" t="n">
        <v>230.46</v>
      </c>
    </row>
    <row r="2944" customFormat="false" ht="25.5" hidden="false" customHeight="false" outlineLevel="0" collapsed="false">
      <c r="A2944" s="63" t="s">
        <v>1349</v>
      </c>
      <c r="B2944" s="23" t="s">
        <v>1350</v>
      </c>
      <c r="C2944" s="24" t="s">
        <v>17</v>
      </c>
      <c r="D2944" s="24" t="s">
        <v>1314</v>
      </c>
      <c r="E2944" s="62" t="n">
        <v>14.7</v>
      </c>
      <c r="F2944" s="26" t="n">
        <v>12.54</v>
      </c>
      <c r="G2944" s="26" t="n">
        <v>184.3</v>
      </c>
    </row>
    <row r="2945" customFormat="false" ht="15" hidden="false" customHeight="false" outlineLevel="0" collapsed="false">
      <c r="A2945" s="64" t="s">
        <v>1353</v>
      </c>
      <c r="B2945" s="64"/>
      <c r="C2945" s="64"/>
      <c r="D2945" s="64"/>
      <c r="E2945" s="64"/>
      <c r="F2945" s="64"/>
      <c r="G2945" s="65" t="n">
        <v>5.95</v>
      </c>
    </row>
    <row r="2946" customFormat="false" ht="15" hidden="false" customHeight="false" outlineLevel="0" collapsed="false">
      <c r="A2946" s="64" t="s">
        <v>1354</v>
      </c>
      <c r="B2946" s="64"/>
      <c r="C2946" s="64"/>
      <c r="D2946" s="64"/>
      <c r="E2946" s="64"/>
      <c r="F2946" s="64"/>
      <c r="G2946" s="65" t="n">
        <v>3.99</v>
      </c>
    </row>
    <row r="2947" customFormat="false" ht="15" hidden="false" customHeight="false" outlineLevel="0" collapsed="false">
      <c r="A2947" s="64" t="s">
        <v>1355</v>
      </c>
      <c r="B2947" s="64"/>
      <c r="C2947" s="64"/>
      <c r="D2947" s="64"/>
      <c r="E2947" s="64"/>
      <c r="F2947" s="64"/>
      <c r="G2947" s="65" t="n">
        <v>9.93</v>
      </c>
    </row>
    <row r="2948" customFormat="false" ht="15" hidden="false" customHeight="false" outlineLevel="0" collapsed="false">
      <c r="A2948" s="64" t="s">
        <v>1356</v>
      </c>
      <c r="B2948" s="64"/>
      <c r="C2948" s="64"/>
      <c r="D2948" s="64"/>
      <c r="E2948" s="64"/>
      <c r="F2948" s="64"/>
      <c r="G2948" s="65" t="n">
        <v>0</v>
      </c>
    </row>
    <row r="2949" customFormat="false" ht="15" hidden="false" customHeight="false" outlineLevel="0" collapsed="false">
      <c r="A2949" s="64" t="s">
        <v>1357</v>
      </c>
      <c r="B2949" s="64"/>
      <c r="C2949" s="64"/>
      <c r="D2949" s="64"/>
      <c r="E2949" s="64"/>
      <c r="F2949" s="64"/>
      <c r="G2949" s="65" t="n">
        <v>2.55</v>
      </c>
    </row>
    <row r="2950" customFormat="false" ht="15" hidden="false" customHeight="false" outlineLevel="0" collapsed="false">
      <c r="A2950" s="64" t="s">
        <v>1358</v>
      </c>
      <c r="B2950" s="64"/>
      <c r="C2950" s="64"/>
      <c r="D2950" s="64"/>
      <c r="E2950" s="64"/>
      <c r="F2950" s="64"/>
      <c r="G2950" s="65" t="n">
        <v>0</v>
      </c>
    </row>
    <row r="2951" customFormat="false" ht="15" hidden="false" customHeight="false" outlineLevel="0" collapsed="false">
      <c r="A2951" s="64" t="s">
        <v>1359</v>
      </c>
      <c r="B2951" s="64"/>
      <c r="C2951" s="64"/>
      <c r="D2951" s="64"/>
      <c r="E2951" s="64"/>
      <c r="F2951" s="64"/>
      <c r="G2951" s="65" t="n">
        <v>2.55</v>
      </c>
    </row>
    <row r="2952" customFormat="false" ht="15" hidden="false" customHeight="false" outlineLevel="0" collapsed="false">
      <c r="A2952" s="64" t="s">
        <v>1360</v>
      </c>
      <c r="B2952" s="64"/>
      <c r="C2952" s="64"/>
      <c r="D2952" s="64"/>
      <c r="E2952" s="64"/>
      <c r="F2952" s="64"/>
      <c r="G2952" s="65" t="n">
        <v>12.48</v>
      </c>
    </row>
    <row r="2953" customFormat="false" ht="15" hidden="false" customHeight="false" outlineLevel="0" collapsed="false">
      <c r="A2953" s="64" t="s">
        <v>1361</v>
      </c>
      <c r="B2953" s="64"/>
      <c r="C2953" s="64"/>
      <c r="D2953" s="64"/>
      <c r="E2953" s="64"/>
      <c r="F2953" s="64"/>
      <c r="G2953" s="65" t="n">
        <v>49</v>
      </c>
    </row>
    <row r="2954" customFormat="false" ht="15" hidden="false" customHeight="false" outlineLevel="0" collapsed="false">
      <c r="A2954" s="64" t="s">
        <v>1362</v>
      </c>
      <c r="B2954" s="64"/>
      <c r="C2954" s="64"/>
      <c r="D2954" s="64"/>
      <c r="E2954" s="64"/>
      <c r="F2954" s="64"/>
      <c r="G2954" s="65" t="n">
        <f aca="false">G2953*G2952</f>
        <v>611.52</v>
      </c>
    </row>
    <row r="2955" customFormat="false" ht="15" hidden="false" customHeight="false" outlineLevel="0" collapsed="false">
      <c r="A2955" s="66"/>
      <c r="B2955" s="66"/>
      <c r="C2955" s="66"/>
      <c r="D2955" s="66"/>
      <c r="E2955" s="66"/>
      <c r="F2955" s="66"/>
      <c r="G2955" s="66"/>
    </row>
    <row r="2956" customFormat="false" ht="63.75" hidden="false" customHeight="false" outlineLevel="0" collapsed="false">
      <c r="A2956" s="30" t="s">
        <v>408</v>
      </c>
      <c r="B2956" s="30" t="s">
        <v>409</v>
      </c>
      <c r="C2956" s="61" t="s">
        <v>17</v>
      </c>
      <c r="D2956" s="61" t="s">
        <v>23</v>
      </c>
      <c r="E2956" s="62"/>
      <c r="F2956" s="25"/>
      <c r="G2956" s="25"/>
    </row>
    <row r="2957" customFormat="false" ht="51" hidden="false" customHeight="false" outlineLevel="0" collapsed="false">
      <c r="A2957" s="63" t="n">
        <v>394</v>
      </c>
      <c r="B2957" s="23" t="s">
        <v>1822</v>
      </c>
      <c r="C2957" s="24" t="s">
        <v>1343</v>
      </c>
      <c r="D2957" s="24" t="s">
        <v>23</v>
      </c>
      <c r="E2957" s="62" t="n">
        <v>8</v>
      </c>
      <c r="F2957" s="26" t="n">
        <v>2.53</v>
      </c>
      <c r="G2957" s="26" t="n">
        <v>20.24</v>
      </c>
    </row>
    <row r="2958" customFormat="false" ht="25.5" hidden="false" customHeight="false" outlineLevel="0" collapsed="false">
      <c r="A2958" s="63" t="s">
        <v>1367</v>
      </c>
      <c r="B2958" s="23" t="s">
        <v>1368</v>
      </c>
      <c r="C2958" s="24" t="s">
        <v>17</v>
      </c>
      <c r="D2958" s="24" t="s">
        <v>1314</v>
      </c>
      <c r="E2958" s="62" t="n">
        <v>2.4</v>
      </c>
      <c r="F2958" s="26" t="n">
        <v>15.68</v>
      </c>
      <c r="G2958" s="26" t="n">
        <v>37.63</v>
      </c>
    </row>
    <row r="2959" customFormat="false" ht="25.5" hidden="false" customHeight="false" outlineLevel="0" collapsed="false">
      <c r="A2959" s="63" t="s">
        <v>1349</v>
      </c>
      <c r="B2959" s="23" t="s">
        <v>1350</v>
      </c>
      <c r="C2959" s="24" t="s">
        <v>17</v>
      </c>
      <c r="D2959" s="24" t="s">
        <v>1314</v>
      </c>
      <c r="E2959" s="62" t="n">
        <v>2.4</v>
      </c>
      <c r="F2959" s="26" t="n">
        <v>12.54</v>
      </c>
      <c r="G2959" s="26" t="n">
        <v>30.09</v>
      </c>
    </row>
    <row r="2960" customFormat="false" ht="15" hidden="false" customHeight="false" outlineLevel="0" collapsed="false">
      <c r="A2960" s="64" t="s">
        <v>1353</v>
      </c>
      <c r="B2960" s="64"/>
      <c r="C2960" s="64"/>
      <c r="D2960" s="64"/>
      <c r="E2960" s="64"/>
      <c r="F2960" s="64"/>
      <c r="G2960" s="65" t="n">
        <v>5.95</v>
      </c>
    </row>
    <row r="2961" customFormat="false" ht="15" hidden="false" customHeight="false" outlineLevel="0" collapsed="false">
      <c r="A2961" s="64" t="s">
        <v>1354</v>
      </c>
      <c r="B2961" s="64"/>
      <c r="C2961" s="64"/>
      <c r="D2961" s="64"/>
      <c r="E2961" s="64"/>
      <c r="F2961" s="64"/>
      <c r="G2961" s="65" t="n">
        <v>5.05</v>
      </c>
    </row>
    <row r="2962" customFormat="false" ht="15" hidden="false" customHeight="false" outlineLevel="0" collapsed="false">
      <c r="A2962" s="64" t="s">
        <v>1355</v>
      </c>
      <c r="B2962" s="64"/>
      <c r="C2962" s="64"/>
      <c r="D2962" s="64"/>
      <c r="E2962" s="64"/>
      <c r="F2962" s="64"/>
      <c r="G2962" s="65" t="n">
        <v>10.99</v>
      </c>
    </row>
    <row r="2963" customFormat="false" ht="15" hidden="false" customHeight="false" outlineLevel="0" collapsed="false">
      <c r="A2963" s="64" t="s">
        <v>1356</v>
      </c>
      <c r="B2963" s="64"/>
      <c r="C2963" s="64"/>
      <c r="D2963" s="64"/>
      <c r="E2963" s="64"/>
      <c r="F2963" s="64"/>
      <c r="G2963" s="65" t="n">
        <v>0</v>
      </c>
    </row>
    <row r="2964" customFormat="false" ht="15" hidden="false" customHeight="false" outlineLevel="0" collapsed="false">
      <c r="A2964" s="64" t="s">
        <v>1357</v>
      </c>
      <c r="B2964" s="64"/>
      <c r="C2964" s="64"/>
      <c r="D2964" s="64"/>
      <c r="E2964" s="64"/>
      <c r="F2964" s="64"/>
      <c r="G2964" s="65" t="n">
        <v>2.82</v>
      </c>
    </row>
    <row r="2965" customFormat="false" ht="15" hidden="false" customHeight="false" outlineLevel="0" collapsed="false">
      <c r="A2965" s="64" t="s">
        <v>1358</v>
      </c>
      <c r="B2965" s="64"/>
      <c r="C2965" s="64"/>
      <c r="D2965" s="64"/>
      <c r="E2965" s="64"/>
      <c r="F2965" s="64"/>
      <c r="G2965" s="65" t="n">
        <v>0</v>
      </c>
    </row>
    <row r="2966" customFormat="false" ht="15" hidden="false" customHeight="false" outlineLevel="0" collapsed="false">
      <c r="A2966" s="64" t="s">
        <v>1359</v>
      </c>
      <c r="B2966" s="64"/>
      <c r="C2966" s="64"/>
      <c r="D2966" s="64"/>
      <c r="E2966" s="64"/>
      <c r="F2966" s="64"/>
      <c r="G2966" s="65" t="n">
        <v>2.82</v>
      </c>
    </row>
    <row r="2967" customFormat="false" ht="15" hidden="false" customHeight="false" outlineLevel="0" collapsed="false">
      <c r="A2967" s="64" t="s">
        <v>1360</v>
      </c>
      <c r="B2967" s="64"/>
      <c r="C2967" s="64"/>
      <c r="D2967" s="64"/>
      <c r="E2967" s="64"/>
      <c r="F2967" s="64"/>
      <c r="G2967" s="65" t="n">
        <v>13.81</v>
      </c>
    </row>
    <row r="2968" customFormat="false" ht="15" hidden="false" customHeight="false" outlineLevel="0" collapsed="false">
      <c r="A2968" s="64" t="s">
        <v>1361</v>
      </c>
      <c r="B2968" s="64"/>
      <c r="C2968" s="64"/>
      <c r="D2968" s="64"/>
      <c r="E2968" s="64"/>
      <c r="F2968" s="64"/>
      <c r="G2968" s="65" t="n">
        <v>8</v>
      </c>
    </row>
    <row r="2969" customFormat="false" ht="15" hidden="false" customHeight="false" outlineLevel="0" collapsed="false">
      <c r="A2969" s="64" t="s">
        <v>1362</v>
      </c>
      <c r="B2969" s="64"/>
      <c r="C2969" s="64"/>
      <c r="D2969" s="64"/>
      <c r="E2969" s="64"/>
      <c r="F2969" s="64"/>
      <c r="G2969" s="65" t="n">
        <f aca="false">G2968*G2967</f>
        <v>110.48</v>
      </c>
    </row>
    <row r="2970" customFormat="false" ht="15" hidden="false" customHeight="false" outlineLevel="0" collapsed="false">
      <c r="A2970" s="66"/>
      <c r="B2970" s="66"/>
      <c r="C2970" s="66"/>
      <c r="D2970" s="66"/>
      <c r="E2970" s="66"/>
      <c r="F2970" s="66"/>
      <c r="G2970" s="66"/>
    </row>
    <row r="2971" customFormat="false" ht="63.75" hidden="false" customHeight="false" outlineLevel="0" collapsed="false">
      <c r="A2971" s="30" t="s">
        <v>410</v>
      </c>
      <c r="B2971" s="30" t="s">
        <v>411</v>
      </c>
      <c r="C2971" s="61" t="s">
        <v>17</v>
      </c>
      <c r="D2971" s="61" t="s">
        <v>23</v>
      </c>
      <c r="E2971" s="62"/>
      <c r="F2971" s="25"/>
      <c r="G2971" s="25"/>
    </row>
    <row r="2972" customFormat="false" ht="51" hidden="false" customHeight="false" outlineLevel="0" collapsed="false">
      <c r="A2972" s="63" t="n">
        <v>395</v>
      </c>
      <c r="B2972" s="23" t="s">
        <v>1823</v>
      </c>
      <c r="C2972" s="24" t="s">
        <v>1343</v>
      </c>
      <c r="D2972" s="24" t="s">
        <v>23</v>
      </c>
      <c r="E2972" s="62" t="n">
        <v>10</v>
      </c>
      <c r="F2972" s="26" t="n">
        <v>2.43</v>
      </c>
      <c r="G2972" s="26" t="n">
        <v>24.3</v>
      </c>
    </row>
    <row r="2973" customFormat="false" ht="25.5" hidden="false" customHeight="false" outlineLevel="0" collapsed="false">
      <c r="A2973" s="63" t="s">
        <v>1367</v>
      </c>
      <c r="B2973" s="23" t="s">
        <v>1368</v>
      </c>
      <c r="C2973" s="24" t="s">
        <v>17</v>
      </c>
      <c r="D2973" s="24" t="s">
        <v>1314</v>
      </c>
      <c r="E2973" s="62" t="n">
        <v>3</v>
      </c>
      <c r="F2973" s="26" t="n">
        <v>15.68</v>
      </c>
      <c r="G2973" s="26" t="n">
        <v>47.03</v>
      </c>
    </row>
    <row r="2974" customFormat="false" ht="25.5" hidden="false" customHeight="false" outlineLevel="0" collapsed="false">
      <c r="A2974" s="63" t="s">
        <v>1349</v>
      </c>
      <c r="B2974" s="23" t="s">
        <v>1350</v>
      </c>
      <c r="C2974" s="24" t="s">
        <v>17</v>
      </c>
      <c r="D2974" s="24" t="s">
        <v>1314</v>
      </c>
      <c r="E2974" s="62" t="n">
        <v>3</v>
      </c>
      <c r="F2974" s="26" t="n">
        <v>12.54</v>
      </c>
      <c r="G2974" s="26" t="n">
        <v>37.61</v>
      </c>
    </row>
    <row r="2975" customFormat="false" ht="15" hidden="false" customHeight="false" outlineLevel="0" collapsed="false">
      <c r="A2975" s="64" t="s">
        <v>1353</v>
      </c>
      <c r="B2975" s="64"/>
      <c r="C2975" s="64"/>
      <c r="D2975" s="64"/>
      <c r="E2975" s="64"/>
      <c r="F2975" s="64"/>
      <c r="G2975" s="65" t="n">
        <v>5.95</v>
      </c>
    </row>
    <row r="2976" customFormat="false" ht="15" hidden="false" customHeight="false" outlineLevel="0" collapsed="false">
      <c r="A2976" s="64" t="s">
        <v>1354</v>
      </c>
      <c r="B2976" s="64"/>
      <c r="C2976" s="64"/>
      <c r="D2976" s="64"/>
      <c r="E2976" s="64"/>
      <c r="F2976" s="64"/>
      <c r="G2976" s="65" t="n">
        <v>4.95</v>
      </c>
    </row>
    <row r="2977" customFormat="false" ht="15" hidden="false" customHeight="false" outlineLevel="0" collapsed="false">
      <c r="A2977" s="64" t="s">
        <v>1355</v>
      </c>
      <c r="B2977" s="64"/>
      <c r="C2977" s="64"/>
      <c r="D2977" s="64"/>
      <c r="E2977" s="64"/>
      <c r="F2977" s="64"/>
      <c r="G2977" s="65" t="n">
        <v>10.89</v>
      </c>
    </row>
    <row r="2978" customFormat="false" ht="15" hidden="false" customHeight="false" outlineLevel="0" collapsed="false">
      <c r="A2978" s="64" t="s">
        <v>1356</v>
      </c>
      <c r="B2978" s="64"/>
      <c r="C2978" s="64"/>
      <c r="D2978" s="64"/>
      <c r="E2978" s="64"/>
      <c r="F2978" s="64"/>
      <c r="G2978" s="65" t="n">
        <v>0</v>
      </c>
    </row>
    <row r="2979" customFormat="false" ht="15" hidden="false" customHeight="false" outlineLevel="0" collapsed="false">
      <c r="A2979" s="64" t="s">
        <v>1357</v>
      </c>
      <c r="B2979" s="64"/>
      <c r="C2979" s="64"/>
      <c r="D2979" s="64"/>
      <c r="E2979" s="64"/>
      <c r="F2979" s="64"/>
      <c r="G2979" s="65" t="n">
        <v>2.79</v>
      </c>
    </row>
    <row r="2980" customFormat="false" ht="15" hidden="false" customHeight="false" outlineLevel="0" collapsed="false">
      <c r="A2980" s="64" t="s">
        <v>1358</v>
      </c>
      <c r="B2980" s="64"/>
      <c r="C2980" s="64"/>
      <c r="D2980" s="64"/>
      <c r="E2980" s="64"/>
      <c r="F2980" s="64"/>
      <c r="G2980" s="65" t="n">
        <v>0</v>
      </c>
    </row>
    <row r="2981" customFormat="false" ht="15" hidden="false" customHeight="false" outlineLevel="0" collapsed="false">
      <c r="A2981" s="64" t="s">
        <v>1359</v>
      </c>
      <c r="B2981" s="64"/>
      <c r="C2981" s="64"/>
      <c r="D2981" s="64"/>
      <c r="E2981" s="64"/>
      <c r="F2981" s="64"/>
      <c r="G2981" s="65" t="n">
        <v>2.79</v>
      </c>
    </row>
    <row r="2982" customFormat="false" ht="15" hidden="false" customHeight="false" outlineLevel="0" collapsed="false">
      <c r="A2982" s="64" t="s">
        <v>1360</v>
      </c>
      <c r="B2982" s="64"/>
      <c r="C2982" s="64"/>
      <c r="D2982" s="64"/>
      <c r="E2982" s="64"/>
      <c r="F2982" s="64"/>
      <c r="G2982" s="65" t="n">
        <v>13.69</v>
      </c>
    </row>
    <row r="2983" customFormat="false" ht="15" hidden="false" customHeight="false" outlineLevel="0" collapsed="false">
      <c r="A2983" s="64" t="s">
        <v>1361</v>
      </c>
      <c r="B2983" s="64"/>
      <c r="C2983" s="64"/>
      <c r="D2983" s="64"/>
      <c r="E2983" s="64"/>
      <c r="F2983" s="64"/>
      <c r="G2983" s="65" t="n">
        <v>10</v>
      </c>
    </row>
    <row r="2984" customFormat="false" ht="15" hidden="false" customHeight="false" outlineLevel="0" collapsed="false">
      <c r="A2984" s="64" t="s">
        <v>1362</v>
      </c>
      <c r="B2984" s="64"/>
      <c r="C2984" s="64"/>
      <c r="D2984" s="64"/>
      <c r="E2984" s="64"/>
      <c r="F2984" s="64"/>
      <c r="G2984" s="65" t="n">
        <f aca="false">G2983*G2982</f>
        <v>136.9</v>
      </c>
    </row>
    <row r="2985" customFormat="false" ht="15" hidden="false" customHeight="false" outlineLevel="0" collapsed="false">
      <c r="A2985" s="66"/>
      <c r="B2985" s="66"/>
      <c r="C2985" s="66"/>
      <c r="D2985" s="66"/>
      <c r="E2985" s="66"/>
      <c r="F2985" s="66"/>
      <c r="G2985" s="66"/>
    </row>
    <row r="2986" customFormat="false" ht="63.75" hidden="false" customHeight="false" outlineLevel="0" collapsed="false">
      <c r="A2986" s="30" t="s">
        <v>412</v>
      </c>
      <c r="B2986" s="30" t="s">
        <v>413</v>
      </c>
      <c r="C2986" s="61" t="s">
        <v>17</v>
      </c>
      <c r="D2986" s="61" t="s">
        <v>49</v>
      </c>
      <c r="E2986" s="62"/>
      <c r="F2986" s="25"/>
      <c r="G2986" s="25"/>
    </row>
    <row r="2987" customFormat="false" ht="25.5" hidden="false" customHeight="false" outlineLevel="0" collapsed="false">
      <c r="A2987" s="63" t="n">
        <v>2674</v>
      </c>
      <c r="B2987" s="23" t="s">
        <v>1824</v>
      </c>
      <c r="C2987" s="24" t="s">
        <v>1343</v>
      </c>
      <c r="D2987" s="24" t="s">
        <v>49</v>
      </c>
      <c r="E2987" s="62" t="n">
        <v>21.36</v>
      </c>
      <c r="F2987" s="26" t="n">
        <v>2.45</v>
      </c>
      <c r="G2987" s="26" t="n">
        <v>52.32</v>
      </c>
    </row>
    <row r="2988" customFormat="false" ht="25.5" hidden="false" customHeight="false" outlineLevel="0" collapsed="false">
      <c r="A2988" s="63" t="n">
        <v>34562</v>
      </c>
      <c r="B2988" s="23" t="s">
        <v>1825</v>
      </c>
      <c r="C2988" s="24" t="s">
        <v>1343</v>
      </c>
      <c r="D2988" s="24" t="s">
        <v>114</v>
      </c>
      <c r="E2988" s="62" t="n">
        <v>0.04</v>
      </c>
      <c r="F2988" s="26" t="n">
        <v>9.21</v>
      </c>
      <c r="G2988" s="26" t="n">
        <v>0.35</v>
      </c>
    </row>
    <row r="2989" customFormat="false" ht="25.5" hidden="false" customHeight="false" outlineLevel="0" collapsed="false">
      <c r="A2989" s="63" t="s">
        <v>1373</v>
      </c>
      <c r="B2989" s="23" t="s">
        <v>1374</v>
      </c>
      <c r="C2989" s="24" t="s">
        <v>17</v>
      </c>
      <c r="D2989" s="24" t="s">
        <v>1314</v>
      </c>
      <c r="E2989" s="62" t="n">
        <v>2.14</v>
      </c>
      <c r="F2989" s="26" t="n">
        <v>12.83</v>
      </c>
      <c r="G2989" s="26" t="n">
        <v>27.48</v>
      </c>
    </row>
    <row r="2990" customFormat="false" ht="25.5" hidden="false" customHeight="false" outlineLevel="0" collapsed="false">
      <c r="A2990" s="63" t="s">
        <v>1367</v>
      </c>
      <c r="B2990" s="23" t="s">
        <v>1368</v>
      </c>
      <c r="C2990" s="24" t="s">
        <v>17</v>
      </c>
      <c r="D2990" s="24" t="s">
        <v>1314</v>
      </c>
      <c r="E2990" s="62" t="n">
        <v>2.14</v>
      </c>
      <c r="F2990" s="26" t="n">
        <v>15.68</v>
      </c>
      <c r="G2990" s="26" t="n">
        <v>33.58</v>
      </c>
    </row>
    <row r="2991" customFormat="false" ht="15" hidden="false" customHeight="false" outlineLevel="0" collapsed="false">
      <c r="A2991" s="64" t="s">
        <v>1353</v>
      </c>
      <c r="B2991" s="64"/>
      <c r="C2991" s="64"/>
      <c r="D2991" s="64"/>
      <c r="E2991" s="64"/>
      <c r="F2991" s="64"/>
      <c r="G2991" s="65" t="n">
        <v>2.05</v>
      </c>
    </row>
    <row r="2992" customFormat="false" ht="15" hidden="false" customHeight="false" outlineLevel="0" collapsed="false">
      <c r="A2992" s="64" t="s">
        <v>1354</v>
      </c>
      <c r="B2992" s="64"/>
      <c r="C2992" s="64"/>
      <c r="D2992" s="64"/>
      <c r="E2992" s="64"/>
      <c r="F2992" s="64"/>
      <c r="G2992" s="65" t="n">
        <v>3.36</v>
      </c>
    </row>
    <row r="2993" customFormat="false" ht="15" hidden="false" customHeight="false" outlineLevel="0" collapsed="false">
      <c r="A2993" s="64" t="s">
        <v>1355</v>
      </c>
      <c r="B2993" s="64"/>
      <c r="C2993" s="64"/>
      <c r="D2993" s="64"/>
      <c r="E2993" s="64"/>
      <c r="F2993" s="64"/>
      <c r="G2993" s="65" t="n">
        <v>5.42</v>
      </c>
    </row>
    <row r="2994" customFormat="false" ht="15" hidden="false" customHeight="false" outlineLevel="0" collapsed="false">
      <c r="A2994" s="64" t="s">
        <v>1356</v>
      </c>
      <c r="B2994" s="64"/>
      <c r="C2994" s="64"/>
      <c r="D2994" s="64"/>
      <c r="E2994" s="64"/>
      <c r="F2994" s="64"/>
      <c r="G2994" s="65" t="n">
        <v>0</v>
      </c>
    </row>
    <row r="2995" customFormat="false" ht="15" hidden="false" customHeight="false" outlineLevel="0" collapsed="false">
      <c r="A2995" s="64" t="s">
        <v>1357</v>
      </c>
      <c r="B2995" s="64"/>
      <c r="C2995" s="64"/>
      <c r="D2995" s="64"/>
      <c r="E2995" s="64"/>
      <c r="F2995" s="64"/>
      <c r="G2995" s="65" t="n">
        <v>1.39</v>
      </c>
    </row>
    <row r="2996" customFormat="false" ht="15" hidden="false" customHeight="false" outlineLevel="0" collapsed="false">
      <c r="A2996" s="64" t="s">
        <v>1358</v>
      </c>
      <c r="B2996" s="64"/>
      <c r="C2996" s="64"/>
      <c r="D2996" s="64"/>
      <c r="E2996" s="64"/>
      <c r="F2996" s="64"/>
      <c r="G2996" s="65" t="n">
        <v>0</v>
      </c>
    </row>
    <row r="2997" customFormat="false" ht="15" hidden="false" customHeight="false" outlineLevel="0" collapsed="false">
      <c r="A2997" s="64" t="s">
        <v>1359</v>
      </c>
      <c r="B2997" s="64"/>
      <c r="C2997" s="64"/>
      <c r="D2997" s="64"/>
      <c r="E2997" s="64"/>
      <c r="F2997" s="64"/>
      <c r="G2997" s="65" t="n">
        <v>1.39</v>
      </c>
    </row>
    <row r="2998" customFormat="false" ht="15" hidden="false" customHeight="false" outlineLevel="0" collapsed="false">
      <c r="A2998" s="64" t="s">
        <v>1360</v>
      </c>
      <c r="B2998" s="64"/>
      <c r="C2998" s="64"/>
      <c r="D2998" s="64"/>
      <c r="E2998" s="64"/>
      <c r="F2998" s="64"/>
      <c r="G2998" s="65" t="n">
        <v>6.8</v>
      </c>
    </row>
    <row r="2999" customFormat="false" ht="15" hidden="false" customHeight="false" outlineLevel="0" collapsed="false">
      <c r="A2999" s="64" t="s">
        <v>1361</v>
      </c>
      <c r="B2999" s="64"/>
      <c r="C2999" s="64"/>
      <c r="D2999" s="64"/>
      <c r="E2999" s="64"/>
      <c r="F2999" s="64"/>
      <c r="G2999" s="65" t="n">
        <v>21</v>
      </c>
    </row>
    <row r="3000" customFormat="false" ht="15" hidden="false" customHeight="false" outlineLevel="0" collapsed="false">
      <c r="A3000" s="64" t="s">
        <v>1362</v>
      </c>
      <c r="B3000" s="64"/>
      <c r="C3000" s="64"/>
      <c r="D3000" s="64"/>
      <c r="E3000" s="64"/>
      <c r="F3000" s="64"/>
      <c r="G3000" s="65" t="n">
        <f aca="false">G2999*G2998</f>
        <v>142.8</v>
      </c>
    </row>
    <row r="3001" customFormat="false" ht="15" hidden="false" customHeight="false" outlineLevel="0" collapsed="false">
      <c r="A3001" s="66"/>
      <c r="B3001" s="66"/>
      <c r="C3001" s="66"/>
      <c r="D3001" s="66"/>
      <c r="E3001" s="66"/>
      <c r="F3001" s="66"/>
      <c r="G3001" s="66"/>
    </row>
    <row r="3002" customFormat="false" ht="63.75" hidden="false" customHeight="false" outlineLevel="0" collapsed="false">
      <c r="A3002" s="30" t="s">
        <v>414</v>
      </c>
      <c r="B3002" s="30" t="s">
        <v>415</v>
      </c>
      <c r="C3002" s="61" t="s">
        <v>17</v>
      </c>
      <c r="D3002" s="61" t="s">
        <v>49</v>
      </c>
      <c r="E3002" s="62"/>
      <c r="F3002" s="25"/>
      <c r="G3002" s="25"/>
    </row>
    <row r="3003" customFormat="false" ht="25.5" hidden="false" customHeight="false" outlineLevel="0" collapsed="false">
      <c r="A3003" s="63" t="n">
        <v>2685</v>
      </c>
      <c r="B3003" s="23" t="s">
        <v>1826</v>
      </c>
      <c r="C3003" s="24" t="s">
        <v>1343</v>
      </c>
      <c r="D3003" s="24" t="s">
        <v>49</v>
      </c>
      <c r="E3003" s="62" t="n">
        <v>48.31</v>
      </c>
      <c r="F3003" s="26" t="n">
        <v>3.83</v>
      </c>
      <c r="G3003" s="26" t="n">
        <v>185.02</v>
      </c>
    </row>
    <row r="3004" customFormat="false" ht="25.5" hidden="false" customHeight="false" outlineLevel="0" collapsed="false">
      <c r="A3004" s="63" t="n">
        <v>34562</v>
      </c>
      <c r="B3004" s="23" t="s">
        <v>1825</v>
      </c>
      <c r="C3004" s="24" t="s">
        <v>1343</v>
      </c>
      <c r="D3004" s="24" t="s">
        <v>114</v>
      </c>
      <c r="E3004" s="62" t="n">
        <v>0.1</v>
      </c>
      <c r="F3004" s="26" t="n">
        <v>9.21</v>
      </c>
      <c r="G3004" s="26" t="n">
        <v>0.87</v>
      </c>
    </row>
    <row r="3005" customFormat="false" ht="25.5" hidden="false" customHeight="false" outlineLevel="0" collapsed="false">
      <c r="A3005" s="63" t="s">
        <v>1373</v>
      </c>
      <c r="B3005" s="23" t="s">
        <v>1374</v>
      </c>
      <c r="C3005" s="24" t="s">
        <v>17</v>
      </c>
      <c r="D3005" s="24" t="s">
        <v>1314</v>
      </c>
      <c r="E3005" s="62" t="n">
        <v>5.99</v>
      </c>
      <c r="F3005" s="26" t="n">
        <v>12.83</v>
      </c>
      <c r="G3005" s="26" t="n">
        <v>76.77</v>
      </c>
    </row>
    <row r="3006" customFormat="false" ht="25.5" hidden="false" customHeight="false" outlineLevel="0" collapsed="false">
      <c r="A3006" s="63" t="s">
        <v>1367</v>
      </c>
      <c r="B3006" s="23" t="s">
        <v>1368</v>
      </c>
      <c r="C3006" s="24" t="s">
        <v>17</v>
      </c>
      <c r="D3006" s="24" t="s">
        <v>1314</v>
      </c>
      <c r="E3006" s="62" t="n">
        <v>5.99</v>
      </c>
      <c r="F3006" s="26" t="n">
        <v>15.68</v>
      </c>
      <c r="G3006" s="26" t="n">
        <v>93.83</v>
      </c>
    </row>
    <row r="3007" customFormat="false" ht="15" hidden="false" customHeight="false" outlineLevel="0" collapsed="false">
      <c r="A3007" s="64" t="s">
        <v>1353</v>
      </c>
      <c r="B3007" s="64"/>
      <c r="C3007" s="64"/>
      <c r="D3007" s="64"/>
      <c r="E3007" s="64"/>
      <c r="F3007" s="64"/>
      <c r="G3007" s="65" t="n">
        <v>2.53</v>
      </c>
    </row>
    <row r="3008" customFormat="false" ht="15" hidden="false" customHeight="false" outlineLevel="0" collapsed="false">
      <c r="A3008" s="64" t="s">
        <v>1354</v>
      </c>
      <c r="B3008" s="64"/>
      <c r="C3008" s="64"/>
      <c r="D3008" s="64"/>
      <c r="E3008" s="64"/>
      <c r="F3008" s="64"/>
      <c r="G3008" s="65" t="n">
        <v>4.97</v>
      </c>
    </row>
    <row r="3009" customFormat="false" ht="15" hidden="false" customHeight="false" outlineLevel="0" collapsed="false">
      <c r="A3009" s="64" t="s">
        <v>1355</v>
      </c>
      <c r="B3009" s="64"/>
      <c r="C3009" s="64"/>
      <c r="D3009" s="64"/>
      <c r="E3009" s="64"/>
      <c r="F3009" s="64"/>
      <c r="G3009" s="65" t="n">
        <v>7.51</v>
      </c>
    </row>
    <row r="3010" customFormat="false" ht="15" hidden="false" customHeight="false" outlineLevel="0" collapsed="false">
      <c r="A3010" s="64" t="s">
        <v>1356</v>
      </c>
      <c r="B3010" s="64"/>
      <c r="C3010" s="64"/>
      <c r="D3010" s="64"/>
      <c r="E3010" s="64"/>
      <c r="F3010" s="64"/>
      <c r="G3010" s="65" t="n">
        <v>0</v>
      </c>
    </row>
    <row r="3011" customFormat="false" ht="15" hidden="false" customHeight="false" outlineLevel="0" collapsed="false">
      <c r="A3011" s="64" t="s">
        <v>1357</v>
      </c>
      <c r="B3011" s="64"/>
      <c r="C3011" s="64"/>
      <c r="D3011" s="64"/>
      <c r="E3011" s="64"/>
      <c r="F3011" s="64"/>
      <c r="G3011" s="65" t="n">
        <v>1.93</v>
      </c>
    </row>
    <row r="3012" customFormat="false" ht="15" hidden="false" customHeight="false" outlineLevel="0" collapsed="false">
      <c r="A3012" s="64" t="s">
        <v>1358</v>
      </c>
      <c r="B3012" s="64"/>
      <c r="C3012" s="64"/>
      <c r="D3012" s="64"/>
      <c r="E3012" s="64"/>
      <c r="F3012" s="64"/>
      <c r="G3012" s="65" t="n">
        <v>0</v>
      </c>
    </row>
    <row r="3013" customFormat="false" ht="15" hidden="false" customHeight="false" outlineLevel="0" collapsed="false">
      <c r="A3013" s="64" t="s">
        <v>1359</v>
      </c>
      <c r="B3013" s="64"/>
      <c r="C3013" s="64"/>
      <c r="D3013" s="64"/>
      <c r="E3013" s="64"/>
      <c r="F3013" s="64"/>
      <c r="G3013" s="65" t="n">
        <v>1.93</v>
      </c>
    </row>
    <row r="3014" customFormat="false" ht="15" hidden="false" customHeight="false" outlineLevel="0" collapsed="false">
      <c r="A3014" s="64" t="s">
        <v>1360</v>
      </c>
      <c r="B3014" s="64"/>
      <c r="C3014" s="64"/>
      <c r="D3014" s="64"/>
      <c r="E3014" s="64"/>
      <c r="F3014" s="64"/>
      <c r="G3014" s="65" t="n">
        <v>9.43</v>
      </c>
    </row>
    <row r="3015" customFormat="false" ht="15" hidden="false" customHeight="false" outlineLevel="0" collapsed="false">
      <c r="A3015" s="64" t="s">
        <v>1361</v>
      </c>
      <c r="B3015" s="64"/>
      <c r="C3015" s="64"/>
      <c r="D3015" s="64"/>
      <c r="E3015" s="64"/>
      <c r="F3015" s="64"/>
      <c r="G3015" s="65" t="n">
        <v>47.5</v>
      </c>
    </row>
    <row r="3016" customFormat="false" ht="15" hidden="false" customHeight="false" outlineLevel="0" collapsed="false">
      <c r="A3016" s="64" t="s">
        <v>1362</v>
      </c>
      <c r="B3016" s="64"/>
      <c r="C3016" s="64"/>
      <c r="D3016" s="64"/>
      <c r="E3016" s="64"/>
      <c r="F3016" s="64"/>
      <c r="G3016" s="65" t="n">
        <f aca="false">G3015*G3014</f>
        <v>447.925</v>
      </c>
    </row>
    <row r="3017" customFormat="false" ht="15" hidden="false" customHeight="false" outlineLevel="0" collapsed="false">
      <c r="A3017" s="66"/>
      <c r="B3017" s="66"/>
      <c r="C3017" s="66"/>
      <c r="D3017" s="66"/>
      <c r="E3017" s="66"/>
      <c r="F3017" s="66"/>
      <c r="G3017" s="66"/>
    </row>
    <row r="3018" customFormat="false" ht="63.75" hidden="false" customHeight="false" outlineLevel="0" collapsed="false">
      <c r="A3018" s="30" t="s">
        <v>416</v>
      </c>
      <c r="B3018" s="30" t="s">
        <v>417</v>
      </c>
      <c r="C3018" s="61" t="s">
        <v>17</v>
      </c>
      <c r="D3018" s="61" t="s">
        <v>49</v>
      </c>
      <c r="E3018" s="62"/>
      <c r="F3018" s="25"/>
      <c r="G3018" s="25"/>
    </row>
    <row r="3019" customFormat="false" ht="25.5" hidden="false" customHeight="false" outlineLevel="0" collapsed="false">
      <c r="A3019" s="63" t="s">
        <v>1827</v>
      </c>
      <c r="B3019" s="23" t="s">
        <v>1828</v>
      </c>
      <c r="C3019" s="24" t="s">
        <v>1343</v>
      </c>
      <c r="D3019" s="24" t="s">
        <v>49</v>
      </c>
      <c r="E3019" s="62" t="n">
        <v>17.57</v>
      </c>
      <c r="F3019" s="26" t="n">
        <v>5.1</v>
      </c>
      <c r="G3019" s="26" t="n">
        <v>89.63</v>
      </c>
    </row>
    <row r="3020" customFormat="false" ht="25.5" hidden="false" customHeight="false" outlineLevel="0" collapsed="false">
      <c r="A3020" s="63" t="n">
        <v>34562</v>
      </c>
      <c r="B3020" s="23" t="s">
        <v>1825</v>
      </c>
      <c r="C3020" s="24" t="s">
        <v>1343</v>
      </c>
      <c r="D3020" s="24" t="s">
        <v>114</v>
      </c>
      <c r="E3020" s="62" t="n">
        <v>0.04</v>
      </c>
      <c r="F3020" s="26" t="n">
        <v>9.21</v>
      </c>
      <c r="G3020" s="26" t="n">
        <v>0.37</v>
      </c>
    </row>
    <row r="3021" customFormat="false" ht="25.5" hidden="false" customHeight="false" outlineLevel="0" collapsed="false">
      <c r="A3021" s="63" t="s">
        <v>1373</v>
      </c>
      <c r="B3021" s="23" t="s">
        <v>1374</v>
      </c>
      <c r="C3021" s="24" t="s">
        <v>17</v>
      </c>
      <c r="D3021" s="24" t="s">
        <v>1314</v>
      </c>
      <c r="E3021" s="62" t="n">
        <v>2.66</v>
      </c>
      <c r="F3021" s="26" t="n">
        <v>12.83</v>
      </c>
      <c r="G3021" s="26" t="n">
        <v>34.14</v>
      </c>
    </row>
    <row r="3022" customFormat="false" ht="25.5" hidden="false" customHeight="false" outlineLevel="0" collapsed="false">
      <c r="A3022" s="63" t="s">
        <v>1367</v>
      </c>
      <c r="B3022" s="23" t="s">
        <v>1368</v>
      </c>
      <c r="C3022" s="24" t="s">
        <v>17</v>
      </c>
      <c r="D3022" s="24" t="s">
        <v>1314</v>
      </c>
      <c r="E3022" s="62" t="n">
        <v>2.66</v>
      </c>
      <c r="F3022" s="26" t="n">
        <v>15.68</v>
      </c>
      <c r="G3022" s="26" t="n">
        <v>41.72</v>
      </c>
    </row>
    <row r="3023" customFormat="false" ht="15" hidden="false" customHeight="false" outlineLevel="0" collapsed="false">
      <c r="A3023" s="64" t="s">
        <v>1353</v>
      </c>
      <c r="B3023" s="64"/>
      <c r="C3023" s="64"/>
      <c r="D3023" s="64"/>
      <c r="E3023" s="64"/>
      <c r="F3023" s="64"/>
      <c r="G3023" s="65" t="n">
        <v>3.1</v>
      </c>
    </row>
    <row r="3024" customFormat="false" ht="15" hidden="false" customHeight="false" outlineLevel="0" collapsed="false">
      <c r="A3024" s="64" t="s">
        <v>1354</v>
      </c>
      <c r="B3024" s="64"/>
      <c r="C3024" s="64"/>
      <c r="D3024" s="64"/>
      <c r="E3024" s="64"/>
      <c r="F3024" s="64"/>
      <c r="G3024" s="65" t="n">
        <v>6.5</v>
      </c>
    </row>
    <row r="3025" customFormat="false" ht="15" hidden="false" customHeight="false" outlineLevel="0" collapsed="false">
      <c r="A3025" s="64" t="s">
        <v>1355</v>
      </c>
      <c r="B3025" s="64"/>
      <c r="C3025" s="64"/>
      <c r="D3025" s="64"/>
      <c r="E3025" s="64"/>
      <c r="F3025" s="64"/>
      <c r="G3025" s="65" t="n">
        <v>9.6</v>
      </c>
    </row>
    <row r="3026" customFormat="false" ht="15" hidden="false" customHeight="false" outlineLevel="0" collapsed="false">
      <c r="A3026" s="64" t="s">
        <v>1356</v>
      </c>
      <c r="B3026" s="64"/>
      <c r="C3026" s="64"/>
      <c r="D3026" s="64"/>
      <c r="E3026" s="64"/>
      <c r="F3026" s="64"/>
      <c r="G3026" s="65" t="n">
        <v>0</v>
      </c>
    </row>
    <row r="3027" customFormat="false" ht="15" hidden="false" customHeight="false" outlineLevel="0" collapsed="false">
      <c r="A3027" s="64" t="s">
        <v>1357</v>
      </c>
      <c r="B3027" s="64"/>
      <c r="C3027" s="64"/>
      <c r="D3027" s="64"/>
      <c r="E3027" s="64"/>
      <c r="F3027" s="64"/>
      <c r="G3027" s="65" t="n">
        <v>2.46</v>
      </c>
    </row>
    <row r="3028" customFormat="false" ht="15" hidden="false" customHeight="false" outlineLevel="0" collapsed="false">
      <c r="A3028" s="64" t="s">
        <v>1358</v>
      </c>
      <c r="B3028" s="64"/>
      <c r="C3028" s="64"/>
      <c r="D3028" s="64"/>
      <c r="E3028" s="64"/>
      <c r="F3028" s="64"/>
      <c r="G3028" s="65" t="n">
        <v>0</v>
      </c>
    </row>
    <row r="3029" customFormat="false" ht="15" hidden="false" customHeight="false" outlineLevel="0" collapsed="false">
      <c r="A3029" s="64" t="s">
        <v>1359</v>
      </c>
      <c r="B3029" s="64"/>
      <c r="C3029" s="64"/>
      <c r="D3029" s="64"/>
      <c r="E3029" s="64"/>
      <c r="F3029" s="64"/>
      <c r="G3029" s="65" t="n">
        <v>2.46</v>
      </c>
    </row>
    <row r="3030" customFormat="false" ht="15" hidden="false" customHeight="false" outlineLevel="0" collapsed="false">
      <c r="A3030" s="64" t="s">
        <v>1360</v>
      </c>
      <c r="B3030" s="64"/>
      <c r="C3030" s="64"/>
      <c r="D3030" s="64"/>
      <c r="E3030" s="64"/>
      <c r="F3030" s="64"/>
      <c r="G3030" s="65" t="n">
        <v>12.06</v>
      </c>
    </row>
    <row r="3031" customFormat="false" ht="15" hidden="false" customHeight="false" outlineLevel="0" collapsed="false">
      <c r="A3031" s="64" t="s">
        <v>1361</v>
      </c>
      <c r="B3031" s="64"/>
      <c r="C3031" s="64"/>
      <c r="D3031" s="64"/>
      <c r="E3031" s="64"/>
      <c r="F3031" s="64"/>
      <c r="G3031" s="65" t="n">
        <v>17.28</v>
      </c>
    </row>
    <row r="3032" customFormat="false" ht="15" hidden="false" customHeight="false" outlineLevel="0" collapsed="false">
      <c r="A3032" s="64" t="s">
        <v>1362</v>
      </c>
      <c r="B3032" s="64"/>
      <c r="C3032" s="64"/>
      <c r="D3032" s="64"/>
      <c r="E3032" s="64"/>
      <c r="F3032" s="64"/>
      <c r="G3032" s="65" t="n">
        <f aca="false">G3031*G3030</f>
        <v>208.3968</v>
      </c>
    </row>
    <row r="3033" customFormat="false" ht="15" hidden="false" customHeight="false" outlineLevel="0" collapsed="false">
      <c r="A3033" s="66"/>
      <c r="B3033" s="66"/>
      <c r="C3033" s="66"/>
      <c r="D3033" s="66"/>
      <c r="E3033" s="66"/>
      <c r="F3033" s="66"/>
      <c r="G3033" s="66"/>
    </row>
    <row r="3034" customFormat="false" ht="76.5" hidden="false" customHeight="false" outlineLevel="0" collapsed="false">
      <c r="A3034" s="30" t="s">
        <v>418</v>
      </c>
      <c r="B3034" s="30" t="s">
        <v>419</v>
      </c>
      <c r="C3034" s="61" t="s">
        <v>17</v>
      </c>
      <c r="D3034" s="61" t="s">
        <v>23</v>
      </c>
      <c r="E3034" s="62"/>
      <c r="F3034" s="25"/>
      <c r="G3034" s="25"/>
    </row>
    <row r="3035" customFormat="false" ht="38.25" hidden="false" customHeight="false" outlineLevel="0" collapsed="false">
      <c r="A3035" s="63" t="n">
        <v>1879</v>
      </c>
      <c r="B3035" s="23" t="s">
        <v>1829</v>
      </c>
      <c r="C3035" s="24" t="s">
        <v>1343</v>
      </c>
      <c r="D3035" s="24" t="s">
        <v>23</v>
      </c>
      <c r="E3035" s="62" t="n">
        <v>8</v>
      </c>
      <c r="F3035" s="26" t="n">
        <v>1.94</v>
      </c>
      <c r="G3035" s="26" t="n">
        <v>15.52</v>
      </c>
    </row>
    <row r="3036" customFormat="false" ht="25.5" hidden="false" customHeight="false" outlineLevel="0" collapsed="false">
      <c r="A3036" s="63" t="s">
        <v>1373</v>
      </c>
      <c r="B3036" s="23" t="s">
        <v>1374</v>
      </c>
      <c r="C3036" s="24" t="s">
        <v>17</v>
      </c>
      <c r="D3036" s="24" t="s">
        <v>1314</v>
      </c>
      <c r="E3036" s="62" t="n">
        <v>1.62</v>
      </c>
      <c r="F3036" s="26" t="n">
        <v>12.83</v>
      </c>
      <c r="G3036" s="26" t="n">
        <v>20.73</v>
      </c>
    </row>
    <row r="3037" customFormat="false" ht="25.5" hidden="false" customHeight="false" outlineLevel="0" collapsed="false">
      <c r="A3037" s="63" t="s">
        <v>1367</v>
      </c>
      <c r="B3037" s="23" t="s">
        <v>1368</v>
      </c>
      <c r="C3037" s="24" t="s">
        <v>17</v>
      </c>
      <c r="D3037" s="24" t="s">
        <v>1314</v>
      </c>
      <c r="E3037" s="62" t="n">
        <v>1.62</v>
      </c>
      <c r="F3037" s="26" t="n">
        <v>15.68</v>
      </c>
      <c r="G3037" s="26" t="n">
        <v>25.33</v>
      </c>
    </row>
    <row r="3038" customFormat="false" ht="15" hidden="false" customHeight="false" outlineLevel="0" collapsed="false">
      <c r="A3038" s="64" t="s">
        <v>1353</v>
      </c>
      <c r="B3038" s="64"/>
      <c r="C3038" s="64"/>
      <c r="D3038" s="64"/>
      <c r="E3038" s="64"/>
      <c r="F3038" s="64"/>
      <c r="G3038" s="65" t="n">
        <v>4.06</v>
      </c>
    </row>
    <row r="3039" customFormat="false" ht="15" hidden="false" customHeight="false" outlineLevel="0" collapsed="false">
      <c r="A3039" s="64" t="s">
        <v>1354</v>
      </c>
      <c r="B3039" s="64"/>
      <c r="C3039" s="64"/>
      <c r="D3039" s="64"/>
      <c r="E3039" s="64"/>
      <c r="F3039" s="64"/>
      <c r="G3039" s="65" t="n">
        <v>3.64</v>
      </c>
    </row>
    <row r="3040" customFormat="false" ht="15" hidden="false" customHeight="false" outlineLevel="0" collapsed="false">
      <c r="A3040" s="64" t="s">
        <v>1355</v>
      </c>
      <c r="B3040" s="64"/>
      <c r="C3040" s="64"/>
      <c r="D3040" s="64"/>
      <c r="E3040" s="64"/>
      <c r="F3040" s="64"/>
      <c r="G3040" s="65" t="n">
        <v>7.7</v>
      </c>
    </row>
    <row r="3041" customFormat="false" ht="15" hidden="false" customHeight="false" outlineLevel="0" collapsed="false">
      <c r="A3041" s="64" t="s">
        <v>1356</v>
      </c>
      <c r="B3041" s="64"/>
      <c r="C3041" s="64"/>
      <c r="D3041" s="64"/>
      <c r="E3041" s="64"/>
      <c r="F3041" s="64"/>
      <c r="G3041" s="65" t="n">
        <v>0</v>
      </c>
    </row>
    <row r="3042" customFormat="false" ht="15" hidden="false" customHeight="false" outlineLevel="0" collapsed="false">
      <c r="A3042" s="64" t="s">
        <v>1357</v>
      </c>
      <c r="B3042" s="64"/>
      <c r="C3042" s="64"/>
      <c r="D3042" s="64"/>
      <c r="E3042" s="64"/>
      <c r="F3042" s="64"/>
      <c r="G3042" s="65" t="n">
        <v>1.97</v>
      </c>
    </row>
    <row r="3043" customFormat="false" ht="15" hidden="false" customHeight="false" outlineLevel="0" collapsed="false">
      <c r="A3043" s="64" t="s">
        <v>1358</v>
      </c>
      <c r="B3043" s="64"/>
      <c r="C3043" s="64"/>
      <c r="D3043" s="64"/>
      <c r="E3043" s="64"/>
      <c r="F3043" s="64"/>
      <c r="G3043" s="65" t="n">
        <v>0</v>
      </c>
    </row>
    <row r="3044" customFormat="false" ht="15" hidden="false" customHeight="false" outlineLevel="0" collapsed="false">
      <c r="A3044" s="64" t="s">
        <v>1359</v>
      </c>
      <c r="B3044" s="64"/>
      <c r="C3044" s="64"/>
      <c r="D3044" s="64"/>
      <c r="E3044" s="64"/>
      <c r="F3044" s="64"/>
      <c r="G3044" s="65" t="n">
        <v>1.97</v>
      </c>
    </row>
    <row r="3045" customFormat="false" ht="15" hidden="false" customHeight="false" outlineLevel="0" collapsed="false">
      <c r="A3045" s="64" t="s">
        <v>1360</v>
      </c>
      <c r="B3045" s="64"/>
      <c r="C3045" s="64"/>
      <c r="D3045" s="64"/>
      <c r="E3045" s="64"/>
      <c r="F3045" s="64"/>
      <c r="G3045" s="65" t="n">
        <v>9.67</v>
      </c>
    </row>
    <row r="3046" customFormat="false" ht="15" hidden="false" customHeight="false" outlineLevel="0" collapsed="false">
      <c r="A3046" s="64" t="s">
        <v>1361</v>
      </c>
      <c r="B3046" s="64"/>
      <c r="C3046" s="64"/>
      <c r="D3046" s="64"/>
      <c r="E3046" s="64"/>
      <c r="F3046" s="64"/>
      <c r="G3046" s="65" t="n">
        <v>8</v>
      </c>
    </row>
    <row r="3047" customFormat="false" ht="15" hidden="false" customHeight="false" outlineLevel="0" collapsed="false">
      <c r="A3047" s="64" t="s">
        <v>1362</v>
      </c>
      <c r="B3047" s="64"/>
      <c r="C3047" s="64"/>
      <c r="D3047" s="64"/>
      <c r="E3047" s="64"/>
      <c r="F3047" s="64"/>
      <c r="G3047" s="65" t="n">
        <f aca="false">G3046*G3045</f>
        <v>77.36</v>
      </c>
    </row>
    <row r="3048" customFormat="false" ht="15" hidden="false" customHeight="false" outlineLevel="0" collapsed="false">
      <c r="A3048" s="66"/>
      <c r="B3048" s="66"/>
      <c r="C3048" s="66"/>
      <c r="D3048" s="66"/>
      <c r="E3048" s="66"/>
      <c r="F3048" s="66"/>
      <c r="G3048" s="66"/>
    </row>
    <row r="3049" customFormat="false" ht="76.5" hidden="false" customHeight="false" outlineLevel="0" collapsed="false">
      <c r="A3049" s="30" t="s">
        <v>420</v>
      </c>
      <c r="B3049" s="30" t="s">
        <v>421</v>
      </c>
      <c r="C3049" s="61" t="s">
        <v>17</v>
      </c>
      <c r="D3049" s="61" t="s">
        <v>23</v>
      </c>
      <c r="E3049" s="62"/>
      <c r="F3049" s="25"/>
      <c r="G3049" s="25"/>
    </row>
    <row r="3050" customFormat="false" ht="38.25" hidden="false" customHeight="false" outlineLevel="0" collapsed="false">
      <c r="A3050" s="63" t="n">
        <v>1884</v>
      </c>
      <c r="B3050" s="23" t="s">
        <v>1830</v>
      </c>
      <c r="C3050" s="24" t="s">
        <v>1343</v>
      </c>
      <c r="D3050" s="24" t="s">
        <v>23</v>
      </c>
      <c r="E3050" s="62" t="n">
        <v>16</v>
      </c>
      <c r="F3050" s="26" t="n">
        <v>2.94</v>
      </c>
      <c r="G3050" s="26" t="n">
        <v>47.04</v>
      </c>
    </row>
    <row r="3051" customFormat="false" ht="25.5" hidden="false" customHeight="false" outlineLevel="0" collapsed="false">
      <c r="A3051" s="63" t="s">
        <v>1373</v>
      </c>
      <c r="B3051" s="23" t="s">
        <v>1374</v>
      </c>
      <c r="C3051" s="24" t="s">
        <v>17</v>
      </c>
      <c r="D3051" s="24" t="s">
        <v>1314</v>
      </c>
      <c r="E3051" s="62" t="n">
        <v>4.02</v>
      </c>
      <c r="F3051" s="26" t="n">
        <v>12.83</v>
      </c>
      <c r="G3051" s="26" t="n">
        <v>51.52</v>
      </c>
    </row>
    <row r="3052" customFormat="false" ht="25.5" hidden="false" customHeight="false" outlineLevel="0" collapsed="false">
      <c r="A3052" s="63" t="s">
        <v>1367</v>
      </c>
      <c r="B3052" s="23" t="s">
        <v>1368</v>
      </c>
      <c r="C3052" s="24" t="s">
        <v>17</v>
      </c>
      <c r="D3052" s="24" t="s">
        <v>1314</v>
      </c>
      <c r="E3052" s="62" t="n">
        <v>4.02</v>
      </c>
      <c r="F3052" s="26" t="n">
        <v>15.68</v>
      </c>
      <c r="G3052" s="26" t="n">
        <v>62.96</v>
      </c>
    </row>
    <row r="3053" customFormat="false" ht="15" hidden="false" customHeight="false" outlineLevel="0" collapsed="false">
      <c r="A3053" s="64" t="s">
        <v>1353</v>
      </c>
      <c r="B3053" s="64"/>
      <c r="C3053" s="64"/>
      <c r="D3053" s="64"/>
      <c r="E3053" s="64"/>
      <c r="F3053" s="64"/>
      <c r="G3053" s="65" t="n">
        <v>5.05</v>
      </c>
    </row>
    <row r="3054" customFormat="false" ht="15" hidden="false" customHeight="false" outlineLevel="0" collapsed="false">
      <c r="A3054" s="64" t="s">
        <v>1354</v>
      </c>
      <c r="B3054" s="64"/>
      <c r="C3054" s="64"/>
      <c r="D3054" s="64"/>
      <c r="E3054" s="64"/>
      <c r="F3054" s="64"/>
      <c r="G3054" s="65" t="n">
        <v>5.05</v>
      </c>
    </row>
    <row r="3055" customFormat="false" ht="15" hidden="false" customHeight="false" outlineLevel="0" collapsed="false">
      <c r="A3055" s="64" t="s">
        <v>1355</v>
      </c>
      <c r="B3055" s="64"/>
      <c r="C3055" s="64"/>
      <c r="D3055" s="64"/>
      <c r="E3055" s="64"/>
      <c r="F3055" s="64"/>
      <c r="G3055" s="65" t="n">
        <v>10.09</v>
      </c>
    </row>
    <row r="3056" customFormat="false" ht="15" hidden="false" customHeight="false" outlineLevel="0" collapsed="false">
      <c r="A3056" s="64" t="s">
        <v>1356</v>
      </c>
      <c r="B3056" s="64"/>
      <c r="C3056" s="64"/>
      <c r="D3056" s="64"/>
      <c r="E3056" s="64"/>
      <c r="F3056" s="64"/>
      <c r="G3056" s="65" t="n">
        <v>0</v>
      </c>
    </row>
    <row r="3057" customFormat="false" ht="15" hidden="false" customHeight="false" outlineLevel="0" collapsed="false">
      <c r="A3057" s="64" t="s">
        <v>1357</v>
      </c>
      <c r="B3057" s="64"/>
      <c r="C3057" s="64"/>
      <c r="D3057" s="64"/>
      <c r="E3057" s="64"/>
      <c r="F3057" s="64"/>
      <c r="G3057" s="65" t="n">
        <v>2.59</v>
      </c>
    </row>
    <row r="3058" customFormat="false" ht="15" hidden="false" customHeight="false" outlineLevel="0" collapsed="false">
      <c r="A3058" s="64" t="s">
        <v>1358</v>
      </c>
      <c r="B3058" s="64"/>
      <c r="C3058" s="64"/>
      <c r="D3058" s="64"/>
      <c r="E3058" s="64"/>
      <c r="F3058" s="64"/>
      <c r="G3058" s="65" t="n">
        <v>0</v>
      </c>
    </row>
    <row r="3059" customFormat="false" ht="15" hidden="false" customHeight="false" outlineLevel="0" collapsed="false">
      <c r="A3059" s="64" t="s">
        <v>1359</v>
      </c>
      <c r="B3059" s="64"/>
      <c r="C3059" s="64"/>
      <c r="D3059" s="64"/>
      <c r="E3059" s="64"/>
      <c r="F3059" s="64"/>
      <c r="G3059" s="65" t="n">
        <v>2.59</v>
      </c>
    </row>
    <row r="3060" customFormat="false" ht="15" hidden="false" customHeight="false" outlineLevel="0" collapsed="false">
      <c r="A3060" s="64" t="s">
        <v>1360</v>
      </c>
      <c r="B3060" s="64"/>
      <c r="C3060" s="64"/>
      <c r="D3060" s="64"/>
      <c r="E3060" s="64"/>
      <c r="F3060" s="64"/>
      <c r="G3060" s="65" t="n">
        <v>12.68</v>
      </c>
    </row>
    <row r="3061" customFormat="false" ht="15" hidden="false" customHeight="false" outlineLevel="0" collapsed="false">
      <c r="A3061" s="64" t="s">
        <v>1361</v>
      </c>
      <c r="B3061" s="64"/>
      <c r="C3061" s="64"/>
      <c r="D3061" s="64"/>
      <c r="E3061" s="64"/>
      <c r="F3061" s="64"/>
      <c r="G3061" s="65" t="n">
        <v>16</v>
      </c>
    </row>
    <row r="3062" customFormat="false" ht="15" hidden="false" customHeight="false" outlineLevel="0" collapsed="false">
      <c r="A3062" s="64" t="s">
        <v>1362</v>
      </c>
      <c r="B3062" s="64"/>
      <c r="C3062" s="64"/>
      <c r="D3062" s="64"/>
      <c r="E3062" s="64"/>
      <c r="F3062" s="64"/>
      <c r="G3062" s="65" t="n">
        <f aca="false">G3061*G3060</f>
        <v>202.88</v>
      </c>
    </row>
    <row r="3063" customFormat="false" ht="15" hidden="false" customHeight="false" outlineLevel="0" collapsed="false">
      <c r="A3063" s="66"/>
      <c r="B3063" s="66"/>
      <c r="C3063" s="66"/>
      <c r="D3063" s="66"/>
      <c r="E3063" s="66"/>
      <c r="F3063" s="66"/>
      <c r="G3063" s="66"/>
    </row>
    <row r="3064" customFormat="false" ht="76.5" hidden="false" customHeight="false" outlineLevel="0" collapsed="false">
      <c r="A3064" s="30" t="s">
        <v>422</v>
      </c>
      <c r="B3064" s="30" t="s">
        <v>423</v>
      </c>
      <c r="C3064" s="61" t="s">
        <v>17</v>
      </c>
      <c r="D3064" s="61" t="s">
        <v>23</v>
      </c>
      <c r="E3064" s="62"/>
      <c r="F3064" s="25"/>
      <c r="G3064" s="25"/>
    </row>
    <row r="3065" customFormat="false" ht="38.25" hidden="false" customHeight="false" outlineLevel="0" collapsed="false">
      <c r="A3065" s="63" t="n">
        <v>1874</v>
      </c>
      <c r="B3065" s="23" t="s">
        <v>1831</v>
      </c>
      <c r="C3065" s="24" t="s">
        <v>1343</v>
      </c>
      <c r="D3065" s="24" t="s">
        <v>23</v>
      </c>
      <c r="E3065" s="62" t="n">
        <v>7</v>
      </c>
      <c r="F3065" s="26" t="n">
        <v>3.32</v>
      </c>
      <c r="G3065" s="26" t="n">
        <v>23.24</v>
      </c>
    </row>
    <row r="3066" customFormat="false" ht="25.5" hidden="false" customHeight="false" outlineLevel="0" collapsed="false">
      <c r="A3066" s="63" t="s">
        <v>1373</v>
      </c>
      <c r="B3066" s="23" t="s">
        <v>1374</v>
      </c>
      <c r="C3066" s="24" t="s">
        <v>17</v>
      </c>
      <c r="D3066" s="24" t="s">
        <v>1314</v>
      </c>
      <c r="E3066" s="62" t="n">
        <v>2.15</v>
      </c>
      <c r="F3066" s="26" t="n">
        <v>12.83</v>
      </c>
      <c r="G3066" s="26" t="n">
        <v>27.57</v>
      </c>
    </row>
    <row r="3067" customFormat="false" ht="25.5" hidden="false" customHeight="false" outlineLevel="0" collapsed="false">
      <c r="A3067" s="63" t="s">
        <v>1367</v>
      </c>
      <c r="B3067" s="23" t="s">
        <v>1368</v>
      </c>
      <c r="C3067" s="24" t="s">
        <v>17</v>
      </c>
      <c r="D3067" s="24" t="s">
        <v>1314</v>
      </c>
      <c r="E3067" s="62" t="n">
        <v>2.15</v>
      </c>
      <c r="F3067" s="26" t="n">
        <v>15.68</v>
      </c>
      <c r="G3067" s="26" t="n">
        <v>33.69</v>
      </c>
    </row>
    <row r="3068" customFormat="false" ht="15" hidden="false" customHeight="false" outlineLevel="0" collapsed="false">
      <c r="A3068" s="64" t="s">
        <v>1353</v>
      </c>
      <c r="B3068" s="64"/>
      <c r="C3068" s="64"/>
      <c r="D3068" s="64"/>
      <c r="E3068" s="64"/>
      <c r="F3068" s="64"/>
      <c r="G3068" s="65" t="n">
        <v>6.17</v>
      </c>
    </row>
    <row r="3069" customFormat="false" ht="15" hidden="false" customHeight="false" outlineLevel="0" collapsed="false">
      <c r="A3069" s="64" t="s">
        <v>1354</v>
      </c>
      <c r="B3069" s="64"/>
      <c r="C3069" s="64"/>
      <c r="D3069" s="64"/>
      <c r="E3069" s="64"/>
      <c r="F3069" s="64"/>
      <c r="G3069" s="65" t="n">
        <v>5.9</v>
      </c>
    </row>
    <row r="3070" customFormat="false" ht="15" hidden="false" customHeight="false" outlineLevel="0" collapsed="false">
      <c r="A3070" s="64" t="s">
        <v>1355</v>
      </c>
      <c r="B3070" s="64"/>
      <c r="C3070" s="64"/>
      <c r="D3070" s="64"/>
      <c r="E3070" s="64"/>
      <c r="F3070" s="64"/>
      <c r="G3070" s="65" t="n">
        <v>12.07</v>
      </c>
    </row>
    <row r="3071" customFormat="false" ht="15" hidden="false" customHeight="false" outlineLevel="0" collapsed="false">
      <c r="A3071" s="64" t="s">
        <v>1356</v>
      </c>
      <c r="B3071" s="64"/>
      <c r="C3071" s="64"/>
      <c r="D3071" s="64"/>
      <c r="E3071" s="64"/>
      <c r="F3071" s="64"/>
      <c r="G3071" s="65" t="n">
        <v>0</v>
      </c>
    </row>
    <row r="3072" customFormat="false" ht="15" hidden="false" customHeight="false" outlineLevel="0" collapsed="false">
      <c r="A3072" s="64" t="s">
        <v>1357</v>
      </c>
      <c r="B3072" s="64"/>
      <c r="C3072" s="64"/>
      <c r="D3072" s="64"/>
      <c r="E3072" s="64"/>
      <c r="F3072" s="64"/>
      <c r="G3072" s="65" t="n">
        <v>3.1</v>
      </c>
    </row>
    <row r="3073" customFormat="false" ht="15" hidden="false" customHeight="false" outlineLevel="0" collapsed="false">
      <c r="A3073" s="64" t="s">
        <v>1358</v>
      </c>
      <c r="B3073" s="64"/>
      <c r="C3073" s="64"/>
      <c r="D3073" s="64"/>
      <c r="E3073" s="64"/>
      <c r="F3073" s="64"/>
      <c r="G3073" s="65" t="n">
        <v>0</v>
      </c>
    </row>
    <row r="3074" customFormat="false" ht="15" hidden="false" customHeight="false" outlineLevel="0" collapsed="false">
      <c r="A3074" s="64" t="s">
        <v>1359</v>
      </c>
      <c r="B3074" s="64"/>
      <c r="C3074" s="64"/>
      <c r="D3074" s="64"/>
      <c r="E3074" s="64"/>
      <c r="F3074" s="64"/>
      <c r="G3074" s="65" t="n">
        <v>3.1</v>
      </c>
    </row>
    <row r="3075" customFormat="false" ht="15" hidden="false" customHeight="false" outlineLevel="0" collapsed="false">
      <c r="A3075" s="64" t="s">
        <v>1360</v>
      </c>
      <c r="B3075" s="64"/>
      <c r="C3075" s="64"/>
      <c r="D3075" s="64"/>
      <c r="E3075" s="64"/>
      <c r="F3075" s="64"/>
      <c r="G3075" s="65" t="n">
        <v>15.17</v>
      </c>
    </row>
    <row r="3076" customFormat="false" ht="15" hidden="false" customHeight="false" outlineLevel="0" collapsed="false">
      <c r="A3076" s="64" t="s">
        <v>1361</v>
      </c>
      <c r="B3076" s="64"/>
      <c r="C3076" s="64"/>
      <c r="D3076" s="64"/>
      <c r="E3076" s="64"/>
      <c r="F3076" s="64"/>
      <c r="G3076" s="65" t="n">
        <v>7</v>
      </c>
    </row>
    <row r="3077" customFormat="false" ht="15" hidden="false" customHeight="false" outlineLevel="0" collapsed="false">
      <c r="A3077" s="64" t="s">
        <v>1362</v>
      </c>
      <c r="B3077" s="64"/>
      <c r="C3077" s="64"/>
      <c r="D3077" s="64"/>
      <c r="E3077" s="64"/>
      <c r="F3077" s="64"/>
      <c r="G3077" s="65" t="n">
        <f aca="false">G3076*G3075</f>
        <v>106.19</v>
      </c>
    </row>
    <row r="3078" customFormat="false" ht="15" hidden="false" customHeight="false" outlineLevel="0" collapsed="false">
      <c r="A3078" s="66"/>
      <c r="B3078" s="66"/>
      <c r="C3078" s="66"/>
      <c r="D3078" s="66"/>
      <c r="E3078" s="66"/>
      <c r="F3078" s="66"/>
      <c r="G3078" s="66"/>
    </row>
    <row r="3079" customFormat="false" ht="63.75" hidden="false" customHeight="false" outlineLevel="0" collapsed="false">
      <c r="A3079" s="30" t="s">
        <v>424</v>
      </c>
      <c r="B3079" s="30" t="s">
        <v>425</v>
      </c>
      <c r="C3079" s="61" t="s">
        <v>17</v>
      </c>
      <c r="D3079" s="61" t="s">
        <v>49</v>
      </c>
      <c r="E3079" s="62"/>
      <c r="F3079" s="25"/>
      <c r="G3079" s="25"/>
    </row>
    <row r="3080" customFormat="false" ht="38.25" hidden="false" customHeight="false" outlineLevel="0" collapsed="false">
      <c r="A3080" s="63" t="n">
        <v>21127</v>
      </c>
      <c r="B3080" s="23" t="s">
        <v>1759</v>
      </c>
      <c r="C3080" s="24" t="s">
        <v>1343</v>
      </c>
      <c r="D3080" s="24" t="s">
        <v>23</v>
      </c>
      <c r="E3080" s="62" t="n">
        <v>12.29</v>
      </c>
      <c r="F3080" s="26" t="n">
        <v>1.86</v>
      </c>
      <c r="G3080" s="26" t="n">
        <v>22.85</v>
      </c>
    </row>
    <row r="3081" customFormat="false" ht="25.5" hidden="false" customHeight="false" outlineLevel="0" collapsed="false">
      <c r="A3081" s="63" t="s">
        <v>1373</v>
      </c>
      <c r="B3081" s="23" t="s">
        <v>1374</v>
      </c>
      <c r="C3081" s="24" t="s">
        <v>17</v>
      </c>
      <c r="D3081" s="24" t="s">
        <v>1314</v>
      </c>
      <c r="E3081" s="62" t="n">
        <v>40.95</v>
      </c>
      <c r="F3081" s="26" t="n">
        <v>12.83</v>
      </c>
      <c r="G3081" s="26" t="n">
        <v>525.29</v>
      </c>
    </row>
    <row r="3082" customFormat="false" ht="25.5" hidden="false" customHeight="false" outlineLevel="0" collapsed="false">
      <c r="A3082" s="63" t="s">
        <v>1367</v>
      </c>
      <c r="B3082" s="23" t="s">
        <v>1368</v>
      </c>
      <c r="C3082" s="24" t="s">
        <v>17</v>
      </c>
      <c r="D3082" s="24" t="s">
        <v>1314</v>
      </c>
      <c r="E3082" s="62" t="n">
        <v>40.95</v>
      </c>
      <c r="F3082" s="26" t="n">
        <v>15.68</v>
      </c>
      <c r="G3082" s="26" t="n">
        <v>642</v>
      </c>
    </row>
    <row r="3083" customFormat="false" ht="38.25" hidden="false" customHeight="false" outlineLevel="0" collapsed="false">
      <c r="A3083" s="63" t="n">
        <v>984</v>
      </c>
      <c r="B3083" s="23" t="s">
        <v>1832</v>
      </c>
      <c r="C3083" s="24" t="s">
        <v>1343</v>
      </c>
      <c r="D3083" s="24" t="s">
        <v>49</v>
      </c>
      <c r="E3083" s="62" t="n">
        <v>1624.35</v>
      </c>
      <c r="F3083" s="26" t="n">
        <v>1.42</v>
      </c>
      <c r="G3083" s="26" t="n">
        <v>2306.58</v>
      </c>
    </row>
    <row r="3084" customFormat="false" ht="15" hidden="false" customHeight="false" outlineLevel="0" collapsed="false">
      <c r="A3084" s="64" t="s">
        <v>1353</v>
      </c>
      <c r="B3084" s="64"/>
      <c r="C3084" s="64"/>
      <c r="D3084" s="64"/>
      <c r="E3084" s="64"/>
      <c r="F3084" s="64"/>
      <c r="G3084" s="65" t="n">
        <v>0.6</v>
      </c>
    </row>
    <row r="3085" customFormat="false" ht="15" hidden="false" customHeight="false" outlineLevel="0" collapsed="false">
      <c r="A3085" s="64" t="s">
        <v>1354</v>
      </c>
      <c r="B3085" s="64"/>
      <c r="C3085" s="64"/>
      <c r="D3085" s="64"/>
      <c r="E3085" s="64"/>
      <c r="F3085" s="64"/>
      <c r="G3085" s="65" t="n">
        <v>1.96</v>
      </c>
    </row>
    <row r="3086" customFormat="false" ht="15" hidden="false" customHeight="false" outlineLevel="0" collapsed="false">
      <c r="A3086" s="64" t="s">
        <v>1355</v>
      </c>
      <c r="B3086" s="64"/>
      <c r="C3086" s="64"/>
      <c r="D3086" s="64"/>
      <c r="E3086" s="64"/>
      <c r="F3086" s="64"/>
      <c r="G3086" s="65" t="n">
        <v>2.56</v>
      </c>
    </row>
    <row r="3087" customFormat="false" ht="15" hidden="false" customHeight="false" outlineLevel="0" collapsed="false">
      <c r="A3087" s="64" t="s">
        <v>1356</v>
      </c>
      <c r="B3087" s="64"/>
      <c r="C3087" s="64"/>
      <c r="D3087" s="64"/>
      <c r="E3087" s="64"/>
      <c r="F3087" s="64"/>
      <c r="G3087" s="65" t="n">
        <v>0</v>
      </c>
    </row>
    <row r="3088" customFormat="false" ht="15" hidden="false" customHeight="false" outlineLevel="0" collapsed="false">
      <c r="A3088" s="64" t="s">
        <v>1357</v>
      </c>
      <c r="B3088" s="64"/>
      <c r="C3088" s="64"/>
      <c r="D3088" s="64"/>
      <c r="E3088" s="64"/>
      <c r="F3088" s="64"/>
      <c r="G3088" s="65" t="n">
        <v>0.66</v>
      </c>
    </row>
    <row r="3089" customFormat="false" ht="15" hidden="false" customHeight="false" outlineLevel="0" collapsed="false">
      <c r="A3089" s="64" t="s">
        <v>1358</v>
      </c>
      <c r="B3089" s="64"/>
      <c r="C3089" s="64"/>
      <c r="D3089" s="64"/>
      <c r="E3089" s="64"/>
      <c r="F3089" s="64"/>
      <c r="G3089" s="65" t="n">
        <v>0</v>
      </c>
    </row>
    <row r="3090" customFormat="false" ht="15" hidden="false" customHeight="false" outlineLevel="0" collapsed="false">
      <c r="A3090" s="64" t="s">
        <v>1359</v>
      </c>
      <c r="B3090" s="64"/>
      <c r="C3090" s="64"/>
      <c r="D3090" s="64"/>
      <c r="E3090" s="64"/>
      <c r="F3090" s="64"/>
      <c r="G3090" s="65" t="n">
        <v>0.66</v>
      </c>
    </row>
    <row r="3091" customFormat="false" ht="15" hidden="false" customHeight="false" outlineLevel="0" collapsed="false">
      <c r="A3091" s="64" t="s">
        <v>1360</v>
      </c>
      <c r="B3091" s="64"/>
      <c r="C3091" s="64"/>
      <c r="D3091" s="64"/>
      <c r="E3091" s="64"/>
      <c r="F3091" s="64"/>
      <c r="G3091" s="65" t="n">
        <v>3.22</v>
      </c>
    </row>
    <row r="3092" customFormat="false" ht="15" hidden="false" customHeight="false" outlineLevel="0" collapsed="false">
      <c r="A3092" s="64" t="s">
        <v>1361</v>
      </c>
      <c r="B3092" s="64"/>
      <c r="C3092" s="64"/>
      <c r="D3092" s="64"/>
      <c r="E3092" s="64"/>
      <c r="F3092" s="64"/>
      <c r="G3092" s="65" t="n">
        <v>1365</v>
      </c>
    </row>
    <row r="3093" customFormat="false" ht="15" hidden="false" customHeight="false" outlineLevel="0" collapsed="false">
      <c r="A3093" s="64" t="s">
        <v>1362</v>
      </c>
      <c r="B3093" s="64"/>
      <c r="C3093" s="64"/>
      <c r="D3093" s="64"/>
      <c r="E3093" s="64"/>
      <c r="F3093" s="64"/>
      <c r="G3093" s="65" t="n">
        <f aca="false">G3092*G3091</f>
        <v>4395.3</v>
      </c>
    </row>
    <row r="3094" customFormat="false" ht="15" hidden="false" customHeight="false" outlineLevel="0" collapsed="false">
      <c r="A3094" s="66"/>
      <c r="B3094" s="66"/>
      <c r="C3094" s="66"/>
      <c r="D3094" s="66"/>
      <c r="E3094" s="66"/>
      <c r="F3094" s="66"/>
      <c r="G3094" s="66"/>
    </row>
    <row r="3095" customFormat="false" ht="63.75" hidden="false" customHeight="false" outlineLevel="0" collapsed="false">
      <c r="A3095" s="30" t="s">
        <v>426</v>
      </c>
      <c r="B3095" s="30" t="s">
        <v>427</v>
      </c>
      <c r="C3095" s="61" t="s">
        <v>17</v>
      </c>
      <c r="D3095" s="61" t="s">
        <v>49</v>
      </c>
      <c r="E3095" s="62"/>
      <c r="F3095" s="25"/>
      <c r="G3095" s="25"/>
    </row>
    <row r="3096" customFormat="false" ht="38.25" hidden="false" customHeight="false" outlineLevel="0" collapsed="false">
      <c r="A3096" s="63" t="n">
        <v>1003</v>
      </c>
      <c r="B3096" s="23" t="s">
        <v>1833</v>
      </c>
      <c r="C3096" s="24" t="s">
        <v>1343</v>
      </c>
      <c r="D3096" s="24" t="s">
        <v>49</v>
      </c>
      <c r="E3096" s="62" t="n">
        <v>330.23</v>
      </c>
      <c r="F3096" s="26" t="n">
        <v>2.08</v>
      </c>
      <c r="G3096" s="26" t="n">
        <v>686.87</v>
      </c>
    </row>
    <row r="3097" customFormat="false" ht="38.25" hidden="false" customHeight="false" outlineLevel="0" collapsed="false">
      <c r="A3097" s="63" t="n">
        <v>21127</v>
      </c>
      <c r="B3097" s="23" t="s">
        <v>1759</v>
      </c>
      <c r="C3097" s="24" t="s">
        <v>1343</v>
      </c>
      <c r="D3097" s="24" t="s">
        <v>23</v>
      </c>
      <c r="E3097" s="62" t="n">
        <v>2.5</v>
      </c>
      <c r="F3097" s="26" t="n">
        <v>1.86</v>
      </c>
      <c r="G3097" s="26" t="n">
        <v>4.65</v>
      </c>
    </row>
    <row r="3098" customFormat="false" ht="25.5" hidden="false" customHeight="false" outlineLevel="0" collapsed="false">
      <c r="A3098" s="63" t="s">
        <v>1373</v>
      </c>
      <c r="B3098" s="23" t="s">
        <v>1374</v>
      </c>
      <c r="C3098" s="24" t="s">
        <v>17</v>
      </c>
      <c r="D3098" s="24" t="s">
        <v>1314</v>
      </c>
      <c r="E3098" s="62" t="n">
        <v>11.1</v>
      </c>
      <c r="F3098" s="26" t="n">
        <v>12.83</v>
      </c>
      <c r="G3098" s="26" t="n">
        <v>142.39</v>
      </c>
    </row>
    <row r="3099" customFormat="false" ht="25.5" hidden="false" customHeight="false" outlineLevel="0" collapsed="false">
      <c r="A3099" s="63" t="s">
        <v>1367</v>
      </c>
      <c r="B3099" s="23" t="s">
        <v>1368</v>
      </c>
      <c r="C3099" s="24" t="s">
        <v>17</v>
      </c>
      <c r="D3099" s="24" t="s">
        <v>1314</v>
      </c>
      <c r="E3099" s="62" t="n">
        <v>11.1</v>
      </c>
      <c r="F3099" s="26" t="n">
        <v>15.68</v>
      </c>
      <c r="G3099" s="26" t="n">
        <v>174.02</v>
      </c>
    </row>
    <row r="3100" customFormat="false" ht="15" hidden="false" customHeight="false" outlineLevel="0" collapsed="false">
      <c r="A3100" s="64" t="s">
        <v>1353</v>
      </c>
      <c r="B3100" s="64"/>
      <c r="C3100" s="64"/>
      <c r="D3100" s="64"/>
      <c r="E3100" s="64"/>
      <c r="F3100" s="64"/>
      <c r="G3100" s="65" t="n">
        <v>0.8</v>
      </c>
    </row>
    <row r="3101" customFormat="false" ht="15" hidden="false" customHeight="false" outlineLevel="0" collapsed="false">
      <c r="A3101" s="64" t="s">
        <v>1354</v>
      </c>
      <c r="B3101" s="64"/>
      <c r="C3101" s="64"/>
      <c r="D3101" s="64"/>
      <c r="E3101" s="64"/>
      <c r="F3101" s="64"/>
      <c r="G3101" s="65" t="n">
        <v>2.83</v>
      </c>
    </row>
    <row r="3102" customFormat="false" ht="15" hidden="false" customHeight="false" outlineLevel="0" collapsed="false">
      <c r="A3102" s="64" t="s">
        <v>1355</v>
      </c>
      <c r="B3102" s="64"/>
      <c r="C3102" s="64"/>
      <c r="D3102" s="64"/>
      <c r="E3102" s="64"/>
      <c r="F3102" s="64"/>
      <c r="G3102" s="65" t="n">
        <v>3.63</v>
      </c>
    </row>
    <row r="3103" customFormat="false" ht="15" hidden="false" customHeight="false" outlineLevel="0" collapsed="false">
      <c r="A3103" s="64" t="s">
        <v>1356</v>
      </c>
      <c r="B3103" s="64"/>
      <c r="C3103" s="64"/>
      <c r="D3103" s="64"/>
      <c r="E3103" s="64"/>
      <c r="F3103" s="64"/>
      <c r="G3103" s="65" t="n">
        <v>0</v>
      </c>
    </row>
    <row r="3104" customFormat="false" ht="15" hidden="false" customHeight="false" outlineLevel="0" collapsed="false">
      <c r="A3104" s="64" t="s">
        <v>1357</v>
      </c>
      <c r="B3104" s="64"/>
      <c r="C3104" s="64"/>
      <c r="D3104" s="64"/>
      <c r="E3104" s="64"/>
      <c r="F3104" s="64"/>
      <c r="G3104" s="65" t="n">
        <v>0.93</v>
      </c>
    </row>
    <row r="3105" customFormat="false" ht="15" hidden="false" customHeight="false" outlineLevel="0" collapsed="false">
      <c r="A3105" s="64" t="s">
        <v>1358</v>
      </c>
      <c r="B3105" s="64"/>
      <c r="C3105" s="64"/>
      <c r="D3105" s="64"/>
      <c r="E3105" s="64"/>
      <c r="F3105" s="64"/>
      <c r="G3105" s="65" t="n">
        <v>0</v>
      </c>
    </row>
    <row r="3106" customFormat="false" ht="15" hidden="false" customHeight="false" outlineLevel="0" collapsed="false">
      <c r="A3106" s="64" t="s">
        <v>1359</v>
      </c>
      <c r="B3106" s="64"/>
      <c r="C3106" s="64"/>
      <c r="D3106" s="64"/>
      <c r="E3106" s="64"/>
      <c r="F3106" s="64"/>
      <c r="G3106" s="65" t="n">
        <v>0.93</v>
      </c>
    </row>
    <row r="3107" customFormat="false" ht="15" hidden="false" customHeight="false" outlineLevel="0" collapsed="false">
      <c r="A3107" s="64" t="s">
        <v>1360</v>
      </c>
      <c r="B3107" s="64"/>
      <c r="C3107" s="64"/>
      <c r="D3107" s="64"/>
      <c r="E3107" s="64"/>
      <c r="F3107" s="64"/>
      <c r="G3107" s="65" t="n">
        <v>4.56</v>
      </c>
    </row>
    <row r="3108" customFormat="false" ht="15" hidden="false" customHeight="false" outlineLevel="0" collapsed="false">
      <c r="A3108" s="64" t="s">
        <v>1361</v>
      </c>
      <c r="B3108" s="64"/>
      <c r="C3108" s="64"/>
      <c r="D3108" s="64"/>
      <c r="E3108" s="64"/>
      <c r="F3108" s="64"/>
      <c r="G3108" s="65" t="n">
        <v>277.5</v>
      </c>
    </row>
    <row r="3109" customFormat="false" ht="15" hidden="false" customHeight="false" outlineLevel="0" collapsed="false">
      <c r="A3109" s="64" t="s">
        <v>1362</v>
      </c>
      <c r="B3109" s="64"/>
      <c r="C3109" s="64"/>
      <c r="D3109" s="64"/>
      <c r="E3109" s="64"/>
      <c r="F3109" s="64"/>
      <c r="G3109" s="65" t="n">
        <f aca="false">G3108*G3107</f>
        <v>1265.4</v>
      </c>
    </row>
    <row r="3110" customFormat="false" ht="15" hidden="false" customHeight="false" outlineLevel="0" collapsed="false">
      <c r="A3110" s="66"/>
      <c r="B3110" s="66"/>
      <c r="C3110" s="66"/>
      <c r="D3110" s="66"/>
      <c r="E3110" s="66"/>
      <c r="F3110" s="66"/>
      <c r="G3110" s="66"/>
    </row>
    <row r="3111" customFormat="false" ht="63.75" hidden="false" customHeight="false" outlineLevel="0" collapsed="false">
      <c r="A3111" s="30" t="s">
        <v>428</v>
      </c>
      <c r="B3111" s="30" t="s">
        <v>429</v>
      </c>
      <c r="C3111" s="61" t="s">
        <v>17</v>
      </c>
      <c r="D3111" s="61" t="s">
        <v>23</v>
      </c>
      <c r="E3111" s="62"/>
      <c r="F3111" s="25"/>
      <c r="G3111" s="25"/>
    </row>
    <row r="3112" customFormat="false" ht="25.5" hidden="false" customHeight="false" outlineLevel="0" collapsed="false">
      <c r="A3112" s="63" t="n">
        <v>2556</v>
      </c>
      <c r="B3112" s="23" t="s">
        <v>1834</v>
      </c>
      <c r="C3112" s="24" t="s">
        <v>1343</v>
      </c>
      <c r="D3112" s="24" t="s">
        <v>23</v>
      </c>
      <c r="E3112" s="62" t="n">
        <v>4</v>
      </c>
      <c r="F3112" s="26" t="n">
        <v>1.26</v>
      </c>
      <c r="G3112" s="26" t="n">
        <v>5.04</v>
      </c>
    </row>
    <row r="3113" customFormat="false" ht="25.5" hidden="false" customHeight="false" outlineLevel="0" collapsed="false">
      <c r="A3113" s="63" t="s">
        <v>1373</v>
      </c>
      <c r="B3113" s="23" t="s">
        <v>1374</v>
      </c>
      <c r="C3113" s="24" t="s">
        <v>17</v>
      </c>
      <c r="D3113" s="24" t="s">
        <v>1314</v>
      </c>
      <c r="E3113" s="62" t="n">
        <v>2.08</v>
      </c>
      <c r="F3113" s="26" t="n">
        <v>12.83</v>
      </c>
      <c r="G3113" s="26" t="n">
        <v>26.63</v>
      </c>
    </row>
    <row r="3114" customFormat="false" ht="25.5" hidden="false" customHeight="false" outlineLevel="0" collapsed="false">
      <c r="A3114" s="63" t="s">
        <v>1367</v>
      </c>
      <c r="B3114" s="23" t="s">
        <v>1368</v>
      </c>
      <c r="C3114" s="24" t="s">
        <v>17</v>
      </c>
      <c r="D3114" s="24" t="s">
        <v>1314</v>
      </c>
      <c r="E3114" s="62" t="n">
        <v>2.08</v>
      </c>
      <c r="F3114" s="26" t="n">
        <v>15.68</v>
      </c>
      <c r="G3114" s="26" t="n">
        <v>32.55</v>
      </c>
    </row>
    <row r="3115" customFormat="false" ht="38.25" hidden="false" customHeight="false" outlineLevel="0" collapsed="false">
      <c r="A3115" s="63" t="s">
        <v>1762</v>
      </c>
      <c r="B3115" s="23" t="s">
        <v>1763</v>
      </c>
      <c r="C3115" s="24" t="s">
        <v>17</v>
      </c>
      <c r="D3115" s="24" t="s">
        <v>28</v>
      </c>
      <c r="E3115" s="62" t="n">
        <v>0</v>
      </c>
      <c r="F3115" s="26" t="n">
        <v>364.43</v>
      </c>
      <c r="G3115" s="26" t="n">
        <v>1.31</v>
      </c>
    </row>
    <row r="3116" customFormat="false" ht="15" hidden="false" customHeight="false" outlineLevel="0" collapsed="false">
      <c r="A3116" s="64" t="s">
        <v>1353</v>
      </c>
      <c r="B3116" s="64"/>
      <c r="C3116" s="64"/>
      <c r="D3116" s="64"/>
      <c r="E3116" s="64"/>
      <c r="F3116" s="64"/>
      <c r="G3116" s="65" t="n">
        <v>10.5</v>
      </c>
    </row>
    <row r="3117" customFormat="false" ht="15" hidden="false" customHeight="false" outlineLevel="0" collapsed="false">
      <c r="A3117" s="64" t="s">
        <v>1354</v>
      </c>
      <c r="B3117" s="64"/>
      <c r="C3117" s="64"/>
      <c r="D3117" s="64"/>
      <c r="E3117" s="64"/>
      <c r="F3117" s="64"/>
      <c r="G3117" s="65" t="n">
        <v>5.88</v>
      </c>
    </row>
    <row r="3118" customFormat="false" ht="15" hidden="false" customHeight="false" outlineLevel="0" collapsed="false">
      <c r="A3118" s="64" t="s">
        <v>1355</v>
      </c>
      <c r="B3118" s="64"/>
      <c r="C3118" s="64"/>
      <c r="D3118" s="64"/>
      <c r="E3118" s="64"/>
      <c r="F3118" s="64"/>
      <c r="G3118" s="65" t="n">
        <v>16.38</v>
      </c>
    </row>
    <row r="3119" customFormat="false" ht="15" hidden="false" customHeight="false" outlineLevel="0" collapsed="false">
      <c r="A3119" s="64" t="s">
        <v>1356</v>
      </c>
      <c r="B3119" s="64"/>
      <c r="C3119" s="64"/>
      <c r="D3119" s="64"/>
      <c r="E3119" s="64"/>
      <c r="F3119" s="64"/>
      <c r="G3119" s="65" t="n">
        <v>0</v>
      </c>
    </row>
    <row r="3120" customFormat="false" ht="15" hidden="false" customHeight="false" outlineLevel="0" collapsed="false">
      <c r="A3120" s="64" t="s">
        <v>1357</v>
      </c>
      <c r="B3120" s="64"/>
      <c r="C3120" s="64"/>
      <c r="D3120" s="64"/>
      <c r="E3120" s="64"/>
      <c r="F3120" s="64"/>
      <c r="G3120" s="65" t="n">
        <v>4.2</v>
      </c>
    </row>
    <row r="3121" customFormat="false" ht="15" hidden="false" customHeight="false" outlineLevel="0" collapsed="false">
      <c r="A3121" s="64" t="s">
        <v>1358</v>
      </c>
      <c r="B3121" s="64"/>
      <c r="C3121" s="64"/>
      <c r="D3121" s="64"/>
      <c r="E3121" s="64"/>
      <c r="F3121" s="64"/>
      <c r="G3121" s="65" t="n">
        <v>0</v>
      </c>
    </row>
    <row r="3122" customFormat="false" ht="15" hidden="false" customHeight="false" outlineLevel="0" collapsed="false">
      <c r="A3122" s="64" t="s">
        <v>1359</v>
      </c>
      <c r="B3122" s="64"/>
      <c r="C3122" s="64"/>
      <c r="D3122" s="64"/>
      <c r="E3122" s="64"/>
      <c r="F3122" s="64"/>
      <c r="G3122" s="65" t="n">
        <v>4.2</v>
      </c>
    </row>
    <row r="3123" customFormat="false" ht="15" hidden="false" customHeight="false" outlineLevel="0" collapsed="false">
      <c r="A3123" s="64" t="s">
        <v>1360</v>
      </c>
      <c r="B3123" s="64"/>
      <c r="C3123" s="64"/>
      <c r="D3123" s="64"/>
      <c r="E3123" s="64"/>
      <c r="F3123" s="64"/>
      <c r="G3123" s="65" t="n">
        <v>20.58</v>
      </c>
    </row>
    <row r="3124" customFormat="false" ht="15" hidden="false" customHeight="false" outlineLevel="0" collapsed="false">
      <c r="A3124" s="64" t="s">
        <v>1361</v>
      </c>
      <c r="B3124" s="64"/>
      <c r="C3124" s="64"/>
      <c r="D3124" s="64"/>
      <c r="E3124" s="64"/>
      <c r="F3124" s="64"/>
      <c r="G3124" s="65" t="n">
        <v>4</v>
      </c>
    </row>
    <row r="3125" customFormat="false" ht="15" hidden="false" customHeight="false" outlineLevel="0" collapsed="false">
      <c r="A3125" s="64" t="s">
        <v>1362</v>
      </c>
      <c r="B3125" s="64"/>
      <c r="C3125" s="64"/>
      <c r="D3125" s="64"/>
      <c r="E3125" s="64"/>
      <c r="F3125" s="64"/>
      <c r="G3125" s="65" t="n">
        <f aca="false">G3124*G3123</f>
        <v>82.32</v>
      </c>
    </row>
    <row r="3126" customFormat="false" ht="15" hidden="false" customHeight="false" outlineLevel="0" collapsed="false">
      <c r="A3126" s="66"/>
      <c r="B3126" s="66"/>
      <c r="C3126" s="66"/>
      <c r="D3126" s="66"/>
      <c r="E3126" s="66"/>
      <c r="F3126" s="66"/>
      <c r="G3126" s="66"/>
    </row>
    <row r="3127" customFormat="false" ht="63.75" hidden="false" customHeight="false" outlineLevel="0" collapsed="false">
      <c r="A3127" s="30" t="s">
        <v>430</v>
      </c>
      <c r="B3127" s="30" t="s">
        <v>431</v>
      </c>
      <c r="C3127" s="61" t="s">
        <v>17</v>
      </c>
      <c r="D3127" s="61" t="s">
        <v>23</v>
      </c>
      <c r="E3127" s="62"/>
      <c r="F3127" s="25"/>
      <c r="G3127" s="25"/>
    </row>
    <row r="3128" customFormat="false" ht="25.5" hidden="false" customHeight="false" outlineLevel="0" collapsed="false">
      <c r="A3128" s="63" t="n">
        <v>2556</v>
      </c>
      <c r="B3128" s="23" t="s">
        <v>1834</v>
      </c>
      <c r="C3128" s="24" t="s">
        <v>1343</v>
      </c>
      <c r="D3128" s="24" t="s">
        <v>23</v>
      </c>
      <c r="E3128" s="62" t="n">
        <v>5</v>
      </c>
      <c r="F3128" s="26" t="n">
        <v>1.26</v>
      </c>
      <c r="G3128" s="26" t="n">
        <v>6.3</v>
      </c>
    </row>
    <row r="3129" customFormat="false" ht="25.5" hidden="false" customHeight="false" outlineLevel="0" collapsed="false">
      <c r="A3129" s="63" t="s">
        <v>1373</v>
      </c>
      <c r="B3129" s="23" t="s">
        <v>1374</v>
      </c>
      <c r="C3129" s="24" t="s">
        <v>17</v>
      </c>
      <c r="D3129" s="24" t="s">
        <v>1314</v>
      </c>
      <c r="E3129" s="62" t="n">
        <v>0.73</v>
      </c>
      <c r="F3129" s="26" t="n">
        <v>12.83</v>
      </c>
      <c r="G3129" s="26" t="n">
        <v>9.3</v>
      </c>
    </row>
    <row r="3130" customFormat="false" ht="25.5" hidden="false" customHeight="false" outlineLevel="0" collapsed="false">
      <c r="A3130" s="63" t="s">
        <v>1367</v>
      </c>
      <c r="B3130" s="23" t="s">
        <v>1368</v>
      </c>
      <c r="C3130" s="24" t="s">
        <v>17</v>
      </c>
      <c r="D3130" s="24" t="s">
        <v>1314</v>
      </c>
      <c r="E3130" s="62" t="n">
        <v>0.73</v>
      </c>
      <c r="F3130" s="26" t="n">
        <v>15.68</v>
      </c>
      <c r="G3130" s="26" t="n">
        <v>11.37</v>
      </c>
    </row>
    <row r="3131" customFormat="false" ht="38.25" hidden="false" customHeight="false" outlineLevel="0" collapsed="false">
      <c r="A3131" s="63" t="s">
        <v>1762</v>
      </c>
      <c r="B3131" s="23" t="s">
        <v>1763</v>
      </c>
      <c r="C3131" s="24" t="s">
        <v>17</v>
      </c>
      <c r="D3131" s="24" t="s">
        <v>28</v>
      </c>
      <c r="E3131" s="62" t="n">
        <v>0</v>
      </c>
      <c r="F3131" s="26" t="n">
        <v>364.43</v>
      </c>
      <c r="G3131" s="26" t="n">
        <v>1.64</v>
      </c>
    </row>
    <row r="3132" customFormat="false" ht="15" hidden="false" customHeight="false" outlineLevel="0" collapsed="false">
      <c r="A3132" s="64" t="s">
        <v>1353</v>
      </c>
      <c r="B3132" s="64"/>
      <c r="C3132" s="64"/>
      <c r="D3132" s="64"/>
      <c r="E3132" s="64"/>
      <c r="F3132" s="64"/>
      <c r="G3132" s="65" t="n">
        <v>2.98</v>
      </c>
    </row>
    <row r="3133" customFormat="false" ht="15" hidden="false" customHeight="false" outlineLevel="0" collapsed="false">
      <c r="A3133" s="64" t="s">
        <v>1354</v>
      </c>
      <c r="B3133" s="64"/>
      <c r="C3133" s="64"/>
      <c r="D3133" s="64"/>
      <c r="E3133" s="64"/>
      <c r="F3133" s="64"/>
      <c r="G3133" s="65" t="n">
        <v>2.74</v>
      </c>
    </row>
    <row r="3134" customFormat="false" ht="15" hidden="false" customHeight="false" outlineLevel="0" collapsed="false">
      <c r="A3134" s="64" t="s">
        <v>1355</v>
      </c>
      <c r="B3134" s="64"/>
      <c r="C3134" s="64"/>
      <c r="D3134" s="64"/>
      <c r="E3134" s="64"/>
      <c r="F3134" s="64"/>
      <c r="G3134" s="65" t="n">
        <v>5.72</v>
      </c>
    </row>
    <row r="3135" customFormat="false" ht="15" hidden="false" customHeight="false" outlineLevel="0" collapsed="false">
      <c r="A3135" s="64" t="s">
        <v>1356</v>
      </c>
      <c r="B3135" s="64"/>
      <c r="C3135" s="64"/>
      <c r="D3135" s="64"/>
      <c r="E3135" s="64"/>
      <c r="F3135" s="64"/>
      <c r="G3135" s="65" t="n">
        <v>0</v>
      </c>
    </row>
    <row r="3136" customFormat="false" ht="15" hidden="false" customHeight="false" outlineLevel="0" collapsed="false">
      <c r="A3136" s="64" t="s">
        <v>1357</v>
      </c>
      <c r="B3136" s="64"/>
      <c r="C3136" s="64"/>
      <c r="D3136" s="64"/>
      <c r="E3136" s="64"/>
      <c r="F3136" s="64"/>
      <c r="G3136" s="65" t="n">
        <v>1.47</v>
      </c>
    </row>
    <row r="3137" customFormat="false" ht="15" hidden="false" customHeight="false" outlineLevel="0" collapsed="false">
      <c r="A3137" s="64" t="s">
        <v>1358</v>
      </c>
      <c r="B3137" s="64"/>
      <c r="C3137" s="64"/>
      <c r="D3137" s="64"/>
      <c r="E3137" s="64"/>
      <c r="F3137" s="64"/>
      <c r="G3137" s="65" t="n">
        <v>0</v>
      </c>
    </row>
    <row r="3138" customFormat="false" ht="15" hidden="false" customHeight="false" outlineLevel="0" collapsed="false">
      <c r="A3138" s="64" t="s">
        <v>1359</v>
      </c>
      <c r="B3138" s="64"/>
      <c r="C3138" s="64"/>
      <c r="D3138" s="64"/>
      <c r="E3138" s="64"/>
      <c r="F3138" s="64"/>
      <c r="G3138" s="65" t="n">
        <v>1.47</v>
      </c>
    </row>
    <row r="3139" customFormat="false" ht="15" hidden="false" customHeight="false" outlineLevel="0" collapsed="false">
      <c r="A3139" s="64" t="s">
        <v>1360</v>
      </c>
      <c r="B3139" s="64"/>
      <c r="C3139" s="64"/>
      <c r="D3139" s="64"/>
      <c r="E3139" s="64"/>
      <c r="F3139" s="64"/>
      <c r="G3139" s="65" t="n">
        <v>7.19</v>
      </c>
    </row>
    <row r="3140" customFormat="false" ht="15" hidden="false" customHeight="false" outlineLevel="0" collapsed="false">
      <c r="A3140" s="64" t="s">
        <v>1361</v>
      </c>
      <c r="B3140" s="64"/>
      <c r="C3140" s="64"/>
      <c r="D3140" s="64"/>
      <c r="E3140" s="64"/>
      <c r="F3140" s="64"/>
      <c r="G3140" s="65" t="n">
        <v>5</v>
      </c>
    </row>
    <row r="3141" customFormat="false" ht="15" hidden="false" customHeight="false" outlineLevel="0" collapsed="false">
      <c r="A3141" s="64" t="s">
        <v>1362</v>
      </c>
      <c r="B3141" s="64"/>
      <c r="C3141" s="64"/>
      <c r="D3141" s="64"/>
      <c r="E3141" s="64"/>
      <c r="F3141" s="64"/>
      <c r="G3141" s="65" t="n">
        <f aca="false">G3140*G3139</f>
        <v>35.95</v>
      </c>
    </row>
    <row r="3142" customFormat="false" ht="15" hidden="false" customHeight="false" outlineLevel="0" collapsed="false">
      <c r="A3142" s="66"/>
      <c r="B3142" s="66"/>
      <c r="C3142" s="66"/>
      <c r="D3142" s="66"/>
      <c r="E3142" s="66"/>
      <c r="F3142" s="66"/>
      <c r="G3142" s="66"/>
    </row>
    <row r="3143" customFormat="false" ht="51" hidden="false" customHeight="false" outlineLevel="0" collapsed="false">
      <c r="A3143" s="30" t="s">
        <v>432</v>
      </c>
      <c r="B3143" s="30" t="s">
        <v>433</v>
      </c>
      <c r="C3143" s="61" t="s">
        <v>17</v>
      </c>
      <c r="D3143" s="61" t="s">
        <v>49</v>
      </c>
      <c r="E3143" s="62"/>
      <c r="F3143" s="25"/>
      <c r="G3143" s="25"/>
    </row>
    <row r="3144" customFormat="false" ht="25.5" hidden="false" customHeight="false" outlineLevel="0" collapsed="false">
      <c r="A3144" s="63" t="n">
        <v>2680</v>
      </c>
      <c r="B3144" s="23" t="s">
        <v>1835</v>
      </c>
      <c r="C3144" s="24" t="s">
        <v>1343</v>
      </c>
      <c r="D3144" s="24" t="s">
        <v>49</v>
      </c>
      <c r="E3144" s="62" t="n">
        <v>5.74</v>
      </c>
      <c r="F3144" s="26" t="n">
        <v>5.61</v>
      </c>
      <c r="G3144" s="26" t="n">
        <v>32.21</v>
      </c>
    </row>
    <row r="3145" customFormat="false" ht="25.5" hidden="false" customHeight="false" outlineLevel="0" collapsed="false">
      <c r="A3145" s="63" t="s">
        <v>1373</v>
      </c>
      <c r="B3145" s="23" t="s">
        <v>1374</v>
      </c>
      <c r="C3145" s="24" t="s">
        <v>17</v>
      </c>
      <c r="D3145" s="24" t="s">
        <v>1314</v>
      </c>
      <c r="E3145" s="62" t="n">
        <v>0.58</v>
      </c>
      <c r="F3145" s="26" t="n">
        <v>12.83</v>
      </c>
      <c r="G3145" s="26" t="n">
        <v>7.5</v>
      </c>
    </row>
    <row r="3146" customFormat="false" ht="25.5" hidden="false" customHeight="false" outlineLevel="0" collapsed="false">
      <c r="A3146" s="63" t="s">
        <v>1367</v>
      </c>
      <c r="B3146" s="23" t="s">
        <v>1368</v>
      </c>
      <c r="C3146" s="24" t="s">
        <v>17</v>
      </c>
      <c r="D3146" s="24" t="s">
        <v>1314</v>
      </c>
      <c r="E3146" s="62" t="n">
        <v>0.58</v>
      </c>
      <c r="F3146" s="26" t="n">
        <v>15.68</v>
      </c>
      <c r="G3146" s="26" t="n">
        <v>9.17</v>
      </c>
    </row>
    <row r="3147" customFormat="false" ht="15" hidden="false" customHeight="false" outlineLevel="0" collapsed="false">
      <c r="A3147" s="64" t="s">
        <v>1353</v>
      </c>
      <c r="B3147" s="64"/>
      <c r="C3147" s="64"/>
      <c r="D3147" s="64"/>
      <c r="E3147" s="64"/>
      <c r="F3147" s="64"/>
      <c r="G3147" s="65" t="n">
        <v>2.25</v>
      </c>
    </row>
    <row r="3148" customFormat="false" ht="15" hidden="false" customHeight="false" outlineLevel="0" collapsed="false">
      <c r="A3148" s="64" t="s">
        <v>1354</v>
      </c>
      <c r="B3148" s="64"/>
      <c r="C3148" s="64"/>
      <c r="D3148" s="64"/>
      <c r="E3148" s="64"/>
      <c r="F3148" s="64"/>
      <c r="G3148" s="65" t="n">
        <v>7.11</v>
      </c>
    </row>
    <row r="3149" customFormat="false" ht="15" hidden="false" customHeight="false" outlineLevel="0" collapsed="false">
      <c r="A3149" s="64" t="s">
        <v>1355</v>
      </c>
      <c r="B3149" s="64"/>
      <c r="C3149" s="64"/>
      <c r="D3149" s="64"/>
      <c r="E3149" s="64"/>
      <c r="F3149" s="64"/>
      <c r="G3149" s="65" t="n">
        <v>9.36</v>
      </c>
    </row>
    <row r="3150" customFormat="false" ht="15" hidden="false" customHeight="false" outlineLevel="0" collapsed="false">
      <c r="A3150" s="64" t="s">
        <v>1356</v>
      </c>
      <c r="B3150" s="64"/>
      <c r="C3150" s="64"/>
      <c r="D3150" s="64"/>
      <c r="E3150" s="64"/>
      <c r="F3150" s="64"/>
      <c r="G3150" s="65" t="n">
        <v>0</v>
      </c>
    </row>
    <row r="3151" customFormat="false" ht="15" hidden="false" customHeight="false" outlineLevel="0" collapsed="false">
      <c r="A3151" s="64" t="s">
        <v>1357</v>
      </c>
      <c r="B3151" s="64"/>
      <c r="C3151" s="64"/>
      <c r="D3151" s="64"/>
      <c r="E3151" s="64"/>
      <c r="F3151" s="64"/>
      <c r="G3151" s="65" t="n">
        <v>2.4</v>
      </c>
    </row>
    <row r="3152" customFormat="false" ht="15" hidden="false" customHeight="false" outlineLevel="0" collapsed="false">
      <c r="A3152" s="64" t="s">
        <v>1358</v>
      </c>
      <c r="B3152" s="64"/>
      <c r="C3152" s="64"/>
      <c r="D3152" s="64"/>
      <c r="E3152" s="64"/>
      <c r="F3152" s="64"/>
      <c r="G3152" s="65" t="n">
        <v>0</v>
      </c>
    </row>
    <row r="3153" customFormat="false" ht="15" hidden="false" customHeight="false" outlineLevel="0" collapsed="false">
      <c r="A3153" s="64" t="s">
        <v>1359</v>
      </c>
      <c r="B3153" s="64"/>
      <c r="C3153" s="64"/>
      <c r="D3153" s="64"/>
      <c r="E3153" s="64"/>
      <c r="F3153" s="64"/>
      <c r="G3153" s="65" t="n">
        <v>2.4</v>
      </c>
    </row>
    <row r="3154" customFormat="false" ht="15" hidden="false" customHeight="false" outlineLevel="0" collapsed="false">
      <c r="A3154" s="64" t="s">
        <v>1360</v>
      </c>
      <c r="B3154" s="64"/>
      <c r="C3154" s="64"/>
      <c r="D3154" s="64"/>
      <c r="E3154" s="64"/>
      <c r="F3154" s="64"/>
      <c r="G3154" s="65" t="n">
        <v>11.77</v>
      </c>
    </row>
    <row r="3155" customFormat="false" ht="15" hidden="false" customHeight="false" outlineLevel="0" collapsed="false">
      <c r="A3155" s="64" t="s">
        <v>1361</v>
      </c>
      <c r="B3155" s="64"/>
      <c r="C3155" s="64"/>
      <c r="D3155" s="64"/>
      <c r="E3155" s="64"/>
      <c r="F3155" s="64"/>
      <c r="G3155" s="65" t="n">
        <v>5.22</v>
      </c>
    </row>
    <row r="3156" customFormat="false" ht="15" hidden="false" customHeight="false" outlineLevel="0" collapsed="false">
      <c r="A3156" s="64" t="s">
        <v>1362</v>
      </c>
      <c r="B3156" s="64"/>
      <c r="C3156" s="64"/>
      <c r="D3156" s="64"/>
      <c r="E3156" s="64"/>
      <c r="F3156" s="64"/>
      <c r="G3156" s="65" t="n">
        <f aca="false">G3155*G3154</f>
        <v>61.4394</v>
      </c>
    </row>
    <row r="3157" customFormat="false" ht="15" hidden="false" customHeight="false" outlineLevel="0" collapsed="false">
      <c r="A3157" s="66"/>
      <c r="B3157" s="66"/>
      <c r="C3157" s="66"/>
      <c r="D3157" s="66"/>
      <c r="E3157" s="66"/>
      <c r="F3157" s="66"/>
      <c r="G3157" s="66"/>
    </row>
    <row r="3158" customFormat="false" ht="51" hidden="false" customHeight="false" outlineLevel="0" collapsed="false">
      <c r="A3158" s="30" t="s">
        <v>434</v>
      </c>
      <c r="B3158" s="30" t="s">
        <v>435</v>
      </c>
      <c r="C3158" s="61" t="s">
        <v>17</v>
      </c>
      <c r="D3158" s="61" t="s">
        <v>23</v>
      </c>
      <c r="E3158" s="62"/>
      <c r="F3158" s="25"/>
      <c r="G3158" s="25"/>
    </row>
    <row r="3159" customFormat="false" ht="38.25" hidden="false" customHeight="false" outlineLevel="0" collapsed="false">
      <c r="A3159" s="63" t="n">
        <v>1875</v>
      </c>
      <c r="B3159" s="23" t="s">
        <v>1836</v>
      </c>
      <c r="C3159" s="24" t="s">
        <v>1343</v>
      </c>
      <c r="D3159" s="24" t="s">
        <v>23</v>
      </c>
      <c r="E3159" s="62" t="n">
        <v>2</v>
      </c>
      <c r="F3159" s="26" t="n">
        <v>4.02</v>
      </c>
      <c r="G3159" s="26" t="n">
        <v>8.04</v>
      </c>
    </row>
    <row r="3160" customFormat="false" ht="25.5" hidden="false" customHeight="false" outlineLevel="0" collapsed="false">
      <c r="A3160" s="63" t="s">
        <v>1373</v>
      </c>
      <c r="B3160" s="23" t="s">
        <v>1374</v>
      </c>
      <c r="C3160" s="24" t="s">
        <v>17</v>
      </c>
      <c r="D3160" s="24" t="s">
        <v>1314</v>
      </c>
      <c r="E3160" s="62" t="n">
        <v>0.67</v>
      </c>
      <c r="F3160" s="26" t="n">
        <v>12.83</v>
      </c>
      <c r="G3160" s="26" t="n">
        <v>8.62</v>
      </c>
    </row>
    <row r="3161" customFormat="false" ht="25.5" hidden="false" customHeight="false" outlineLevel="0" collapsed="false">
      <c r="A3161" s="63" t="s">
        <v>1367</v>
      </c>
      <c r="B3161" s="23" t="s">
        <v>1368</v>
      </c>
      <c r="C3161" s="24" t="s">
        <v>17</v>
      </c>
      <c r="D3161" s="24" t="s">
        <v>1314</v>
      </c>
      <c r="E3161" s="62" t="n">
        <v>0.67</v>
      </c>
      <c r="F3161" s="26" t="n">
        <v>15.68</v>
      </c>
      <c r="G3161" s="26" t="n">
        <v>10.54</v>
      </c>
    </row>
    <row r="3162" customFormat="false" ht="15" hidden="false" customHeight="false" outlineLevel="0" collapsed="false">
      <c r="A3162" s="64" t="s">
        <v>1353</v>
      </c>
      <c r="B3162" s="64"/>
      <c r="C3162" s="64"/>
      <c r="D3162" s="64"/>
      <c r="E3162" s="64"/>
      <c r="F3162" s="64"/>
      <c r="G3162" s="65" t="n">
        <v>6.76</v>
      </c>
    </row>
    <row r="3163" customFormat="false" ht="15" hidden="false" customHeight="false" outlineLevel="0" collapsed="false">
      <c r="A3163" s="64" t="s">
        <v>1354</v>
      </c>
      <c r="B3163" s="64"/>
      <c r="C3163" s="64"/>
      <c r="D3163" s="64"/>
      <c r="E3163" s="64"/>
      <c r="F3163" s="64"/>
      <c r="G3163" s="65" t="n">
        <v>6.84</v>
      </c>
    </row>
    <row r="3164" customFormat="false" ht="15" hidden="false" customHeight="false" outlineLevel="0" collapsed="false">
      <c r="A3164" s="64" t="s">
        <v>1355</v>
      </c>
      <c r="B3164" s="64"/>
      <c r="C3164" s="64"/>
      <c r="D3164" s="64"/>
      <c r="E3164" s="64"/>
      <c r="F3164" s="64"/>
      <c r="G3164" s="65" t="n">
        <v>13.6</v>
      </c>
    </row>
    <row r="3165" customFormat="false" ht="15" hidden="false" customHeight="false" outlineLevel="0" collapsed="false">
      <c r="A3165" s="64" t="s">
        <v>1356</v>
      </c>
      <c r="B3165" s="64"/>
      <c r="C3165" s="64"/>
      <c r="D3165" s="64"/>
      <c r="E3165" s="64"/>
      <c r="F3165" s="64"/>
      <c r="G3165" s="65" t="n">
        <v>0</v>
      </c>
    </row>
    <row r="3166" customFormat="false" ht="15" hidden="false" customHeight="false" outlineLevel="0" collapsed="false">
      <c r="A3166" s="64" t="s">
        <v>1357</v>
      </c>
      <c r="B3166" s="64"/>
      <c r="C3166" s="64"/>
      <c r="D3166" s="64"/>
      <c r="E3166" s="64"/>
      <c r="F3166" s="64"/>
      <c r="G3166" s="65" t="n">
        <v>3.49</v>
      </c>
    </row>
    <row r="3167" customFormat="false" ht="15" hidden="false" customHeight="false" outlineLevel="0" collapsed="false">
      <c r="A3167" s="64" t="s">
        <v>1358</v>
      </c>
      <c r="B3167" s="64"/>
      <c r="C3167" s="64"/>
      <c r="D3167" s="64"/>
      <c r="E3167" s="64"/>
      <c r="F3167" s="64"/>
      <c r="G3167" s="65" t="n">
        <v>0</v>
      </c>
    </row>
    <row r="3168" customFormat="false" ht="15" hidden="false" customHeight="false" outlineLevel="0" collapsed="false">
      <c r="A3168" s="64" t="s">
        <v>1359</v>
      </c>
      <c r="B3168" s="64"/>
      <c r="C3168" s="64"/>
      <c r="D3168" s="64"/>
      <c r="E3168" s="64"/>
      <c r="F3168" s="64"/>
      <c r="G3168" s="65" t="n">
        <v>3.49</v>
      </c>
    </row>
    <row r="3169" customFormat="false" ht="15" hidden="false" customHeight="false" outlineLevel="0" collapsed="false">
      <c r="A3169" s="64" t="s">
        <v>1360</v>
      </c>
      <c r="B3169" s="64"/>
      <c r="C3169" s="64"/>
      <c r="D3169" s="64"/>
      <c r="E3169" s="64"/>
      <c r="F3169" s="64"/>
      <c r="G3169" s="65" t="n">
        <v>17.09</v>
      </c>
    </row>
    <row r="3170" customFormat="false" ht="15" hidden="false" customHeight="false" outlineLevel="0" collapsed="false">
      <c r="A3170" s="64" t="s">
        <v>1361</v>
      </c>
      <c r="B3170" s="64"/>
      <c r="C3170" s="64"/>
      <c r="D3170" s="64"/>
      <c r="E3170" s="64"/>
      <c r="F3170" s="64"/>
      <c r="G3170" s="65" t="n">
        <v>2</v>
      </c>
    </row>
    <row r="3171" customFormat="false" ht="15" hidden="false" customHeight="false" outlineLevel="0" collapsed="false">
      <c r="A3171" s="64" t="s">
        <v>1362</v>
      </c>
      <c r="B3171" s="64"/>
      <c r="C3171" s="64"/>
      <c r="D3171" s="64"/>
      <c r="E3171" s="64"/>
      <c r="F3171" s="64"/>
      <c r="G3171" s="65" t="n">
        <f aca="false">G3170*G3169</f>
        <v>34.18</v>
      </c>
    </row>
    <row r="3172" customFormat="false" ht="15" hidden="false" customHeight="false" outlineLevel="0" collapsed="false">
      <c r="A3172" s="66"/>
      <c r="B3172" s="66"/>
      <c r="C3172" s="66"/>
      <c r="D3172" s="66"/>
      <c r="E3172" s="66"/>
      <c r="F3172" s="66"/>
      <c r="G3172" s="66"/>
    </row>
    <row r="3173" customFormat="false" ht="63.75" hidden="false" customHeight="false" outlineLevel="0" collapsed="false">
      <c r="A3173" s="30" t="s">
        <v>436</v>
      </c>
      <c r="B3173" s="30" t="s">
        <v>437</v>
      </c>
      <c r="C3173" s="61" t="s">
        <v>17</v>
      </c>
      <c r="D3173" s="61" t="s">
        <v>23</v>
      </c>
      <c r="E3173" s="62"/>
      <c r="F3173" s="25"/>
      <c r="G3173" s="25"/>
    </row>
    <row r="3174" customFormat="false" ht="51" hidden="false" customHeight="false" outlineLevel="0" collapsed="false">
      <c r="A3174" s="63" t="s">
        <v>1837</v>
      </c>
      <c r="B3174" s="23" t="s">
        <v>528</v>
      </c>
      <c r="C3174" s="24" t="s">
        <v>17</v>
      </c>
      <c r="D3174" s="24" t="s">
        <v>49</v>
      </c>
      <c r="E3174" s="62" t="n">
        <v>149.6</v>
      </c>
      <c r="F3174" s="26" t="n">
        <v>3.82</v>
      </c>
      <c r="G3174" s="26" t="n">
        <v>571.84</v>
      </c>
    </row>
    <row r="3175" customFormat="false" ht="38.25" hidden="false" customHeight="false" outlineLevel="0" collapsed="false">
      <c r="A3175" s="63" t="s">
        <v>1838</v>
      </c>
      <c r="B3175" s="23" t="s">
        <v>530</v>
      </c>
      <c r="C3175" s="24" t="s">
        <v>17</v>
      </c>
      <c r="D3175" s="24" t="s">
        <v>23</v>
      </c>
      <c r="E3175" s="62" t="n">
        <v>68</v>
      </c>
      <c r="F3175" s="26" t="n">
        <v>2.53</v>
      </c>
      <c r="G3175" s="26" t="n">
        <v>171.71</v>
      </c>
    </row>
    <row r="3176" customFormat="false" ht="63.75" hidden="false" customHeight="false" outlineLevel="0" collapsed="false">
      <c r="A3176" s="63" t="s">
        <v>1506</v>
      </c>
      <c r="B3176" s="23" t="s">
        <v>532</v>
      </c>
      <c r="C3176" s="24" t="s">
        <v>17</v>
      </c>
      <c r="D3176" s="24" t="s">
        <v>49</v>
      </c>
      <c r="E3176" s="62" t="n">
        <v>149.6</v>
      </c>
      <c r="F3176" s="26" t="n">
        <v>7.86</v>
      </c>
      <c r="G3176" s="26" t="n">
        <v>1175.12</v>
      </c>
    </row>
    <row r="3177" customFormat="false" ht="63.75" hidden="false" customHeight="false" outlineLevel="0" collapsed="false">
      <c r="A3177" s="63" t="s">
        <v>1446</v>
      </c>
      <c r="B3177" s="23" t="s">
        <v>325</v>
      </c>
      <c r="C3177" s="24" t="s">
        <v>17</v>
      </c>
      <c r="D3177" s="24" t="s">
        <v>49</v>
      </c>
      <c r="E3177" s="62" t="n">
        <v>149.6</v>
      </c>
      <c r="F3177" s="26" t="n">
        <v>6.34</v>
      </c>
      <c r="G3177" s="26" t="n">
        <v>947.91</v>
      </c>
    </row>
    <row r="3178" customFormat="false" ht="63.75" hidden="false" customHeight="false" outlineLevel="0" collapsed="false">
      <c r="A3178" s="63" t="s">
        <v>1451</v>
      </c>
      <c r="B3178" s="23" t="s">
        <v>425</v>
      </c>
      <c r="C3178" s="24" t="s">
        <v>17</v>
      </c>
      <c r="D3178" s="24" t="s">
        <v>49</v>
      </c>
      <c r="E3178" s="62" t="n">
        <v>856.8</v>
      </c>
      <c r="F3178" s="26" t="n">
        <v>2.56</v>
      </c>
      <c r="G3178" s="26" t="n">
        <v>2194.86</v>
      </c>
    </row>
    <row r="3179" customFormat="false" ht="51" hidden="false" customHeight="false" outlineLevel="0" collapsed="false">
      <c r="A3179" s="63" t="s">
        <v>1839</v>
      </c>
      <c r="B3179" s="23" t="s">
        <v>1840</v>
      </c>
      <c r="C3179" s="24" t="s">
        <v>17</v>
      </c>
      <c r="D3179" s="24" t="s">
        <v>23</v>
      </c>
      <c r="E3179" s="62" t="n">
        <v>68</v>
      </c>
      <c r="F3179" s="26" t="n">
        <v>9.05</v>
      </c>
      <c r="G3179" s="26" t="n">
        <v>615.32</v>
      </c>
    </row>
    <row r="3180" customFormat="false" ht="51" hidden="false" customHeight="false" outlineLevel="0" collapsed="false">
      <c r="A3180" s="63" t="s">
        <v>1841</v>
      </c>
      <c r="B3180" s="23" t="s">
        <v>1842</v>
      </c>
      <c r="C3180" s="24" t="s">
        <v>17</v>
      </c>
      <c r="D3180" s="24" t="s">
        <v>23</v>
      </c>
      <c r="E3180" s="62" t="n">
        <v>68</v>
      </c>
      <c r="F3180" s="26" t="n">
        <v>22.42</v>
      </c>
      <c r="G3180" s="26" t="n">
        <v>1524.8</v>
      </c>
    </row>
    <row r="3181" customFormat="false" ht="15" hidden="false" customHeight="false" outlineLevel="0" collapsed="false">
      <c r="A3181" s="64" t="s">
        <v>1353</v>
      </c>
      <c r="B3181" s="64"/>
      <c r="C3181" s="64"/>
      <c r="D3181" s="64"/>
      <c r="E3181" s="64"/>
      <c r="F3181" s="64"/>
      <c r="G3181" s="65" t="n">
        <v>46.12</v>
      </c>
    </row>
    <row r="3182" customFormat="false" ht="15" hidden="false" customHeight="false" outlineLevel="0" collapsed="false">
      <c r="A3182" s="64" t="s">
        <v>1354</v>
      </c>
      <c r="B3182" s="64"/>
      <c r="C3182" s="64"/>
      <c r="D3182" s="64"/>
      <c r="E3182" s="64"/>
      <c r="F3182" s="64"/>
      <c r="G3182" s="65" t="n">
        <v>59.78</v>
      </c>
    </row>
    <row r="3183" customFormat="false" ht="15" hidden="false" customHeight="false" outlineLevel="0" collapsed="false">
      <c r="A3183" s="64" t="s">
        <v>1355</v>
      </c>
      <c r="B3183" s="64"/>
      <c r="C3183" s="64"/>
      <c r="D3183" s="64"/>
      <c r="E3183" s="64"/>
      <c r="F3183" s="64"/>
      <c r="G3183" s="65" t="n">
        <v>105.91</v>
      </c>
    </row>
    <row r="3184" customFormat="false" ht="15" hidden="false" customHeight="false" outlineLevel="0" collapsed="false">
      <c r="A3184" s="64" t="s">
        <v>1356</v>
      </c>
      <c r="B3184" s="64"/>
      <c r="C3184" s="64"/>
      <c r="D3184" s="64"/>
      <c r="E3184" s="64"/>
      <c r="F3184" s="64"/>
      <c r="G3184" s="65" t="n">
        <v>0</v>
      </c>
    </row>
    <row r="3185" customFormat="false" ht="15" hidden="false" customHeight="false" outlineLevel="0" collapsed="false">
      <c r="A3185" s="64" t="s">
        <v>1357</v>
      </c>
      <c r="B3185" s="64"/>
      <c r="C3185" s="64"/>
      <c r="D3185" s="64"/>
      <c r="E3185" s="64"/>
      <c r="F3185" s="64"/>
      <c r="G3185" s="65" t="n">
        <v>27.16</v>
      </c>
    </row>
    <row r="3186" customFormat="false" ht="15" hidden="false" customHeight="false" outlineLevel="0" collapsed="false">
      <c r="A3186" s="64" t="s">
        <v>1358</v>
      </c>
      <c r="B3186" s="64"/>
      <c r="C3186" s="64"/>
      <c r="D3186" s="64"/>
      <c r="E3186" s="64"/>
      <c r="F3186" s="64"/>
      <c r="G3186" s="65" t="n">
        <v>0</v>
      </c>
    </row>
    <row r="3187" customFormat="false" ht="15" hidden="false" customHeight="false" outlineLevel="0" collapsed="false">
      <c r="A3187" s="64" t="s">
        <v>1359</v>
      </c>
      <c r="B3187" s="64"/>
      <c r="C3187" s="64"/>
      <c r="D3187" s="64"/>
      <c r="E3187" s="64"/>
      <c r="F3187" s="64"/>
      <c r="G3187" s="65" t="n">
        <v>27.16</v>
      </c>
    </row>
    <row r="3188" customFormat="false" ht="15" hidden="false" customHeight="false" outlineLevel="0" collapsed="false">
      <c r="A3188" s="64" t="s">
        <v>1360</v>
      </c>
      <c r="B3188" s="64"/>
      <c r="C3188" s="64"/>
      <c r="D3188" s="64"/>
      <c r="E3188" s="64"/>
      <c r="F3188" s="64"/>
      <c r="G3188" s="65" t="n">
        <v>133.07</v>
      </c>
    </row>
    <row r="3189" customFormat="false" ht="15" hidden="false" customHeight="false" outlineLevel="0" collapsed="false">
      <c r="A3189" s="64" t="s">
        <v>1361</v>
      </c>
      <c r="B3189" s="64"/>
      <c r="C3189" s="64"/>
      <c r="D3189" s="64"/>
      <c r="E3189" s="64"/>
      <c r="F3189" s="64"/>
      <c r="G3189" s="65" t="n">
        <v>68</v>
      </c>
    </row>
    <row r="3190" customFormat="false" ht="15" hidden="false" customHeight="false" outlineLevel="0" collapsed="false">
      <c r="A3190" s="64" t="s">
        <v>1362</v>
      </c>
      <c r="B3190" s="64"/>
      <c r="C3190" s="64"/>
      <c r="D3190" s="64"/>
      <c r="E3190" s="64"/>
      <c r="F3190" s="64"/>
      <c r="G3190" s="65" t="n">
        <f aca="false">G3189*G3188</f>
        <v>9048.76</v>
      </c>
    </row>
    <row r="3191" customFormat="false" ht="15" hidden="false" customHeight="false" outlineLevel="0" collapsed="false">
      <c r="A3191" s="66"/>
      <c r="B3191" s="66"/>
      <c r="C3191" s="66"/>
      <c r="D3191" s="66"/>
      <c r="E3191" s="66"/>
      <c r="F3191" s="66"/>
      <c r="G3191" s="66"/>
    </row>
    <row r="3192" customFormat="false" ht="63.75" hidden="false" customHeight="false" outlineLevel="0" collapsed="false">
      <c r="A3192" s="30" t="s">
        <v>438</v>
      </c>
      <c r="B3192" s="30" t="s">
        <v>439</v>
      </c>
      <c r="C3192" s="61" t="s">
        <v>17</v>
      </c>
      <c r="D3192" s="61" t="s">
        <v>23</v>
      </c>
      <c r="E3192" s="62"/>
      <c r="F3192" s="25"/>
      <c r="G3192" s="25"/>
    </row>
    <row r="3193" customFormat="false" ht="51" hidden="false" customHeight="false" outlineLevel="0" collapsed="false">
      <c r="A3193" s="63" t="s">
        <v>1837</v>
      </c>
      <c r="B3193" s="23" t="s">
        <v>528</v>
      </c>
      <c r="C3193" s="24" t="s">
        <v>17</v>
      </c>
      <c r="D3193" s="24" t="s">
        <v>49</v>
      </c>
      <c r="E3193" s="62" t="n">
        <v>6.6</v>
      </c>
      <c r="F3193" s="26" t="n">
        <v>3.82</v>
      </c>
      <c r="G3193" s="26" t="n">
        <v>25.23</v>
      </c>
    </row>
    <row r="3194" customFormat="false" ht="38.25" hidden="false" customHeight="false" outlineLevel="0" collapsed="false">
      <c r="A3194" s="63" t="s">
        <v>1838</v>
      </c>
      <c r="B3194" s="23" t="s">
        <v>530</v>
      </c>
      <c r="C3194" s="24" t="s">
        <v>17</v>
      </c>
      <c r="D3194" s="24" t="s">
        <v>23</v>
      </c>
      <c r="E3194" s="62" t="n">
        <v>3</v>
      </c>
      <c r="F3194" s="26" t="n">
        <v>2.53</v>
      </c>
      <c r="G3194" s="26" t="n">
        <v>7.58</v>
      </c>
    </row>
    <row r="3195" customFormat="false" ht="63.75" hidden="false" customHeight="false" outlineLevel="0" collapsed="false">
      <c r="A3195" s="63" t="s">
        <v>1506</v>
      </c>
      <c r="B3195" s="23" t="s">
        <v>532</v>
      </c>
      <c r="C3195" s="24" t="s">
        <v>17</v>
      </c>
      <c r="D3195" s="24" t="s">
        <v>49</v>
      </c>
      <c r="E3195" s="62" t="n">
        <v>6.6</v>
      </c>
      <c r="F3195" s="26" t="n">
        <v>7.86</v>
      </c>
      <c r="G3195" s="26" t="n">
        <v>51.84</v>
      </c>
    </row>
    <row r="3196" customFormat="false" ht="63.75" hidden="false" customHeight="false" outlineLevel="0" collapsed="false">
      <c r="A3196" s="63" t="s">
        <v>1446</v>
      </c>
      <c r="B3196" s="23" t="s">
        <v>325</v>
      </c>
      <c r="C3196" s="24" t="s">
        <v>17</v>
      </c>
      <c r="D3196" s="24" t="s">
        <v>49</v>
      </c>
      <c r="E3196" s="62" t="n">
        <v>6.6</v>
      </c>
      <c r="F3196" s="26" t="n">
        <v>6.34</v>
      </c>
      <c r="G3196" s="26" t="n">
        <v>41.82</v>
      </c>
    </row>
    <row r="3197" customFormat="false" ht="63.75" hidden="false" customHeight="false" outlineLevel="0" collapsed="false">
      <c r="A3197" s="63" t="s">
        <v>1520</v>
      </c>
      <c r="B3197" s="23" t="s">
        <v>427</v>
      </c>
      <c r="C3197" s="24" t="s">
        <v>17</v>
      </c>
      <c r="D3197" s="24" t="s">
        <v>49</v>
      </c>
      <c r="E3197" s="62" t="n">
        <v>37.8</v>
      </c>
      <c r="F3197" s="26" t="n">
        <v>3.63</v>
      </c>
      <c r="G3197" s="26" t="n">
        <v>137.3</v>
      </c>
    </row>
    <row r="3198" customFormat="false" ht="51" hidden="false" customHeight="false" outlineLevel="0" collapsed="false">
      <c r="A3198" s="63" t="s">
        <v>1839</v>
      </c>
      <c r="B3198" s="23" t="s">
        <v>1840</v>
      </c>
      <c r="C3198" s="24" t="s">
        <v>17</v>
      </c>
      <c r="D3198" s="24" t="s">
        <v>23</v>
      </c>
      <c r="E3198" s="62" t="n">
        <v>3</v>
      </c>
      <c r="F3198" s="26" t="n">
        <v>9.05</v>
      </c>
      <c r="G3198" s="26" t="n">
        <v>27.15</v>
      </c>
    </row>
    <row r="3199" customFormat="false" ht="51" hidden="false" customHeight="false" outlineLevel="0" collapsed="false">
      <c r="A3199" s="63" t="s">
        <v>1843</v>
      </c>
      <c r="B3199" s="23" t="s">
        <v>1844</v>
      </c>
      <c r="C3199" s="24" t="s">
        <v>17</v>
      </c>
      <c r="D3199" s="24" t="s">
        <v>23</v>
      </c>
      <c r="E3199" s="62" t="n">
        <v>3</v>
      </c>
      <c r="F3199" s="26" t="n">
        <v>26.38</v>
      </c>
      <c r="G3199" s="26" t="n">
        <v>79.15</v>
      </c>
    </row>
    <row r="3200" customFormat="false" ht="15" hidden="false" customHeight="false" outlineLevel="0" collapsed="false">
      <c r="A3200" s="64" t="s">
        <v>1353</v>
      </c>
      <c r="B3200" s="64"/>
      <c r="C3200" s="64"/>
      <c r="D3200" s="64"/>
      <c r="E3200" s="64"/>
      <c r="F3200" s="64"/>
      <c r="G3200" s="65" t="n">
        <v>48.66</v>
      </c>
    </row>
    <row r="3201" customFormat="false" ht="15" hidden="false" customHeight="false" outlineLevel="0" collapsed="false">
      <c r="A3201" s="64" t="s">
        <v>1354</v>
      </c>
      <c r="B3201" s="64"/>
      <c r="C3201" s="64"/>
      <c r="D3201" s="64"/>
      <c r="E3201" s="64"/>
      <c r="F3201" s="64"/>
      <c r="G3201" s="65" t="n">
        <v>74.7</v>
      </c>
    </row>
    <row r="3202" customFormat="false" ht="15" hidden="false" customHeight="false" outlineLevel="0" collapsed="false">
      <c r="A3202" s="64" t="s">
        <v>1355</v>
      </c>
      <c r="B3202" s="64"/>
      <c r="C3202" s="64"/>
      <c r="D3202" s="64"/>
      <c r="E3202" s="64"/>
      <c r="F3202" s="64"/>
      <c r="G3202" s="65" t="n">
        <v>123.35</v>
      </c>
    </row>
    <row r="3203" customFormat="false" ht="15" hidden="false" customHeight="false" outlineLevel="0" collapsed="false">
      <c r="A3203" s="64" t="s">
        <v>1356</v>
      </c>
      <c r="B3203" s="64"/>
      <c r="C3203" s="64"/>
      <c r="D3203" s="64"/>
      <c r="E3203" s="64"/>
      <c r="F3203" s="64"/>
      <c r="G3203" s="65" t="n">
        <v>0</v>
      </c>
    </row>
    <row r="3204" customFormat="false" ht="15" hidden="false" customHeight="false" outlineLevel="0" collapsed="false">
      <c r="A3204" s="64" t="s">
        <v>1357</v>
      </c>
      <c r="B3204" s="64"/>
      <c r="C3204" s="64"/>
      <c r="D3204" s="64"/>
      <c r="E3204" s="64"/>
      <c r="F3204" s="64"/>
      <c r="G3204" s="65" t="n">
        <v>31.64</v>
      </c>
    </row>
    <row r="3205" customFormat="false" ht="15" hidden="false" customHeight="false" outlineLevel="0" collapsed="false">
      <c r="A3205" s="64" t="s">
        <v>1358</v>
      </c>
      <c r="B3205" s="64"/>
      <c r="C3205" s="64"/>
      <c r="D3205" s="64"/>
      <c r="E3205" s="64"/>
      <c r="F3205" s="64"/>
      <c r="G3205" s="65" t="n">
        <v>0</v>
      </c>
    </row>
    <row r="3206" customFormat="false" ht="15" hidden="false" customHeight="false" outlineLevel="0" collapsed="false">
      <c r="A3206" s="64" t="s">
        <v>1359</v>
      </c>
      <c r="B3206" s="64"/>
      <c r="C3206" s="64"/>
      <c r="D3206" s="64"/>
      <c r="E3206" s="64"/>
      <c r="F3206" s="64"/>
      <c r="G3206" s="65" t="n">
        <v>31.64</v>
      </c>
    </row>
    <row r="3207" customFormat="false" ht="15" hidden="false" customHeight="false" outlineLevel="0" collapsed="false">
      <c r="A3207" s="64" t="s">
        <v>1360</v>
      </c>
      <c r="B3207" s="64"/>
      <c r="C3207" s="64"/>
      <c r="D3207" s="64"/>
      <c r="E3207" s="64"/>
      <c r="F3207" s="64"/>
      <c r="G3207" s="65" t="n">
        <v>154.99</v>
      </c>
    </row>
    <row r="3208" customFormat="false" ht="15" hidden="false" customHeight="false" outlineLevel="0" collapsed="false">
      <c r="A3208" s="64" t="s">
        <v>1361</v>
      </c>
      <c r="B3208" s="64"/>
      <c r="C3208" s="64"/>
      <c r="D3208" s="64"/>
      <c r="E3208" s="64"/>
      <c r="F3208" s="64"/>
      <c r="G3208" s="65" t="n">
        <v>3</v>
      </c>
    </row>
    <row r="3209" customFormat="false" ht="15" hidden="false" customHeight="false" outlineLevel="0" collapsed="false">
      <c r="A3209" s="64" t="s">
        <v>1362</v>
      </c>
      <c r="B3209" s="64"/>
      <c r="C3209" s="64"/>
      <c r="D3209" s="64"/>
      <c r="E3209" s="64"/>
      <c r="F3209" s="64"/>
      <c r="G3209" s="65" t="n">
        <f aca="false">G3208*G3207</f>
        <v>464.97</v>
      </c>
    </row>
    <row r="3210" customFormat="false" ht="15" hidden="false" customHeight="false" outlineLevel="0" collapsed="false">
      <c r="A3210" s="66"/>
      <c r="B3210" s="66"/>
      <c r="C3210" s="66"/>
      <c r="D3210" s="66"/>
      <c r="E3210" s="66"/>
      <c r="F3210" s="66"/>
      <c r="G3210" s="66"/>
    </row>
    <row r="3211" customFormat="false" ht="38.25" hidden="false" customHeight="false" outlineLevel="0" collapsed="false">
      <c r="A3211" s="30" t="s">
        <v>440</v>
      </c>
      <c r="B3211" s="30" t="s">
        <v>441</v>
      </c>
      <c r="C3211" s="61" t="s">
        <v>17</v>
      </c>
      <c r="D3211" s="61" t="s">
        <v>49</v>
      </c>
      <c r="E3211" s="62"/>
      <c r="F3211" s="25"/>
      <c r="G3211" s="25"/>
    </row>
    <row r="3212" customFormat="false" ht="25.5" hidden="false" customHeight="false" outlineLevel="0" collapsed="false">
      <c r="A3212" s="63" t="n">
        <v>40400</v>
      </c>
      <c r="B3212" s="23" t="s">
        <v>1845</v>
      </c>
      <c r="C3212" s="24" t="s">
        <v>1343</v>
      </c>
      <c r="D3212" s="24" t="s">
        <v>49</v>
      </c>
      <c r="E3212" s="62" t="n">
        <v>36.67</v>
      </c>
      <c r="F3212" s="26" t="n">
        <v>1.82</v>
      </c>
      <c r="G3212" s="26" t="n">
        <v>66.75</v>
      </c>
    </row>
    <row r="3213" customFormat="false" ht="25.5" hidden="false" customHeight="false" outlineLevel="0" collapsed="false">
      <c r="A3213" s="63" t="s">
        <v>1373</v>
      </c>
      <c r="B3213" s="23" t="s">
        <v>1374</v>
      </c>
      <c r="C3213" s="24" t="s">
        <v>17</v>
      </c>
      <c r="D3213" s="24" t="s">
        <v>1314</v>
      </c>
      <c r="E3213" s="62" t="n">
        <v>5</v>
      </c>
      <c r="F3213" s="26" t="n">
        <v>12.83</v>
      </c>
      <c r="G3213" s="26" t="n">
        <v>64.15</v>
      </c>
    </row>
    <row r="3214" customFormat="false" ht="25.5" hidden="false" customHeight="false" outlineLevel="0" collapsed="false">
      <c r="A3214" s="63" t="s">
        <v>1367</v>
      </c>
      <c r="B3214" s="23" t="s">
        <v>1368</v>
      </c>
      <c r="C3214" s="24" t="s">
        <v>17</v>
      </c>
      <c r="D3214" s="24" t="s">
        <v>1314</v>
      </c>
      <c r="E3214" s="62" t="n">
        <v>5</v>
      </c>
      <c r="F3214" s="26" t="n">
        <v>15.68</v>
      </c>
      <c r="G3214" s="26" t="n">
        <v>78.4</v>
      </c>
    </row>
    <row r="3215" customFormat="false" ht="15" hidden="false" customHeight="false" outlineLevel="0" collapsed="false">
      <c r="A3215" s="64" t="s">
        <v>1353</v>
      </c>
      <c r="B3215" s="64"/>
      <c r="C3215" s="64"/>
      <c r="D3215" s="64"/>
      <c r="E3215" s="64"/>
      <c r="F3215" s="64"/>
      <c r="G3215" s="65" t="n">
        <v>3.02</v>
      </c>
    </row>
    <row r="3216" customFormat="false" ht="15" hidden="false" customHeight="false" outlineLevel="0" collapsed="false">
      <c r="A3216" s="64" t="s">
        <v>1354</v>
      </c>
      <c r="B3216" s="64"/>
      <c r="C3216" s="64"/>
      <c r="D3216" s="64"/>
      <c r="E3216" s="64"/>
      <c r="F3216" s="64"/>
      <c r="G3216" s="65" t="n">
        <v>3.26</v>
      </c>
    </row>
    <row r="3217" customFormat="false" ht="15" hidden="false" customHeight="false" outlineLevel="0" collapsed="false">
      <c r="A3217" s="64" t="s">
        <v>1355</v>
      </c>
      <c r="B3217" s="64"/>
      <c r="C3217" s="64"/>
      <c r="D3217" s="64"/>
      <c r="E3217" s="64"/>
      <c r="F3217" s="64"/>
      <c r="G3217" s="65" t="n">
        <v>6.28</v>
      </c>
    </row>
    <row r="3218" customFormat="false" ht="15" hidden="false" customHeight="false" outlineLevel="0" collapsed="false">
      <c r="A3218" s="64" t="s">
        <v>1356</v>
      </c>
      <c r="B3218" s="64"/>
      <c r="C3218" s="64"/>
      <c r="D3218" s="64"/>
      <c r="E3218" s="64"/>
      <c r="F3218" s="64"/>
      <c r="G3218" s="65" t="n">
        <v>0</v>
      </c>
    </row>
    <row r="3219" customFormat="false" ht="15" hidden="false" customHeight="false" outlineLevel="0" collapsed="false">
      <c r="A3219" s="64" t="s">
        <v>1357</v>
      </c>
      <c r="B3219" s="64"/>
      <c r="C3219" s="64"/>
      <c r="D3219" s="64"/>
      <c r="E3219" s="64"/>
      <c r="F3219" s="64"/>
      <c r="G3219" s="65" t="n">
        <v>1.61</v>
      </c>
    </row>
    <row r="3220" customFormat="false" ht="15" hidden="false" customHeight="false" outlineLevel="0" collapsed="false">
      <c r="A3220" s="64" t="s">
        <v>1358</v>
      </c>
      <c r="B3220" s="64"/>
      <c r="C3220" s="64"/>
      <c r="D3220" s="64"/>
      <c r="E3220" s="64"/>
      <c r="F3220" s="64"/>
      <c r="G3220" s="65" t="n">
        <v>0</v>
      </c>
    </row>
    <row r="3221" customFormat="false" ht="15" hidden="false" customHeight="false" outlineLevel="0" collapsed="false">
      <c r="A3221" s="64" t="s">
        <v>1359</v>
      </c>
      <c r="B3221" s="64"/>
      <c r="C3221" s="64"/>
      <c r="D3221" s="64"/>
      <c r="E3221" s="64"/>
      <c r="F3221" s="64"/>
      <c r="G3221" s="65" t="n">
        <v>1.61</v>
      </c>
    </row>
    <row r="3222" customFormat="false" ht="15" hidden="false" customHeight="false" outlineLevel="0" collapsed="false">
      <c r="A3222" s="64" t="s">
        <v>1360</v>
      </c>
      <c r="B3222" s="64"/>
      <c r="C3222" s="64"/>
      <c r="D3222" s="64"/>
      <c r="E3222" s="64"/>
      <c r="F3222" s="64"/>
      <c r="G3222" s="65" t="n">
        <v>7.89</v>
      </c>
    </row>
    <row r="3223" customFormat="false" ht="15" hidden="false" customHeight="false" outlineLevel="0" collapsed="false">
      <c r="A3223" s="64" t="s">
        <v>1361</v>
      </c>
      <c r="B3223" s="64"/>
      <c r="C3223" s="64"/>
      <c r="D3223" s="64"/>
      <c r="E3223" s="64"/>
      <c r="F3223" s="64"/>
      <c r="G3223" s="65" t="n">
        <v>33.34</v>
      </c>
    </row>
    <row r="3224" customFormat="false" ht="15" hidden="false" customHeight="false" outlineLevel="0" collapsed="false">
      <c r="A3224" s="64" t="s">
        <v>1362</v>
      </c>
      <c r="B3224" s="64"/>
      <c r="C3224" s="64"/>
      <c r="D3224" s="64"/>
      <c r="E3224" s="64"/>
      <c r="F3224" s="64"/>
      <c r="G3224" s="65" t="n">
        <f aca="false">G3223*G3222</f>
        <v>263.0526</v>
      </c>
    </row>
    <row r="3225" customFormat="false" ht="15" hidden="false" customHeight="false" outlineLevel="0" collapsed="false">
      <c r="A3225" s="66"/>
      <c r="B3225" s="66"/>
      <c r="C3225" s="66"/>
      <c r="D3225" s="66"/>
      <c r="E3225" s="66"/>
      <c r="F3225" s="66"/>
      <c r="G3225" s="66"/>
    </row>
    <row r="3226" customFormat="false" ht="76.5" hidden="false" customHeight="false" outlineLevel="0" collapsed="false">
      <c r="A3226" s="30" t="s">
        <v>442</v>
      </c>
      <c r="B3226" s="30" t="s">
        <v>443</v>
      </c>
      <c r="C3226" s="61" t="s">
        <v>17</v>
      </c>
      <c r="D3226" s="61" t="s">
        <v>23</v>
      </c>
      <c r="E3226" s="62"/>
      <c r="F3226" s="25"/>
      <c r="G3226" s="25"/>
    </row>
    <row r="3227" customFormat="false" ht="51" hidden="false" customHeight="false" outlineLevel="0" collapsed="false">
      <c r="A3227" s="63" t="s">
        <v>1846</v>
      </c>
      <c r="B3227" s="23" t="s">
        <v>1847</v>
      </c>
      <c r="C3227" s="24" t="s">
        <v>1343</v>
      </c>
      <c r="D3227" s="24" t="s">
        <v>23</v>
      </c>
      <c r="E3227" s="62" t="n">
        <v>120</v>
      </c>
      <c r="F3227" s="26" t="n">
        <v>0.15</v>
      </c>
      <c r="G3227" s="26" t="n">
        <v>18</v>
      </c>
    </row>
    <row r="3228" customFormat="false" ht="25.5" hidden="false" customHeight="false" outlineLevel="0" collapsed="false">
      <c r="A3228" s="63" t="s">
        <v>1373</v>
      </c>
      <c r="B3228" s="23" t="s">
        <v>1374</v>
      </c>
      <c r="C3228" s="24" t="s">
        <v>17</v>
      </c>
      <c r="D3228" s="24" t="s">
        <v>1314</v>
      </c>
      <c r="E3228" s="62" t="n">
        <v>30</v>
      </c>
      <c r="F3228" s="26" t="n">
        <v>12.83</v>
      </c>
      <c r="G3228" s="26" t="n">
        <v>384.83</v>
      </c>
    </row>
    <row r="3229" customFormat="false" ht="25.5" hidden="false" customHeight="false" outlineLevel="0" collapsed="false">
      <c r="A3229" s="63" t="s">
        <v>1367</v>
      </c>
      <c r="B3229" s="23" t="s">
        <v>1368</v>
      </c>
      <c r="C3229" s="24" t="s">
        <v>17</v>
      </c>
      <c r="D3229" s="24" t="s">
        <v>1314</v>
      </c>
      <c r="E3229" s="62" t="n">
        <v>30</v>
      </c>
      <c r="F3229" s="26" t="n">
        <v>15.68</v>
      </c>
      <c r="G3229" s="26" t="n">
        <v>470.33</v>
      </c>
    </row>
    <row r="3230" customFormat="false" ht="38.25" hidden="false" customHeight="false" outlineLevel="0" collapsed="false">
      <c r="A3230" s="63" t="s">
        <v>1848</v>
      </c>
      <c r="B3230" s="23" t="s">
        <v>1849</v>
      </c>
      <c r="C3230" s="24" t="s">
        <v>1343</v>
      </c>
      <c r="D3230" s="24" t="s">
        <v>23</v>
      </c>
      <c r="E3230" s="62" t="n">
        <v>15</v>
      </c>
      <c r="F3230" s="26" t="n">
        <v>91.01</v>
      </c>
      <c r="G3230" s="26" t="n">
        <v>1365.15</v>
      </c>
    </row>
    <row r="3231" customFormat="false" ht="25.5" hidden="false" customHeight="false" outlineLevel="0" collapsed="false">
      <c r="A3231" s="63" t="s">
        <v>1850</v>
      </c>
      <c r="B3231" s="23" t="s">
        <v>1851</v>
      </c>
      <c r="C3231" s="24" t="s">
        <v>1343</v>
      </c>
      <c r="D3231" s="24" t="s">
        <v>23</v>
      </c>
      <c r="E3231" s="62" t="n">
        <v>15</v>
      </c>
      <c r="F3231" s="26" t="n">
        <v>35.69</v>
      </c>
      <c r="G3231" s="26" t="n">
        <v>535.35</v>
      </c>
    </row>
    <row r="3232" customFormat="false" ht="38.25" hidden="false" customHeight="false" outlineLevel="0" collapsed="false">
      <c r="A3232" s="63" t="s">
        <v>1852</v>
      </c>
      <c r="B3232" s="23" t="s">
        <v>1853</v>
      </c>
      <c r="C3232" s="24" t="s">
        <v>1343</v>
      </c>
      <c r="D3232" s="24" t="s">
        <v>23</v>
      </c>
      <c r="E3232" s="62" t="n">
        <v>15</v>
      </c>
      <c r="F3232" s="26" t="n">
        <v>50.52</v>
      </c>
      <c r="G3232" s="26" t="n">
        <v>757.8</v>
      </c>
    </row>
    <row r="3233" customFormat="false" ht="15" hidden="false" customHeight="false" outlineLevel="0" collapsed="false">
      <c r="A3233" s="64" t="s">
        <v>1353</v>
      </c>
      <c r="B3233" s="64"/>
      <c r="C3233" s="64"/>
      <c r="D3233" s="64"/>
      <c r="E3233" s="64"/>
      <c r="F3233" s="64"/>
      <c r="G3233" s="65" t="n">
        <v>40.22</v>
      </c>
    </row>
    <row r="3234" customFormat="false" ht="15" hidden="false" customHeight="false" outlineLevel="0" collapsed="false">
      <c r="A3234" s="64" t="s">
        <v>1354</v>
      </c>
      <c r="B3234" s="64"/>
      <c r="C3234" s="64"/>
      <c r="D3234" s="64"/>
      <c r="E3234" s="64"/>
      <c r="F3234" s="64"/>
      <c r="G3234" s="65" t="n">
        <v>195.21</v>
      </c>
    </row>
    <row r="3235" customFormat="false" ht="15" hidden="false" customHeight="false" outlineLevel="0" collapsed="false">
      <c r="A3235" s="64" t="s">
        <v>1355</v>
      </c>
      <c r="B3235" s="64"/>
      <c r="C3235" s="64"/>
      <c r="D3235" s="64"/>
      <c r="E3235" s="64"/>
      <c r="F3235" s="64"/>
      <c r="G3235" s="65" t="n">
        <v>235.43</v>
      </c>
    </row>
    <row r="3236" customFormat="false" ht="15" hidden="false" customHeight="false" outlineLevel="0" collapsed="false">
      <c r="A3236" s="64" t="s">
        <v>1356</v>
      </c>
      <c r="B3236" s="64"/>
      <c r="C3236" s="64"/>
      <c r="D3236" s="64"/>
      <c r="E3236" s="64"/>
      <c r="F3236" s="64"/>
      <c r="G3236" s="65" t="n">
        <v>0</v>
      </c>
    </row>
    <row r="3237" customFormat="false" ht="15" hidden="false" customHeight="false" outlineLevel="0" collapsed="false">
      <c r="A3237" s="64" t="s">
        <v>1357</v>
      </c>
      <c r="B3237" s="64"/>
      <c r="C3237" s="64"/>
      <c r="D3237" s="64"/>
      <c r="E3237" s="64"/>
      <c r="F3237" s="64"/>
      <c r="G3237" s="65" t="n">
        <v>60.39</v>
      </c>
    </row>
    <row r="3238" customFormat="false" ht="15" hidden="false" customHeight="false" outlineLevel="0" collapsed="false">
      <c r="A3238" s="64" t="s">
        <v>1358</v>
      </c>
      <c r="B3238" s="64"/>
      <c r="C3238" s="64"/>
      <c r="D3238" s="64"/>
      <c r="E3238" s="64"/>
      <c r="F3238" s="64"/>
      <c r="G3238" s="65" t="n">
        <v>0</v>
      </c>
    </row>
    <row r="3239" customFormat="false" ht="15" hidden="false" customHeight="false" outlineLevel="0" collapsed="false">
      <c r="A3239" s="64" t="s">
        <v>1359</v>
      </c>
      <c r="B3239" s="64"/>
      <c r="C3239" s="64"/>
      <c r="D3239" s="64"/>
      <c r="E3239" s="64"/>
      <c r="F3239" s="64"/>
      <c r="G3239" s="65" t="n">
        <v>60.39</v>
      </c>
    </row>
    <row r="3240" customFormat="false" ht="15" hidden="false" customHeight="false" outlineLevel="0" collapsed="false">
      <c r="A3240" s="64" t="s">
        <v>1360</v>
      </c>
      <c r="B3240" s="64"/>
      <c r="C3240" s="64"/>
      <c r="D3240" s="64"/>
      <c r="E3240" s="64"/>
      <c r="F3240" s="64"/>
      <c r="G3240" s="65" t="n">
        <v>295.82</v>
      </c>
    </row>
    <row r="3241" customFormat="false" ht="15" hidden="false" customHeight="false" outlineLevel="0" collapsed="false">
      <c r="A3241" s="64" t="s">
        <v>1361</v>
      </c>
      <c r="B3241" s="64"/>
      <c r="C3241" s="64"/>
      <c r="D3241" s="64"/>
      <c r="E3241" s="64"/>
      <c r="F3241" s="64"/>
      <c r="G3241" s="65" t="n">
        <v>15</v>
      </c>
    </row>
    <row r="3242" customFormat="false" ht="15" hidden="false" customHeight="false" outlineLevel="0" collapsed="false">
      <c r="A3242" s="64" t="s">
        <v>1362</v>
      </c>
      <c r="B3242" s="64"/>
      <c r="C3242" s="64"/>
      <c r="D3242" s="64"/>
      <c r="E3242" s="64"/>
      <c r="F3242" s="64"/>
      <c r="G3242" s="65" t="n">
        <f aca="false">G3241*G3240</f>
        <v>4437.3</v>
      </c>
    </row>
    <row r="3243" customFormat="false" ht="15" hidden="false" customHeight="false" outlineLevel="0" collapsed="false">
      <c r="A3243" s="66"/>
      <c r="B3243" s="66"/>
      <c r="C3243" s="66"/>
      <c r="D3243" s="66"/>
      <c r="E3243" s="66"/>
      <c r="F3243" s="66"/>
      <c r="G3243" s="66"/>
    </row>
    <row r="3244" customFormat="false" ht="51" hidden="false" customHeight="false" outlineLevel="0" collapsed="false">
      <c r="A3244" s="30" t="s">
        <v>444</v>
      </c>
      <c r="B3244" s="30" t="s">
        <v>445</v>
      </c>
      <c r="C3244" s="61" t="s">
        <v>17</v>
      </c>
      <c r="D3244" s="61" t="s">
        <v>23</v>
      </c>
      <c r="E3244" s="62"/>
      <c r="F3244" s="25"/>
      <c r="G3244" s="25"/>
    </row>
    <row r="3245" customFormat="false" ht="25.5" hidden="false" customHeight="false" outlineLevel="0" collapsed="false">
      <c r="A3245" s="63" t="s">
        <v>1373</v>
      </c>
      <c r="B3245" s="23" t="s">
        <v>1374</v>
      </c>
      <c r="C3245" s="24" t="s">
        <v>17</v>
      </c>
      <c r="D3245" s="24" t="s">
        <v>1314</v>
      </c>
      <c r="E3245" s="62" t="n">
        <v>0.13</v>
      </c>
      <c r="F3245" s="26" t="n">
        <v>12.83</v>
      </c>
      <c r="G3245" s="26" t="n">
        <v>1.67</v>
      </c>
    </row>
    <row r="3246" customFormat="false" ht="25.5" hidden="false" customHeight="false" outlineLevel="0" collapsed="false">
      <c r="A3246" s="63" t="s">
        <v>1367</v>
      </c>
      <c r="B3246" s="23" t="s">
        <v>1368</v>
      </c>
      <c r="C3246" s="24" t="s">
        <v>17</v>
      </c>
      <c r="D3246" s="24" t="s">
        <v>1314</v>
      </c>
      <c r="E3246" s="62" t="n">
        <v>0.13</v>
      </c>
      <c r="F3246" s="26" t="n">
        <v>15.68</v>
      </c>
      <c r="G3246" s="26" t="n">
        <v>2.04</v>
      </c>
    </row>
    <row r="3247" customFormat="false" ht="38.25" hidden="false" customHeight="false" outlineLevel="0" collapsed="false">
      <c r="A3247" s="63" t="s">
        <v>1854</v>
      </c>
      <c r="B3247" s="23" t="s">
        <v>1855</v>
      </c>
      <c r="C3247" s="24" t="s">
        <v>1343</v>
      </c>
      <c r="D3247" s="24" t="s">
        <v>23</v>
      </c>
      <c r="E3247" s="62" t="n">
        <v>1</v>
      </c>
      <c r="F3247" s="26" t="n">
        <v>40.87</v>
      </c>
      <c r="G3247" s="26" t="n">
        <v>40.87</v>
      </c>
    </row>
    <row r="3248" customFormat="false" ht="15" hidden="false" customHeight="false" outlineLevel="0" collapsed="false">
      <c r="A3248" s="64" t="s">
        <v>1353</v>
      </c>
      <c r="B3248" s="64"/>
      <c r="C3248" s="64"/>
      <c r="D3248" s="64"/>
      <c r="E3248" s="64"/>
      <c r="F3248" s="64"/>
      <c r="G3248" s="65" t="n">
        <v>2.61</v>
      </c>
    </row>
    <row r="3249" customFormat="false" ht="15" hidden="false" customHeight="false" outlineLevel="0" collapsed="false">
      <c r="A3249" s="64" t="s">
        <v>1354</v>
      </c>
      <c r="B3249" s="64"/>
      <c r="C3249" s="64"/>
      <c r="D3249" s="64"/>
      <c r="E3249" s="64"/>
      <c r="F3249" s="64"/>
      <c r="G3249" s="65" t="n">
        <v>41.96</v>
      </c>
    </row>
    <row r="3250" customFormat="false" ht="15" hidden="false" customHeight="false" outlineLevel="0" collapsed="false">
      <c r="A3250" s="64" t="s">
        <v>1355</v>
      </c>
      <c r="B3250" s="64"/>
      <c r="C3250" s="64"/>
      <c r="D3250" s="64"/>
      <c r="E3250" s="64"/>
      <c r="F3250" s="64"/>
      <c r="G3250" s="65" t="n">
        <v>44.58</v>
      </c>
    </row>
    <row r="3251" customFormat="false" ht="15" hidden="false" customHeight="false" outlineLevel="0" collapsed="false">
      <c r="A3251" s="64" t="s">
        <v>1356</v>
      </c>
      <c r="B3251" s="64"/>
      <c r="C3251" s="64"/>
      <c r="D3251" s="64"/>
      <c r="E3251" s="64"/>
      <c r="F3251" s="64"/>
      <c r="G3251" s="65" t="n">
        <v>0</v>
      </c>
    </row>
    <row r="3252" customFormat="false" ht="15" hidden="false" customHeight="false" outlineLevel="0" collapsed="false">
      <c r="A3252" s="64" t="s">
        <v>1357</v>
      </c>
      <c r="B3252" s="64"/>
      <c r="C3252" s="64"/>
      <c r="D3252" s="64"/>
      <c r="E3252" s="64"/>
      <c r="F3252" s="64"/>
      <c r="G3252" s="65" t="n">
        <v>11.43</v>
      </c>
    </row>
    <row r="3253" customFormat="false" ht="15" hidden="false" customHeight="false" outlineLevel="0" collapsed="false">
      <c r="A3253" s="64" t="s">
        <v>1358</v>
      </c>
      <c r="B3253" s="64"/>
      <c r="C3253" s="64"/>
      <c r="D3253" s="64"/>
      <c r="E3253" s="64"/>
      <c r="F3253" s="64"/>
      <c r="G3253" s="65" t="n">
        <v>0</v>
      </c>
    </row>
    <row r="3254" customFormat="false" ht="15" hidden="false" customHeight="false" outlineLevel="0" collapsed="false">
      <c r="A3254" s="64" t="s">
        <v>1359</v>
      </c>
      <c r="B3254" s="64"/>
      <c r="C3254" s="64"/>
      <c r="D3254" s="64"/>
      <c r="E3254" s="64"/>
      <c r="F3254" s="64"/>
      <c r="G3254" s="65" t="n">
        <v>11.43</v>
      </c>
    </row>
    <row r="3255" customFormat="false" ht="15" hidden="false" customHeight="false" outlineLevel="0" collapsed="false">
      <c r="A3255" s="64" t="s">
        <v>1360</v>
      </c>
      <c r="B3255" s="64"/>
      <c r="C3255" s="64"/>
      <c r="D3255" s="64"/>
      <c r="E3255" s="64"/>
      <c r="F3255" s="64"/>
      <c r="G3255" s="65" t="n">
        <v>56.01</v>
      </c>
    </row>
    <row r="3256" customFormat="false" ht="15" hidden="false" customHeight="false" outlineLevel="0" collapsed="false">
      <c r="A3256" s="64" t="s">
        <v>1361</v>
      </c>
      <c r="B3256" s="64"/>
      <c r="C3256" s="64"/>
      <c r="D3256" s="64"/>
      <c r="E3256" s="64"/>
      <c r="F3256" s="64"/>
      <c r="G3256" s="65" t="n">
        <v>1</v>
      </c>
    </row>
    <row r="3257" customFormat="false" ht="15" hidden="false" customHeight="false" outlineLevel="0" collapsed="false">
      <c r="A3257" s="64" t="s">
        <v>1362</v>
      </c>
      <c r="B3257" s="64"/>
      <c r="C3257" s="64"/>
      <c r="D3257" s="64"/>
      <c r="E3257" s="64"/>
      <c r="F3257" s="64"/>
      <c r="G3257" s="65" t="n">
        <f aca="false">G3256*G3255</f>
        <v>56.01</v>
      </c>
    </row>
    <row r="3258" customFormat="false" ht="15" hidden="false" customHeight="false" outlineLevel="0" collapsed="false">
      <c r="A3258" s="66"/>
      <c r="B3258" s="66"/>
      <c r="C3258" s="66"/>
      <c r="D3258" s="66"/>
      <c r="E3258" s="66"/>
      <c r="F3258" s="66"/>
      <c r="G3258" s="66"/>
    </row>
    <row r="3259" customFormat="false" ht="51" hidden="false" customHeight="false" outlineLevel="0" collapsed="false">
      <c r="A3259" s="30" t="s">
        <v>446</v>
      </c>
      <c r="B3259" s="30" t="s">
        <v>447</v>
      </c>
      <c r="C3259" s="61" t="s">
        <v>17</v>
      </c>
      <c r="D3259" s="61" t="s">
        <v>23</v>
      </c>
      <c r="E3259" s="62"/>
      <c r="F3259" s="25"/>
      <c r="G3259" s="25"/>
    </row>
    <row r="3260" customFormat="false" ht="25.5" hidden="false" customHeight="false" outlineLevel="0" collapsed="false">
      <c r="A3260" s="63" t="s">
        <v>1373</v>
      </c>
      <c r="B3260" s="23" t="s">
        <v>1374</v>
      </c>
      <c r="C3260" s="24" t="s">
        <v>17</v>
      </c>
      <c r="D3260" s="24" t="s">
        <v>1314</v>
      </c>
      <c r="E3260" s="62" t="n">
        <v>0.39</v>
      </c>
      <c r="F3260" s="26" t="n">
        <v>12.83</v>
      </c>
      <c r="G3260" s="26" t="n">
        <v>5</v>
      </c>
    </row>
    <row r="3261" customFormat="false" ht="25.5" hidden="false" customHeight="false" outlineLevel="0" collapsed="false">
      <c r="A3261" s="63" t="s">
        <v>1367</v>
      </c>
      <c r="B3261" s="23" t="s">
        <v>1368</v>
      </c>
      <c r="C3261" s="24" t="s">
        <v>17</v>
      </c>
      <c r="D3261" s="24" t="s">
        <v>1314</v>
      </c>
      <c r="E3261" s="62" t="n">
        <v>0.39</v>
      </c>
      <c r="F3261" s="26" t="n">
        <v>15.68</v>
      </c>
      <c r="G3261" s="26" t="n">
        <v>6.11</v>
      </c>
    </row>
    <row r="3262" customFormat="false" ht="38.25" hidden="false" customHeight="false" outlineLevel="0" collapsed="false">
      <c r="A3262" s="63" t="s">
        <v>1856</v>
      </c>
      <c r="B3262" s="23" t="s">
        <v>1857</v>
      </c>
      <c r="C3262" s="24" t="s">
        <v>1343</v>
      </c>
      <c r="D3262" s="24" t="s">
        <v>23</v>
      </c>
      <c r="E3262" s="62" t="n">
        <v>3</v>
      </c>
      <c r="F3262" s="26" t="n">
        <v>6.59</v>
      </c>
      <c r="G3262" s="26" t="n">
        <v>19.77</v>
      </c>
    </row>
    <row r="3263" customFormat="false" ht="15" hidden="false" customHeight="false" outlineLevel="0" collapsed="false">
      <c r="A3263" s="64" t="s">
        <v>1353</v>
      </c>
      <c r="B3263" s="64"/>
      <c r="C3263" s="64"/>
      <c r="D3263" s="64"/>
      <c r="E3263" s="64"/>
      <c r="F3263" s="64"/>
      <c r="G3263" s="65" t="n">
        <v>2.61</v>
      </c>
    </row>
    <row r="3264" customFormat="false" ht="15" hidden="false" customHeight="false" outlineLevel="0" collapsed="false">
      <c r="A3264" s="64" t="s">
        <v>1354</v>
      </c>
      <c r="B3264" s="64"/>
      <c r="C3264" s="64"/>
      <c r="D3264" s="64"/>
      <c r="E3264" s="64"/>
      <c r="F3264" s="64"/>
      <c r="G3264" s="65" t="n">
        <v>7.68</v>
      </c>
    </row>
    <row r="3265" customFormat="false" ht="15" hidden="false" customHeight="false" outlineLevel="0" collapsed="false">
      <c r="A3265" s="64" t="s">
        <v>1355</v>
      </c>
      <c r="B3265" s="64"/>
      <c r="C3265" s="64"/>
      <c r="D3265" s="64"/>
      <c r="E3265" s="64"/>
      <c r="F3265" s="64"/>
      <c r="G3265" s="65" t="n">
        <v>10.3</v>
      </c>
    </row>
    <row r="3266" customFormat="false" ht="15" hidden="false" customHeight="false" outlineLevel="0" collapsed="false">
      <c r="A3266" s="64" t="s">
        <v>1356</v>
      </c>
      <c r="B3266" s="64"/>
      <c r="C3266" s="64"/>
      <c r="D3266" s="64"/>
      <c r="E3266" s="64"/>
      <c r="F3266" s="64"/>
      <c r="G3266" s="65" t="n">
        <v>0</v>
      </c>
    </row>
    <row r="3267" customFormat="false" ht="15" hidden="false" customHeight="false" outlineLevel="0" collapsed="false">
      <c r="A3267" s="64" t="s">
        <v>1357</v>
      </c>
      <c r="B3267" s="64"/>
      <c r="C3267" s="64"/>
      <c r="D3267" s="64"/>
      <c r="E3267" s="64"/>
      <c r="F3267" s="64"/>
      <c r="G3267" s="65" t="n">
        <v>2.64</v>
      </c>
    </row>
    <row r="3268" customFormat="false" ht="15" hidden="false" customHeight="false" outlineLevel="0" collapsed="false">
      <c r="A3268" s="64" t="s">
        <v>1358</v>
      </c>
      <c r="B3268" s="64"/>
      <c r="C3268" s="64"/>
      <c r="D3268" s="64"/>
      <c r="E3268" s="64"/>
      <c r="F3268" s="64"/>
      <c r="G3268" s="65" t="n">
        <v>0</v>
      </c>
    </row>
    <row r="3269" customFormat="false" ht="15" hidden="false" customHeight="false" outlineLevel="0" collapsed="false">
      <c r="A3269" s="64" t="s">
        <v>1359</v>
      </c>
      <c r="B3269" s="64"/>
      <c r="C3269" s="64"/>
      <c r="D3269" s="64"/>
      <c r="E3269" s="64"/>
      <c r="F3269" s="64"/>
      <c r="G3269" s="65" t="n">
        <v>2.64</v>
      </c>
    </row>
    <row r="3270" customFormat="false" ht="15" hidden="false" customHeight="false" outlineLevel="0" collapsed="false">
      <c r="A3270" s="64" t="s">
        <v>1360</v>
      </c>
      <c r="B3270" s="64"/>
      <c r="C3270" s="64"/>
      <c r="D3270" s="64"/>
      <c r="E3270" s="64"/>
      <c r="F3270" s="64"/>
      <c r="G3270" s="65" t="n">
        <v>12.94</v>
      </c>
    </row>
    <row r="3271" customFormat="false" ht="15" hidden="false" customHeight="false" outlineLevel="0" collapsed="false">
      <c r="A3271" s="64" t="s">
        <v>1361</v>
      </c>
      <c r="B3271" s="64"/>
      <c r="C3271" s="64"/>
      <c r="D3271" s="64"/>
      <c r="E3271" s="64"/>
      <c r="F3271" s="64"/>
      <c r="G3271" s="65" t="n">
        <v>3</v>
      </c>
    </row>
    <row r="3272" customFormat="false" ht="15" hidden="false" customHeight="false" outlineLevel="0" collapsed="false">
      <c r="A3272" s="64" t="s">
        <v>1362</v>
      </c>
      <c r="B3272" s="64"/>
      <c r="C3272" s="64"/>
      <c r="D3272" s="64"/>
      <c r="E3272" s="64"/>
      <c r="F3272" s="64"/>
      <c r="G3272" s="65" t="n">
        <f aca="false">G3271*G3270</f>
        <v>38.82</v>
      </c>
    </row>
    <row r="3273" customFormat="false" ht="15" hidden="false" customHeight="false" outlineLevel="0" collapsed="false">
      <c r="A3273" s="66"/>
      <c r="B3273" s="66"/>
      <c r="C3273" s="66"/>
      <c r="D3273" s="66"/>
      <c r="E3273" s="66"/>
      <c r="F3273" s="66"/>
      <c r="G3273" s="66"/>
    </row>
    <row r="3274" customFormat="false" ht="51" hidden="false" customHeight="false" outlineLevel="0" collapsed="false">
      <c r="A3274" s="30" t="s">
        <v>448</v>
      </c>
      <c r="B3274" s="30" t="s">
        <v>449</v>
      </c>
      <c r="C3274" s="61" t="s">
        <v>17</v>
      </c>
      <c r="D3274" s="61" t="s">
        <v>23</v>
      </c>
      <c r="E3274" s="62"/>
      <c r="F3274" s="25"/>
      <c r="G3274" s="25"/>
    </row>
    <row r="3275" customFormat="false" ht="25.5" hidden="false" customHeight="false" outlineLevel="0" collapsed="false">
      <c r="A3275" s="63" t="s">
        <v>1373</v>
      </c>
      <c r="B3275" s="23" t="s">
        <v>1374</v>
      </c>
      <c r="C3275" s="24" t="s">
        <v>17</v>
      </c>
      <c r="D3275" s="24" t="s">
        <v>1314</v>
      </c>
      <c r="E3275" s="62" t="n">
        <v>2.21</v>
      </c>
      <c r="F3275" s="26" t="n">
        <v>12.83</v>
      </c>
      <c r="G3275" s="26" t="n">
        <v>28.35</v>
      </c>
    </row>
    <row r="3276" customFormat="false" ht="25.5" hidden="false" customHeight="false" outlineLevel="0" collapsed="false">
      <c r="A3276" s="63" t="s">
        <v>1367</v>
      </c>
      <c r="B3276" s="23" t="s">
        <v>1368</v>
      </c>
      <c r="C3276" s="24" t="s">
        <v>17</v>
      </c>
      <c r="D3276" s="24" t="s">
        <v>1314</v>
      </c>
      <c r="E3276" s="62" t="n">
        <v>2.21</v>
      </c>
      <c r="F3276" s="26" t="n">
        <v>15.68</v>
      </c>
      <c r="G3276" s="26" t="n">
        <v>34.65</v>
      </c>
    </row>
    <row r="3277" customFormat="false" ht="38.25" hidden="false" customHeight="false" outlineLevel="0" collapsed="false">
      <c r="A3277" s="63" t="s">
        <v>1858</v>
      </c>
      <c r="B3277" s="23" t="s">
        <v>1859</v>
      </c>
      <c r="C3277" s="24" t="s">
        <v>1343</v>
      </c>
      <c r="D3277" s="24" t="s">
        <v>23</v>
      </c>
      <c r="E3277" s="62" t="n">
        <v>17</v>
      </c>
      <c r="F3277" s="26" t="n">
        <v>6.15</v>
      </c>
      <c r="G3277" s="26" t="n">
        <v>104.55</v>
      </c>
    </row>
    <row r="3278" customFormat="false" ht="15" hidden="false" customHeight="false" outlineLevel="0" collapsed="false">
      <c r="A3278" s="64" t="s">
        <v>1353</v>
      </c>
      <c r="B3278" s="64"/>
      <c r="C3278" s="64"/>
      <c r="D3278" s="64"/>
      <c r="E3278" s="64"/>
      <c r="F3278" s="64"/>
      <c r="G3278" s="65" t="n">
        <v>2.61</v>
      </c>
    </row>
    <row r="3279" customFormat="false" ht="15" hidden="false" customHeight="false" outlineLevel="0" collapsed="false">
      <c r="A3279" s="64" t="s">
        <v>1354</v>
      </c>
      <c r="B3279" s="64"/>
      <c r="C3279" s="64"/>
      <c r="D3279" s="64"/>
      <c r="E3279" s="64"/>
      <c r="F3279" s="64"/>
      <c r="G3279" s="65" t="n">
        <v>7.24</v>
      </c>
    </row>
    <row r="3280" customFormat="false" ht="15" hidden="false" customHeight="false" outlineLevel="0" collapsed="false">
      <c r="A3280" s="64" t="s">
        <v>1355</v>
      </c>
      <c r="B3280" s="64"/>
      <c r="C3280" s="64"/>
      <c r="D3280" s="64"/>
      <c r="E3280" s="64"/>
      <c r="F3280" s="64"/>
      <c r="G3280" s="65" t="n">
        <v>9.86</v>
      </c>
    </row>
    <row r="3281" customFormat="false" ht="15" hidden="false" customHeight="false" outlineLevel="0" collapsed="false">
      <c r="A3281" s="64" t="s">
        <v>1356</v>
      </c>
      <c r="B3281" s="64"/>
      <c r="C3281" s="64"/>
      <c r="D3281" s="64"/>
      <c r="E3281" s="64"/>
      <c r="F3281" s="64"/>
      <c r="G3281" s="65" t="n">
        <v>0</v>
      </c>
    </row>
    <row r="3282" customFormat="false" ht="15" hidden="false" customHeight="false" outlineLevel="0" collapsed="false">
      <c r="A3282" s="64" t="s">
        <v>1357</v>
      </c>
      <c r="B3282" s="64"/>
      <c r="C3282" s="64"/>
      <c r="D3282" s="64"/>
      <c r="E3282" s="64"/>
      <c r="F3282" s="64"/>
      <c r="G3282" s="65" t="n">
        <v>2.53</v>
      </c>
    </row>
    <row r="3283" customFormat="false" ht="15" hidden="false" customHeight="false" outlineLevel="0" collapsed="false">
      <c r="A3283" s="64" t="s">
        <v>1358</v>
      </c>
      <c r="B3283" s="64"/>
      <c r="C3283" s="64"/>
      <c r="D3283" s="64"/>
      <c r="E3283" s="64"/>
      <c r="F3283" s="64"/>
      <c r="G3283" s="65" t="n">
        <v>0</v>
      </c>
    </row>
    <row r="3284" customFormat="false" ht="15" hidden="false" customHeight="false" outlineLevel="0" collapsed="false">
      <c r="A3284" s="64" t="s">
        <v>1359</v>
      </c>
      <c r="B3284" s="64"/>
      <c r="C3284" s="64"/>
      <c r="D3284" s="64"/>
      <c r="E3284" s="64"/>
      <c r="F3284" s="64"/>
      <c r="G3284" s="65" t="n">
        <v>2.53</v>
      </c>
    </row>
    <row r="3285" customFormat="false" ht="15" hidden="false" customHeight="false" outlineLevel="0" collapsed="false">
      <c r="A3285" s="64" t="s">
        <v>1360</v>
      </c>
      <c r="B3285" s="64"/>
      <c r="C3285" s="64"/>
      <c r="D3285" s="64"/>
      <c r="E3285" s="64"/>
      <c r="F3285" s="64"/>
      <c r="G3285" s="65" t="n">
        <v>12.38</v>
      </c>
    </row>
    <row r="3286" customFormat="false" ht="15" hidden="false" customHeight="false" outlineLevel="0" collapsed="false">
      <c r="A3286" s="64" t="s">
        <v>1361</v>
      </c>
      <c r="B3286" s="64"/>
      <c r="C3286" s="64"/>
      <c r="D3286" s="64"/>
      <c r="E3286" s="64"/>
      <c r="F3286" s="64"/>
      <c r="G3286" s="65" t="n">
        <v>17</v>
      </c>
    </row>
    <row r="3287" customFormat="false" ht="15" hidden="false" customHeight="false" outlineLevel="0" collapsed="false">
      <c r="A3287" s="64" t="s">
        <v>1362</v>
      </c>
      <c r="B3287" s="64"/>
      <c r="C3287" s="64"/>
      <c r="D3287" s="64"/>
      <c r="E3287" s="64"/>
      <c r="F3287" s="64"/>
      <c r="G3287" s="65" t="n">
        <f aca="false">G3286*G3285</f>
        <v>210.46</v>
      </c>
    </row>
    <row r="3288" customFormat="false" ht="15" hidden="false" customHeight="false" outlineLevel="0" collapsed="false">
      <c r="A3288" s="66"/>
      <c r="B3288" s="66"/>
      <c r="C3288" s="66"/>
      <c r="D3288" s="66"/>
      <c r="E3288" s="66"/>
      <c r="F3288" s="66"/>
      <c r="G3288" s="66"/>
    </row>
    <row r="3289" customFormat="false" ht="51" hidden="false" customHeight="false" outlineLevel="0" collapsed="false">
      <c r="A3289" s="30" t="s">
        <v>450</v>
      </c>
      <c r="B3289" s="30" t="s">
        <v>451</v>
      </c>
      <c r="C3289" s="61" t="s">
        <v>17</v>
      </c>
      <c r="D3289" s="61" t="s">
        <v>23</v>
      </c>
      <c r="E3289" s="62"/>
      <c r="F3289" s="25"/>
      <c r="G3289" s="25"/>
    </row>
    <row r="3290" customFormat="false" ht="25.5" hidden="false" customHeight="false" outlineLevel="0" collapsed="false">
      <c r="A3290" s="63" t="s">
        <v>1373</v>
      </c>
      <c r="B3290" s="23" t="s">
        <v>1374</v>
      </c>
      <c r="C3290" s="24" t="s">
        <v>17</v>
      </c>
      <c r="D3290" s="24" t="s">
        <v>1314</v>
      </c>
      <c r="E3290" s="62" t="n">
        <v>0.52</v>
      </c>
      <c r="F3290" s="26" t="n">
        <v>12.83</v>
      </c>
      <c r="G3290" s="26" t="n">
        <v>6.67</v>
      </c>
    </row>
    <row r="3291" customFormat="false" ht="25.5" hidden="false" customHeight="false" outlineLevel="0" collapsed="false">
      <c r="A3291" s="63" t="s">
        <v>1367</v>
      </c>
      <c r="B3291" s="23" t="s">
        <v>1368</v>
      </c>
      <c r="C3291" s="24" t="s">
        <v>17</v>
      </c>
      <c r="D3291" s="24" t="s">
        <v>1314</v>
      </c>
      <c r="E3291" s="62" t="n">
        <v>0.52</v>
      </c>
      <c r="F3291" s="26" t="n">
        <v>15.68</v>
      </c>
      <c r="G3291" s="26" t="n">
        <v>8.15</v>
      </c>
    </row>
    <row r="3292" customFormat="false" ht="38.25" hidden="false" customHeight="false" outlineLevel="0" collapsed="false">
      <c r="A3292" s="63" t="s">
        <v>1860</v>
      </c>
      <c r="B3292" s="23" t="s">
        <v>1861</v>
      </c>
      <c r="C3292" s="24" t="s">
        <v>1343</v>
      </c>
      <c r="D3292" s="24" t="s">
        <v>23</v>
      </c>
      <c r="E3292" s="62" t="n">
        <v>4</v>
      </c>
      <c r="F3292" s="26" t="n">
        <v>50.35</v>
      </c>
      <c r="G3292" s="26" t="n">
        <v>201.4</v>
      </c>
    </row>
    <row r="3293" customFormat="false" ht="15" hidden="false" customHeight="false" outlineLevel="0" collapsed="false">
      <c r="A3293" s="64" t="s">
        <v>1353</v>
      </c>
      <c r="B3293" s="64"/>
      <c r="C3293" s="64"/>
      <c r="D3293" s="64"/>
      <c r="E3293" s="64"/>
      <c r="F3293" s="64"/>
      <c r="G3293" s="65" t="n">
        <v>2.61</v>
      </c>
    </row>
    <row r="3294" customFormat="false" ht="15" hidden="false" customHeight="false" outlineLevel="0" collapsed="false">
      <c r="A3294" s="64" t="s">
        <v>1354</v>
      </c>
      <c r="B3294" s="64"/>
      <c r="C3294" s="64"/>
      <c r="D3294" s="64"/>
      <c r="E3294" s="64"/>
      <c r="F3294" s="64"/>
      <c r="G3294" s="65" t="n">
        <v>51.44</v>
      </c>
    </row>
    <row r="3295" customFormat="false" ht="15" hidden="false" customHeight="false" outlineLevel="0" collapsed="false">
      <c r="A3295" s="64" t="s">
        <v>1355</v>
      </c>
      <c r="B3295" s="64"/>
      <c r="C3295" s="64"/>
      <c r="D3295" s="64"/>
      <c r="E3295" s="64"/>
      <c r="F3295" s="64"/>
      <c r="G3295" s="65" t="n">
        <v>54.06</v>
      </c>
    </row>
    <row r="3296" customFormat="false" ht="15" hidden="false" customHeight="false" outlineLevel="0" collapsed="false">
      <c r="A3296" s="64" t="s">
        <v>1356</v>
      </c>
      <c r="B3296" s="64"/>
      <c r="C3296" s="64"/>
      <c r="D3296" s="64"/>
      <c r="E3296" s="64"/>
      <c r="F3296" s="64"/>
      <c r="G3296" s="65" t="n">
        <v>0</v>
      </c>
    </row>
    <row r="3297" customFormat="false" ht="15" hidden="false" customHeight="false" outlineLevel="0" collapsed="false">
      <c r="A3297" s="64" t="s">
        <v>1357</v>
      </c>
      <c r="B3297" s="64"/>
      <c r="C3297" s="64"/>
      <c r="D3297" s="64"/>
      <c r="E3297" s="64"/>
      <c r="F3297" s="64"/>
      <c r="G3297" s="65" t="n">
        <v>13.87</v>
      </c>
    </row>
    <row r="3298" customFormat="false" ht="15" hidden="false" customHeight="false" outlineLevel="0" collapsed="false">
      <c r="A3298" s="64" t="s">
        <v>1358</v>
      </c>
      <c r="B3298" s="64"/>
      <c r="C3298" s="64"/>
      <c r="D3298" s="64"/>
      <c r="E3298" s="64"/>
      <c r="F3298" s="64"/>
      <c r="G3298" s="65" t="n">
        <v>0</v>
      </c>
    </row>
    <row r="3299" customFormat="false" ht="15" hidden="false" customHeight="false" outlineLevel="0" collapsed="false">
      <c r="A3299" s="64" t="s">
        <v>1359</v>
      </c>
      <c r="B3299" s="64"/>
      <c r="C3299" s="64"/>
      <c r="D3299" s="64"/>
      <c r="E3299" s="64"/>
      <c r="F3299" s="64"/>
      <c r="G3299" s="65" t="n">
        <v>13.87</v>
      </c>
    </row>
    <row r="3300" customFormat="false" ht="15" hidden="false" customHeight="false" outlineLevel="0" collapsed="false">
      <c r="A3300" s="64" t="s">
        <v>1360</v>
      </c>
      <c r="B3300" s="64"/>
      <c r="C3300" s="64"/>
      <c r="D3300" s="64"/>
      <c r="E3300" s="64"/>
      <c r="F3300" s="64"/>
      <c r="G3300" s="65" t="n">
        <v>67.92</v>
      </c>
    </row>
    <row r="3301" customFormat="false" ht="15" hidden="false" customHeight="false" outlineLevel="0" collapsed="false">
      <c r="A3301" s="64" t="s">
        <v>1361</v>
      </c>
      <c r="B3301" s="64"/>
      <c r="C3301" s="64"/>
      <c r="D3301" s="64"/>
      <c r="E3301" s="64"/>
      <c r="F3301" s="64"/>
      <c r="G3301" s="65" t="n">
        <v>4</v>
      </c>
    </row>
    <row r="3302" customFormat="false" ht="15" hidden="false" customHeight="false" outlineLevel="0" collapsed="false">
      <c r="A3302" s="64" t="s">
        <v>1362</v>
      </c>
      <c r="B3302" s="64"/>
      <c r="C3302" s="64"/>
      <c r="D3302" s="64"/>
      <c r="E3302" s="64"/>
      <c r="F3302" s="64"/>
      <c r="G3302" s="65" t="n">
        <f aca="false">G3301*G3300</f>
        <v>271.68</v>
      </c>
    </row>
    <row r="3303" customFormat="false" ht="15" hidden="false" customHeight="false" outlineLevel="0" collapsed="false">
      <c r="A3303" s="66"/>
      <c r="B3303" s="66"/>
      <c r="C3303" s="66"/>
      <c r="D3303" s="66"/>
      <c r="E3303" s="66"/>
      <c r="F3303" s="66"/>
      <c r="G3303" s="66"/>
    </row>
    <row r="3304" customFormat="false" ht="51" hidden="false" customHeight="false" outlineLevel="0" collapsed="false">
      <c r="A3304" s="30" t="s">
        <v>452</v>
      </c>
      <c r="B3304" s="30" t="s">
        <v>453</v>
      </c>
      <c r="C3304" s="61" t="s">
        <v>17</v>
      </c>
      <c r="D3304" s="61" t="s">
        <v>23</v>
      </c>
      <c r="E3304" s="62"/>
      <c r="F3304" s="25"/>
      <c r="G3304" s="25"/>
    </row>
    <row r="3305" customFormat="false" ht="25.5" hidden="false" customHeight="false" outlineLevel="0" collapsed="false">
      <c r="A3305" s="63" t="s">
        <v>1373</v>
      </c>
      <c r="B3305" s="23" t="s">
        <v>1374</v>
      </c>
      <c r="C3305" s="24" t="s">
        <v>17</v>
      </c>
      <c r="D3305" s="24" t="s">
        <v>1314</v>
      </c>
      <c r="E3305" s="62" t="n">
        <v>0.13</v>
      </c>
      <c r="F3305" s="26" t="n">
        <v>12.83</v>
      </c>
      <c r="G3305" s="26" t="n">
        <v>1.67</v>
      </c>
    </row>
    <row r="3306" customFormat="false" ht="25.5" hidden="false" customHeight="false" outlineLevel="0" collapsed="false">
      <c r="A3306" s="63" t="s">
        <v>1367</v>
      </c>
      <c r="B3306" s="23" t="s">
        <v>1368</v>
      </c>
      <c r="C3306" s="24" t="s">
        <v>17</v>
      </c>
      <c r="D3306" s="24" t="s">
        <v>1314</v>
      </c>
      <c r="E3306" s="62" t="n">
        <v>0.13</v>
      </c>
      <c r="F3306" s="26" t="n">
        <v>15.68</v>
      </c>
      <c r="G3306" s="26" t="n">
        <v>2.04</v>
      </c>
    </row>
    <row r="3307" customFormat="false" ht="38.25" hidden="false" customHeight="false" outlineLevel="0" collapsed="false">
      <c r="A3307" s="63" t="s">
        <v>1862</v>
      </c>
      <c r="B3307" s="23" t="s">
        <v>1863</v>
      </c>
      <c r="C3307" s="24" t="s">
        <v>1343</v>
      </c>
      <c r="D3307" s="24" t="s">
        <v>23</v>
      </c>
      <c r="E3307" s="62" t="n">
        <v>1</v>
      </c>
      <c r="F3307" s="26" t="n">
        <v>62.52</v>
      </c>
      <c r="G3307" s="26" t="n">
        <v>62.52</v>
      </c>
    </row>
    <row r="3308" customFormat="false" ht="15" hidden="false" customHeight="false" outlineLevel="0" collapsed="false">
      <c r="A3308" s="64" t="s">
        <v>1353</v>
      </c>
      <c r="B3308" s="64"/>
      <c r="C3308" s="64"/>
      <c r="D3308" s="64"/>
      <c r="E3308" s="64"/>
      <c r="F3308" s="64"/>
      <c r="G3308" s="65" t="n">
        <v>2.61</v>
      </c>
    </row>
    <row r="3309" customFormat="false" ht="15" hidden="false" customHeight="false" outlineLevel="0" collapsed="false">
      <c r="A3309" s="64" t="s">
        <v>1354</v>
      </c>
      <c r="B3309" s="64"/>
      <c r="C3309" s="64"/>
      <c r="D3309" s="64"/>
      <c r="E3309" s="64"/>
      <c r="F3309" s="64"/>
      <c r="G3309" s="65" t="n">
        <v>63.61</v>
      </c>
    </row>
    <row r="3310" customFormat="false" ht="15" hidden="false" customHeight="false" outlineLevel="0" collapsed="false">
      <c r="A3310" s="64" t="s">
        <v>1355</v>
      </c>
      <c r="B3310" s="64"/>
      <c r="C3310" s="64"/>
      <c r="D3310" s="64"/>
      <c r="E3310" s="64"/>
      <c r="F3310" s="64"/>
      <c r="G3310" s="65" t="n">
        <v>66.23</v>
      </c>
    </row>
    <row r="3311" customFormat="false" ht="15" hidden="false" customHeight="false" outlineLevel="0" collapsed="false">
      <c r="A3311" s="64" t="s">
        <v>1356</v>
      </c>
      <c r="B3311" s="64"/>
      <c r="C3311" s="64"/>
      <c r="D3311" s="64"/>
      <c r="E3311" s="64"/>
      <c r="F3311" s="64"/>
      <c r="G3311" s="65" t="n">
        <v>0</v>
      </c>
    </row>
    <row r="3312" customFormat="false" ht="15" hidden="false" customHeight="false" outlineLevel="0" collapsed="false">
      <c r="A3312" s="64" t="s">
        <v>1357</v>
      </c>
      <c r="B3312" s="64"/>
      <c r="C3312" s="64"/>
      <c r="D3312" s="64"/>
      <c r="E3312" s="64"/>
      <c r="F3312" s="64"/>
      <c r="G3312" s="65" t="n">
        <v>16.99</v>
      </c>
    </row>
    <row r="3313" customFormat="false" ht="15" hidden="false" customHeight="false" outlineLevel="0" collapsed="false">
      <c r="A3313" s="64" t="s">
        <v>1358</v>
      </c>
      <c r="B3313" s="64"/>
      <c r="C3313" s="64"/>
      <c r="D3313" s="64"/>
      <c r="E3313" s="64"/>
      <c r="F3313" s="64"/>
      <c r="G3313" s="65" t="n">
        <v>0</v>
      </c>
    </row>
    <row r="3314" customFormat="false" ht="15" hidden="false" customHeight="false" outlineLevel="0" collapsed="false">
      <c r="A3314" s="64" t="s">
        <v>1359</v>
      </c>
      <c r="B3314" s="64"/>
      <c r="C3314" s="64"/>
      <c r="D3314" s="64"/>
      <c r="E3314" s="64"/>
      <c r="F3314" s="64"/>
      <c r="G3314" s="65" t="n">
        <v>16.99</v>
      </c>
    </row>
    <row r="3315" customFormat="false" ht="15" hidden="false" customHeight="false" outlineLevel="0" collapsed="false">
      <c r="A3315" s="64" t="s">
        <v>1360</v>
      </c>
      <c r="B3315" s="64"/>
      <c r="C3315" s="64"/>
      <c r="D3315" s="64"/>
      <c r="E3315" s="64"/>
      <c r="F3315" s="64"/>
      <c r="G3315" s="65" t="n">
        <v>83.21</v>
      </c>
    </row>
    <row r="3316" customFormat="false" ht="15" hidden="false" customHeight="false" outlineLevel="0" collapsed="false">
      <c r="A3316" s="64" t="s">
        <v>1361</v>
      </c>
      <c r="B3316" s="64"/>
      <c r="C3316" s="64"/>
      <c r="D3316" s="64"/>
      <c r="E3316" s="64"/>
      <c r="F3316" s="64"/>
      <c r="G3316" s="65" t="n">
        <v>1</v>
      </c>
    </row>
    <row r="3317" customFormat="false" ht="15" hidden="false" customHeight="false" outlineLevel="0" collapsed="false">
      <c r="A3317" s="64" t="s">
        <v>1362</v>
      </c>
      <c r="B3317" s="64"/>
      <c r="C3317" s="64"/>
      <c r="D3317" s="64"/>
      <c r="E3317" s="64"/>
      <c r="F3317" s="64"/>
      <c r="G3317" s="65" t="n">
        <f aca="false">G3316*G3315</f>
        <v>83.21</v>
      </c>
    </row>
    <row r="3318" customFormat="false" ht="15" hidden="false" customHeight="false" outlineLevel="0" collapsed="false">
      <c r="A3318" s="66"/>
      <c r="B3318" s="66"/>
      <c r="C3318" s="66"/>
      <c r="D3318" s="66"/>
      <c r="E3318" s="66"/>
      <c r="F3318" s="66"/>
      <c r="G3318" s="66"/>
    </row>
    <row r="3319" customFormat="false" ht="51" hidden="false" customHeight="false" outlineLevel="0" collapsed="false">
      <c r="A3319" s="30" t="s">
        <v>454</v>
      </c>
      <c r="B3319" s="30" t="s">
        <v>455</v>
      </c>
      <c r="C3319" s="61" t="s">
        <v>17</v>
      </c>
      <c r="D3319" s="61" t="s">
        <v>23</v>
      </c>
      <c r="E3319" s="62"/>
      <c r="F3319" s="25"/>
      <c r="G3319" s="25"/>
    </row>
    <row r="3320" customFormat="false" ht="25.5" hidden="false" customHeight="false" outlineLevel="0" collapsed="false">
      <c r="A3320" s="63" t="s">
        <v>1373</v>
      </c>
      <c r="B3320" s="23" t="s">
        <v>1374</v>
      </c>
      <c r="C3320" s="24" t="s">
        <v>17</v>
      </c>
      <c r="D3320" s="24" t="s">
        <v>1314</v>
      </c>
      <c r="E3320" s="62" t="n">
        <v>3.4</v>
      </c>
      <c r="F3320" s="26" t="n">
        <v>12.83</v>
      </c>
      <c r="G3320" s="26" t="n">
        <v>43.61</v>
      </c>
    </row>
    <row r="3321" customFormat="false" ht="25.5" hidden="false" customHeight="false" outlineLevel="0" collapsed="false">
      <c r="A3321" s="63" t="s">
        <v>1367</v>
      </c>
      <c r="B3321" s="23" t="s">
        <v>1368</v>
      </c>
      <c r="C3321" s="24" t="s">
        <v>17</v>
      </c>
      <c r="D3321" s="24" t="s">
        <v>1314</v>
      </c>
      <c r="E3321" s="62" t="n">
        <v>3.4</v>
      </c>
      <c r="F3321" s="26" t="n">
        <v>15.68</v>
      </c>
      <c r="G3321" s="26" t="n">
        <v>53.3</v>
      </c>
    </row>
    <row r="3322" customFormat="false" ht="38.25" hidden="false" customHeight="false" outlineLevel="0" collapsed="false">
      <c r="A3322" s="63" t="s">
        <v>1864</v>
      </c>
      <c r="B3322" s="23" t="s">
        <v>1865</v>
      </c>
      <c r="C3322" s="24" t="s">
        <v>1343</v>
      </c>
      <c r="D3322" s="24" t="s">
        <v>23</v>
      </c>
      <c r="E3322" s="62" t="n">
        <v>34</v>
      </c>
      <c r="F3322" s="26" t="n">
        <v>6.45</v>
      </c>
      <c r="G3322" s="26" t="n">
        <v>219.3</v>
      </c>
    </row>
    <row r="3323" customFormat="false" ht="15" hidden="false" customHeight="false" outlineLevel="0" collapsed="false">
      <c r="A3323" s="64" t="s">
        <v>1353</v>
      </c>
      <c r="B3323" s="64"/>
      <c r="C3323" s="64"/>
      <c r="D3323" s="64"/>
      <c r="E3323" s="64"/>
      <c r="F3323" s="64"/>
      <c r="G3323" s="65" t="n">
        <v>2.01</v>
      </c>
    </row>
    <row r="3324" customFormat="false" ht="15" hidden="false" customHeight="false" outlineLevel="0" collapsed="false">
      <c r="A3324" s="64" t="s">
        <v>1354</v>
      </c>
      <c r="B3324" s="64"/>
      <c r="C3324" s="64"/>
      <c r="D3324" s="64"/>
      <c r="E3324" s="64"/>
      <c r="F3324" s="64"/>
      <c r="G3324" s="65" t="n">
        <v>7.29</v>
      </c>
    </row>
    <row r="3325" customFormat="false" ht="15" hidden="false" customHeight="false" outlineLevel="0" collapsed="false">
      <c r="A3325" s="64" t="s">
        <v>1355</v>
      </c>
      <c r="B3325" s="64"/>
      <c r="C3325" s="64"/>
      <c r="D3325" s="64"/>
      <c r="E3325" s="64"/>
      <c r="F3325" s="64"/>
      <c r="G3325" s="65" t="n">
        <v>9.3</v>
      </c>
    </row>
    <row r="3326" customFormat="false" ht="15" hidden="false" customHeight="false" outlineLevel="0" collapsed="false">
      <c r="A3326" s="64" t="s">
        <v>1356</v>
      </c>
      <c r="B3326" s="64"/>
      <c r="C3326" s="64"/>
      <c r="D3326" s="64"/>
      <c r="E3326" s="64"/>
      <c r="F3326" s="64"/>
      <c r="G3326" s="65" t="n">
        <v>0</v>
      </c>
    </row>
    <row r="3327" customFormat="false" ht="15" hidden="false" customHeight="false" outlineLevel="0" collapsed="false">
      <c r="A3327" s="64" t="s">
        <v>1357</v>
      </c>
      <c r="B3327" s="64"/>
      <c r="C3327" s="64"/>
      <c r="D3327" s="64"/>
      <c r="E3327" s="64"/>
      <c r="F3327" s="64"/>
      <c r="G3327" s="65" t="n">
        <v>2.39</v>
      </c>
    </row>
    <row r="3328" customFormat="false" ht="15" hidden="false" customHeight="false" outlineLevel="0" collapsed="false">
      <c r="A3328" s="64" t="s">
        <v>1358</v>
      </c>
      <c r="B3328" s="64"/>
      <c r="C3328" s="64"/>
      <c r="D3328" s="64"/>
      <c r="E3328" s="64"/>
      <c r="F3328" s="64"/>
      <c r="G3328" s="65" t="n">
        <v>0</v>
      </c>
    </row>
    <row r="3329" customFormat="false" ht="15" hidden="false" customHeight="false" outlineLevel="0" collapsed="false">
      <c r="A3329" s="64" t="s">
        <v>1359</v>
      </c>
      <c r="B3329" s="64"/>
      <c r="C3329" s="64"/>
      <c r="D3329" s="64"/>
      <c r="E3329" s="64"/>
      <c r="F3329" s="64"/>
      <c r="G3329" s="65" t="n">
        <v>2.39</v>
      </c>
    </row>
    <row r="3330" customFormat="false" ht="15" hidden="false" customHeight="false" outlineLevel="0" collapsed="false">
      <c r="A3330" s="64" t="s">
        <v>1360</v>
      </c>
      <c r="B3330" s="64"/>
      <c r="C3330" s="64"/>
      <c r="D3330" s="64"/>
      <c r="E3330" s="64"/>
      <c r="F3330" s="64"/>
      <c r="G3330" s="65" t="n">
        <v>11.69</v>
      </c>
    </row>
    <row r="3331" customFormat="false" ht="15" hidden="false" customHeight="false" outlineLevel="0" collapsed="false">
      <c r="A3331" s="64" t="s">
        <v>1361</v>
      </c>
      <c r="B3331" s="64"/>
      <c r="C3331" s="64"/>
      <c r="D3331" s="64"/>
      <c r="E3331" s="64"/>
      <c r="F3331" s="64"/>
      <c r="G3331" s="65" t="n">
        <v>34</v>
      </c>
    </row>
    <row r="3332" customFormat="false" ht="15" hidden="false" customHeight="false" outlineLevel="0" collapsed="false">
      <c r="A3332" s="64" t="s">
        <v>1362</v>
      </c>
      <c r="B3332" s="64"/>
      <c r="C3332" s="64"/>
      <c r="D3332" s="64"/>
      <c r="E3332" s="64"/>
      <c r="F3332" s="64"/>
      <c r="G3332" s="65" t="n">
        <f aca="false">G3331*G3330</f>
        <v>397.46</v>
      </c>
    </row>
    <row r="3333" customFormat="false" ht="15" hidden="false" customHeight="false" outlineLevel="0" collapsed="false">
      <c r="A3333" s="66"/>
      <c r="B3333" s="66"/>
      <c r="C3333" s="66"/>
      <c r="D3333" s="66"/>
      <c r="E3333" s="66"/>
      <c r="F3333" s="66"/>
      <c r="G3333" s="66"/>
    </row>
    <row r="3334" customFormat="false" ht="38.25" hidden="false" customHeight="false" outlineLevel="0" collapsed="false">
      <c r="A3334" s="30" t="s">
        <v>456</v>
      </c>
      <c r="B3334" s="30" t="s">
        <v>457</v>
      </c>
      <c r="C3334" s="61" t="s">
        <v>17</v>
      </c>
      <c r="D3334" s="61" t="s">
        <v>23</v>
      </c>
      <c r="E3334" s="62"/>
      <c r="F3334" s="25"/>
      <c r="G3334" s="25"/>
    </row>
    <row r="3335" customFormat="false" ht="25.5" hidden="false" customHeight="false" outlineLevel="0" collapsed="false">
      <c r="A3335" s="63" t="s">
        <v>1373</v>
      </c>
      <c r="B3335" s="23" t="s">
        <v>1374</v>
      </c>
      <c r="C3335" s="24" t="s">
        <v>17</v>
      </c>
      <c r="D3335" s="24" t="s">
        <v>1314</v>
      </c>
      <c r="E3335" s="62" t="n">
        <v>0.7</v>
      </c>
      <c r="F3335" s="26" t="n">
        <v>12.83</v>
      </c>
      <c r="G3335" s="26" t="n">
        <v>8.98</v>
      </c>
    </row>
    <row r="3336" customFormat="false" ht="25.5" hidden="false" customHeight="false" outlineLevel="0" collapsed="false">
      <c r="A3336" s="63" t="s">
        <v>1367</v>
      </c>
      <c r="B3336" s="23" t="s">
        <v>1368</v>
      </c>
      <c r="C3336" s="24" t="s">
        <v>17</v>
      </c>
      <c r="D3336" s="24" t="s">
        <v>1314</v>
      </c>
      <c r="E3336" s="62" t="n">
        <v>0.7</v>
      </c>
      <c r="F3336" s="26" t="n">
        <v>15.68</v>
      </c>
      <c r="G3336" s="26" t="n">
        <v>10.97</v>
      </c>
    </row>
    <row r="3337" customFormat="false" ht="38.25" hidden="false" customHeight="false" outlineLevel="0" collapsed="false">
      <c r="A3337" s="63" t="s">
        <v>1866</v>
      </c>
      <c r="B3337" s="23" t="s">
        <v>1867</v>
      </c>
      <c r="C3337" s="24" t="s">
        <v>1343</v>
      </c>
      <c r="D3337" s="24" t="s">
        <v>23</v>
      </c>
      <c r="E3337" s="62" t="n">
        <v>7</v>
      </c>
      <c r="F3337" s="26" t="n">
        <v>2.46</v>
      </c>
      <c r="G3337" s="26" t="n">
        <v>17.22</v>
      </c>
    </row>
    <row r="3338" customFormat="false" ht="15" hidden="false" customHeight="false" outlineLevel="0" collapsed="false">
      <c r="A3338" s="64" t="s">
        <v>1353</v>
      </c>
      <c r="B3338" s="64"/>
      <c r="C3338" s="64"/>
      <c r="D3338" s="64"/>
      <c r="E3338" s="64"/>
      <c r="F3338" s="64"/>
      <c r="G3338" s="65" t="n">
        <v>2.01</v>
      </c>
    </row>
    <row r="3339" customFormat="false" ht="15" hidden="false" customHeight="false" outlineLevel="0" collapsed="false">
      <c r="A3339" s="64" t="s">
        <v>1354</v>
      </c>
      <c r="B3339" s="64"/>
      <c r="C3339" s="64"/>
      <c r="D3339" s="64"/>
      <c r="E3339" s="64"/>
      <c r="F3339" s="64"/>
      <c r="G3339" s="65" t="n">
        <v>3.3</v>
      </c>
    </row>
    <row r="3340" customFormat="false" ht="15" hidden="false" customHeight="false" outlineLevel="0" collapsed="false">
      <c r="A3340" s="64" t="s">
        <v>1355</v>
      </c>
      <c r="B3340" s="64"/>
      <c r="C3340" s="64"/>
      <c r="D3340" s="64"/>
      <c r="E3340" s="64"/>
      <c r="F3340" s="64"/>
      <c r="G3340" s="65" t="n">
        <v>5.31</v>
      </c>
    </row>
    <row r="3341" customFormat="false" ht="15" hidden="false" customHeight="false" outlineLevel="0" collapsed="false">
      <c r="A3341" s="64" t="s">
        <v>1356</v>
      </c>
      <c r="B3341" s="64"/>
      <c r="C3341" s="64"/>
      <c r="D3341" s="64"/>
      <c r="E3341" s="64"/>
      <c r="F3341" s="64"/>
      <c r="G3341" s="65" t="n">
        <v>0</v>
      </c>
    </row>
    <row r="3342" customFormat="false" ht="15" hidden="false" customHeight="false" outlineLevel="0" collapsed="false">
      <c r="A3342" s="64" t="s">
        <v>1357</v>
      </c>
      <c r="B3342" s="64"/>
      <c r="C3342" s="64"/>
      <c r="D3342" s="64"/>
      <c r="E3342" s="64"/>
      <c r="F3342" s="64"/>
      <c r="G3342" s="65" t="n">
        <v>1.36</v>
      </c>
    </row>
    <row r="3343" customFormat="false" ht="15" hidden="false" customHeight="false" outlineLevel="0" collapsed="false">
      <c r="A3343" s="64" t="s">
        <v>1358</v>
      </c>
      <c r="B3343" s="64"/>
      <c r="C3343" s="64"/>
      <c r="D3343" s="64"/>
      <c r="E3343" s="64"/>
      <c r="F3343" s="64"/>
      <c r="G3343" s="65" t="n">
        <v>0</v>
      </c>
    </row>
    <row r="3344" customFormat="false" ht="15" hidden="false" customHeight="false" outlineLevel="0" collapsed="false">
      <c r="A3344" s="64" t="s">
        <v>1359</v>
      </c>
      <c r="B3344" s="64"/>
      <c r="C3344" s="64"/>
      <c r="D3344" s="64"/>
      <c r="E3344" s="64"/>
      <c r="F3344" s="64"/>
      <c r="G3344" s="65" t="n">
        <v>1.36</v>
      </c>
    </row>
    <row r="3345" customFormat="false" ht="15" hidden="false" customHeight="false" outlineLevel="0" collapsed="false">
      <c r="A3345" s="64" t="s">
        <v>1360</v>
      </c>
      <c r="B3345" s="64"/>
      <c r="C3345" s="64"/>
      <c r="D3345" s="64"/>
      <c r="E3345" s="64"/>
      <c r="F3345" s="64"/>
      <c r="G3345" s="65" t="n">
        <v>6.67</v>
      </c>
    </row>
    <row r="3346" customFormat="false" ht="15" hidden="false" customHeight="false" outlineLevel="0" collapsed="false">
      <c r="A3346" s="64" t="s">
        <v>1361</v>
      </c>
      <c r="B3346" s="64"/>
      <c r="C3346" s="64"/>
      <c r="D3346" s="64"/>
      <c r="E3346" s="64"/>
      <c r="F3346" s="64"/>
      <c r="G3346" s="65" t="n">
        <v>7</v>
      </c>
    </row>
    <row r="3347" customFormat="false" ht="15" hidden="false" customHeight="false" outlineLevel="0" collapsed="false">
      <c r="A3347" s="64" t="s">
        <v>1362</v>
      </c>
      <c r="B3347" s="64"/>
      <c r="C3347" s="64"/>
      <c r="D3347" s="64"/>
      <c r="E3347" s="64"/>
      <c r="F3347" s="64"/>
      <c r="G3347" s="65" t="n">
        <f aca="false">G3346*G3345</f>
        <v>46.69</v>
      </c>
    </row>
    <row r="3348" customFormat="false" ht="15" hidden="false" customHeight="false" outlineLevel="0" collapsed="false">
      <c r="A3348" s="66"/>
      <c r="B3348" s="66"/>
      <c r="C3348" s="66"/>
      <c r="D3348" s="66"/>
      <c r="E3348" s="66"/>
      <c r="F3348" s="66"/>
      <c r="G3348" s="66"/>
    </row>
    <row r="3349" customFormat="false" ht="38.25" hidden="false" customHeight="false" outlineLevel="0" collapsed="false">
      <c r="A3349" s="30" t="s">
        <v>458</v>
      </c>
      <c r="B3349" s="30" t="s">
        <v>459</v>
      </c>
      <c r="C3349" s="61" t="s">
        <v>17</v>
      </c>
      <c r="D3349" s="61" t="s">
        <v>23</v>
      </c>
      <c r="E3349" s="62"/>
      <c r="F3349" s="25"/>
      <c r="G3349" s="25"/>
    </row>
    <row r="3350" customFormat="false" ht="25.5" hidden="false" customHeight="false" outlineLevel="0" collapsed="false">
      <c r="A3350" s="63" t="s">
        <v>1373</v>
      </c>
      <c r="B3350" s="23" t="s">
        <v>1374</v>
      </c>
      <c r="C3350" s="24" t="s">
        <v>17</v>
      </c>
      <c r="D3350" s="24" t="s">
        <v>1314</v>
      </c>
      <c r="E3350" s="62" t="n">
        <v>1.7</v>
      </c>
      <c r="F3350" s="26" t="n">
        <v>12.83</v>
      </c>
      <c r="G3350" s="26" t="n">
        <v>21.81</v>
      </c>
    </row>
    <row r="3351" customFormat="false" ht="25.5" hidden="false" customHeight="false" outlineLevel="0" collapsed="false">
      <c r="A3351" s="63" t="s">
        <v>1367</v>
      </c>
      <c r="B3351" s="23" t="s">
        <v>1368</v>
      </c>
      <c r="C3351" s="24" t="s">
        <v>17</v>
      </c>
      <c r="D3351" s="24" t="s">
        <v>1314</v>
      </c>
      <c r="E3351" s="62" t="n">
        <v>1.7</v>
      </c>
      <c r="F3351" s="26" t="n">
        <v>15.68</v>
      </c>
      <c r="G3351" s="26" t="n">
        <v>26.65</v>
      </c>
    </row>
    <row r="3352" customFormat="false" ht="25.5" hidden="false" customHeight="false" outlineLevel="0" collapsed="false">
      <c r="A3352" s="63" t="s">
        <v>1868</v>
      </c>
      <c r="B3352" s="23" t="s">
        <v>1869</v>
      </c>
      <c r="C3352" s="24" t="s">
        <v>1343</v>
      </c>
      <c r="D3352" s="24" t="s">
        <v>23</v>
      </c>
      <c r="E3352" s="62" t="n">
        <v>17</v>
      </c>
      <c r="F3352" s="26" t="n">
        <v>2.88</v>
      </c>
      <c r="G3352" s="26" t="n">
        <v>48.96</v>
      </c>
    </row>
    <row r="3353" customFormat="false" ht="15" hidden="false" customHeight="false" outlineLevel="0" collapsed="false">
      <c r="A3353" s="64" t="s">
        <v>1353</v>
      </c>
      <c r="B3353" s="64"/>
      <c r="C3353" s="64"/>
      <c r="D3353" s="64"/>
      <c r="E3353" s="64"/>
      <c r="F3353" s="64"/>
      <c r="G3353" s="65" t="n">
        <v>2.01</v>
      </c>
    </row>
    <row r="3354" customFormat="false" ht="15" hidden="false" customHeight="false" outlineLevel="0" collapsed="false">
      <c r="A3354" s="64" t="s">
        <v>1354</v>
      </c>
      <c r="B3354" s="64"/>
      <c r="C3354" s="64"/>
      <c r="D3354" s="64"/>
      <c r="E3354" s="64"/>
      <c r="F3354" s="64"/>
      <c r="G3354" s="65" t="n">
        <v>3.72</v>
      </c>
    </row>
    <row r="3355" customFormat="false" ht="15" hidden="false" customHeight="false" outlineLevel="0" collapsed="false">
      <c r="A3355" s="64" t="s">
        <v>1355</v>
      </c>
      <c r="B3355" s="64"/>
      <c r="C3355" s="64"/>
      <c r="D3355" s="64"/>
      <c r="E3355" s="64"/>
      <c r="F3355" s="64"/>
      <c r="G3355" s="65" t="n">
        <v>5.73</v>
      </c>
    </row>
    <row r="3356" customFormat="false" ht="15" hidden="false" customHeight="false" outlineLevel="0" collapsed="false">
      <c r="A3356" s="64" t="s">
        <v>1356</v>
      </c>
      <c r="B3356" s="64"/>
      <c r="C3356" s="64"/>
      <c r="D3356" s="64"/>
      <c r="E3356" s="64"/>
      <c r="F3356" s="64"/>
      <c r="G3356" s="65" t="n">
        <v>0</v>
      </c>
    </row>
    <row r="3357" customFormat="false" ht="15" hidden="false" customHeight="false" outlineLevel="0" collapsed="false">
      <c r="A3357" s="64" t="s">
        <v>1357</v>
      </c>
      <c r="B3357" s="64"/>
      <c r="C3357" s="64"/>
      <c r="D3357" s="64"/>
      <c r="E3357" s="64"/>
      <c r="F3357" s="64"/>
      <c r="G3357" s="65" t="n">
        <v>1.47</v>
      </c>
    </row>
    <row r="3358" customFormat="false" ht="15" hidden="false" customHeight="false" outlineLevel="0" collapsed="false">
      <c r="A3358" s="64" t="s">
        <v>1358</v>
      </c>
      <c r="B3358" s="64"/>
      <c r="C3358" s="64"/>
      <c r="D3358" s="64"/>
      <c r="E3358" s="64"/>
      <c r="F3358" s="64"/>
      <c r="G3358" s="65" t="n">
        <v>0</v>
      </c>
    </row>
    <row r="3359" customFormat="false" ht="15" hidden="false" customHeight="false" outlineLevel="0" collapsed="false">
      <c r="A3359" s="64" t="s">
        <v>1359</v>
      </c>
      <c r="B3359" s="64"/>
      <c r="C3359" s="64"/>
      <c r="D3359" s="64"/>
      <c r="E3359" s="64"/>
      <c r="F3359" s="64"/>
      <c r="G3359" s="65" t="n">
        <v>1.47</v>
      </c>
    </row>
    <row r="3360" customFormat="false" ht="15" hidden="false" customHeight="false" outlineLevel="0" collapsed="false">
      <c r="A3360" s="64" t="s">
        <v>1360</v>
      </c>
      <c r="B3360" s="64"/>
      <c r="C3360" s="64"/>
      <c r="D3360" s="64"/>
      <c r="E3360" s="64"/>
      <c r="F3360" s="64"/>
      <c r="G3360" s="65" t="n">
        <v>7.2</v>
      </c>
    </row>
    <row r="3361" customFormat="false" ht="15" hidden="false" customHeight="false" outlineLevel="0" collapsed="false">
      <c r="A3361" s="64" t="s">
        <v>1361</v>
      </c>
      <c r="B3361" s="64"/>
      <c r="C3361" s="64"/>
      <c r="D3361" s="64"/>
      <c r="E3361" s="64"/>
      <c r="F3361" s="64"/>
      <c r="G3361" s="65" t="n">
        <v>17</v>
      </c>
    </row>
    <row r="3362" customFormat="false" ht="15" hidden="false" customHeight="false" outlineLevel="0" collapsed="false">
      <c r="A3362" s="64" t="s">
        <v>1362</v>
      </c>
      <c r="B3362" s="64"/>
      <c r="C3362" s="64"/>
      <c r="D3362" s="64"/>
      <c r="E3362" s="64"/>
      <c r="F3362" s="64"/>
      <c r="G3362" s="65" t="n">
        <f aca="false">G3361*G3360</f>
        <v>122.4</v>
      </c>
    </row>
    <row r="3363" customFormat="false" ht="15" hidden="false" customHeight="false" outlineLevel="0" collapsed="false">
      <c r="A3363" s="66"/>
      <c r="B3363" s="66"/>
      <c r="C3363" s="66"/>
      <c r="D3363" s="66"/>
      <c r="E3363" s="66"/>
      <c r="F3363" s="66"/>
      <c r="G3363" s="66"/>
    </row>
    <row r="3364" customFormat="false" ht="38.25" hidden="false" customHeight="false" outlineLevel="0" collapsed="false">
      <c r="A3364" s="30" t="s">
        <v>460</v>
      </c>
      <c r="B3364" s="30" t="s">
        <v>461</v>
      </c>
      <c r="C3364" s="61" t="s">
        <v>17</v>
      </c>
      <c r="D3364" s="61" t="s">
        <v>23</v>
      </c>
      <c r="E3364" s="62"/>
      <c r="F3364" s="25"/>
      <c r="G3364" s="25"/>
    </row>
    <row r="3365" customFormat="false" ht="25.5" hidden="false" customHeight="false" outlineLevel="0" collapsed="false">
      <c r="A3365" s="63" t="s">
        <v>1373</v>
      </c>
      <c r="B3365" s="23" t="s">
        <v>1374</v>
      </c>
      <c r="C3365" s="24" t="s">
        <v>17</v>
      </c>
      <c r="D3365" s="24" t="s">
        <v>1314</v>
      </c>
      <c r="E3365" s="62" t="n">
        <v>0.9</v>
      </c>
      <c r="F3365" s="26" t="n">
        <v>12.83</v>
      </c>
      <c r="G3365" s="26" t="n">
        <v>11.54</v>
      </c>
    </row>
    <row r="3366" customFormat="false" ht="25.5" hidden="false" customHeight="false" outlineLevel="0" collapsed="false">
      <c r="A3366" s="63" t="s">
        <v>1367</v>
      </c>
      <c r="B3366" s="23" t="s">
        <v>1368</v>
      </c>
      <c r="C3366" s="24" t="s">
        <v>17</v>
      </c>
      <c r="D3366" s="24" t="s">
        <v>1314</v>
      </c>
      <c r="E3366" s="62" t="n">
        <v>0.9</v>
      </c>
      <c r="F3366" s="26" t="n">
        <v>15.68</v>
      </c>
      <c r="G3366" s="26" t="n">
        <v>14.11</v>
      </c>
    </row>
    <row r="3367" customFormat="false" ht="38.25" hidden="false" customHeight="false" outlineLevel="0" collapsed="false">
      <c r="A3367" s="63" t="s">
        <v>1870</v>
      </c>
      <c r="B3367" s="23" t="s">
        <v>1871</v>
      </c>
      <c r="C3367" s="24" t="s">
        <v>1343</v>
      </c>
      <c r="D3367" s="24" t="s">
        <v>23</v>
      </c>
      <c r="E3367" s="62" t="n">
        <v>9</v>
      </c>
      <c r="F3367" s="26" t="n">
        <v>3.63</v>
      </c>
      <c r="G3367" s="26" t="n">
        <v>32.67</v>
      </c>
    </row>
    <row r="3368" customFormat="false" ht="15" hidden="false" customHeight="false" outlineLevel="0" collapsed="false">
      <c r="A3368" s="64" t="s">
        <v>1353</v>
      </c>
      <c r="B3368" s="64"/>
      <c r="C3368" s="64"/>
      <c r="D3368" s="64"/>
      <c r="E3368" s="64"/>
      <c r="F3368" s="64"/>
      <c r="G3368" s="65" t="n">
        <v>2.01</v>
      </c>
    </row>
    <row r="3369" customFormat="false" ht="15" hidden="false" customHeight="false" outlineLevel="0" collapsed="false">
      <c r="A3369" s="64" t="s">
        <v>1354</v>
      </c>
      <c r="B3369" s="64"/>
      <c r="C3369" s="64"/>
      <c r="D3369" s="64"/>
      <c r="E3369" s="64"/>
      <c r="F3369" s="64"/>
      <c r="G3369" s="65" t="n">
        <v>4.47</v>
      </c>
    </row>
    <row r="3370" customFormat="false" ht="15" hidden="false" customHeight="false" outlineLevel="0" collapsed="false">
      <c r="A3370" s="64" t="s">
        <v>1355</v>
      </c>
      <c r="B3370" s="64"/>
      <c r="C3370" s="64"/>
      <c r="D3370" s="64"/>
      <c r="E3370" s="64"/>
      <c r="F3370" s="64"/>
      <c r="G3370" s="65" t="n">
        <v>6.48</v>
      </c>
    </row>
    <row r="3371" customFormat="false" ht="15" hidden="false" customHeight="false" outlineLevel="0" collapsed="false">
      <c r="A3371" s="64" t="s">
        <v>1356</v>
      </c>
      <c r="B3371" s="64"/>
      <c r="C3371" s="64"/>
      <c r="D3371" s="64"/>
      <c r="E3371" s="64"/>
      <c r="F3371" s="64"/>
      <c r="G3371" s="65" t="n">
        <v>0</v>
      </c>
    </row>
    <row r="3372" customFormat="false" ht="15" hidden="false" customHeight="false" outlineLevel="0" collapsed="false">
      <c r="A3372" s="64" t="s">
        <v>1357</v>
      </c>
      <c r="B3372" s="64"/>
      <c r="C3372" s="64"/>
      <c r="D3372" s="64"/>
      <c r="E3372" s="64"/>
      <c r="F3372" s="64"/>
      <c r="G3372" s="65" t="n">
        <v>1.66</v>
      </c>
    </row>
    <row r="3373" customFormat="false" ht="15" hidden="false" customHeight="false" outlineLevel="0" collapsed="false">
      <c r="A3373" s="64" t="s">
        <v>1358</v>
      </c>
      <c r="B3373" s="64"/>
      <c r="C3373" s="64"/>
      <c r="D3373" s="64"/>
      <c r="E3373" s="64"/>
      <c r="F3373" s="64"/>
      <c r="G3373" s="65" t="n">
        <v>0</v>
      </c>
    </row>
    <row r="3374" customFormat="false" ht="15" hidden="false" customHeight="false" outlineLevel="0" collapsed="false">
      <c r="A3374" s="64" t="s">
        <v>1359</v>
      </c>
      <c r="B3374" s="64"/>
      <c r="C3374" s="64"/>
      <c r="D3374" s="64"/>
      <c r="E3374" s="64"/>
      <c r="F3374" s="64"/>
      <c r="G3374" s="65" t="n">
        <v>1.66</v>
      </c>
    </row>
    <row r="3375" customFormat="false" ht="15" hidden="false" customHeight="false" outlineLevel="0" collapsed="false">
      <c r="A3375" s="64" t="s">
        <v>1360</v>
      </c>
      <c r="B3375" s="64"/>
      <c r="C3375" s="64"/>
      <c r="D3375" s="64"/>
      <c r="E3375" s="64"/>
      <c r="F3375" s="64"/>
      <c r="G3375" s="65" t="n">
        <v>8.14</v>
      </c>
    </row>
    <row r="3376" customFormat="false" ht="15" hidden="false" customHeight="false" outlineLevel="0" collapsed="false">
      <c r="A3376" s="64" t="s">
        <v>1361</v>
      </c>
      <c r="B3376" s="64"/>
      <c r="C3376" s="64"/>
      <c r="D3376" s="64"/>
      <c r="E3376" s="64"/>
      <c r="F3376" s="64"/>
      <c r="G3376" s="65" t="n">
        <v>9</v>
      </c>
    </row>
    <row r="3377" customFormat="false" ht="15" hidden="false" customHeight="false" outlineLevel="0" collapsed="false">
      <c r="A3377" s="64" t="s">
        <v>1362</v>
      </c>
      <c r="B3377" s="64"/>
      <c r="C3377" s="64"/>
      <c r="D3377" s="64"/>
      <c r="E3377" s="64"/>
      <c r="F3377" s="64"/>
      <c r="G3377" s="65" t="n">
        <f aca="false">G3376*G3375</f>
        <v>73.26</v>
      </c>
    </row>
    <row r="3378" customFormat="false" ht="15" hidden="false" customHeight="false" outlineLevel="0" collapsed="false">
      <c r="A3378" s="66"/>
      <c r="B3378" s="66"/>
      <c r="C3378" s="66"/>
      <c r="D3378" s="66"/>
      <c r="E3378" s="66"/>
      <c r="F3378" s="66"/>
      <c r="G3378" s="66"/>
    </row>
    <row r="3379" customFormat="false" ht="38.25" hidden="false" customHeight="false" outlineLevel="0" collapsed="false">
      <c r="A3379" s="30" t="s">
        <v>462</v>
      </c>
      <c r="B3379" s="30" t="s">
        <v>463</v>
      </c>
      <c r="C3379" s="61" t="s">
        <v>17</v>
      </c>
      <c r="D3379" s="61" t="s">
        <v>23</v>
      </c>
      <c r="E3379" s="62"/>
      <c r="F3379" s="25"/>
      <c r="G3379" s="25"/>
    </row>
    <row r="3380" customFormat="false" ht="25.5" hidden="false" customHeight="false" outlineLevel="0" collapsed="false">
      <c r="A3380" s="63" t="s">
        <v>1373</v>
      </c>
      <c r="B3380" s="23" t="s">
        <v>1374</v>
      </c>
      <c r="C3380" s="24" t="s">
        <v>17</v>
      </c>
      <c r="D3380" s="24" t="s">
        <v>1314</v>
      </c>
      <c r="E3380" s="62" t="n">
        <v>0.3</v>
      </c>
      <c r="F3380" s="26" t="n">
        <v>12.83</v>
      </c>
      <c r="G3380" s="26" t="n">
        <v>3.85</v>
      </c>
    </row>
    <row r="3381" customFormat="false" ht="25.5" hidden="false" customHeight="false" outlineLevel="0" collapsed="false">
      <c r="A3381" s="63" t="s">
        <v>1367</v>
      </c>
      <c r="B3381" s="23" t="s">
        <v>1368</v>
      </c>
      <c r="C3381" s="24" t="s">
        <v>17</v>
      </c>
      <c r="D3381" s="24" t="s">
        <v>1314</v>
      </c>
      <c r="E3381" s="62" t="n">
        <v>0.3</v>
      </c>
      <c r="F3381" s="26" t="n">
        <v>15.68</v>
      </c>
      <c r="G3381" s="26" t="n">
        <v>4.7</v>
      </c>
    </row>
    <row r="3382" customFormat="false" ht="25.5" hidden="false" customHeight="false" outlineLevel="0" collapsed="false">
      <c r="A3382" s="63" t="s">
        <v>1872</v>
      </c>
      <c r="B3382" s="23" t="s">
        <v>1873</v>
      </c>
      <c r="C3382" s="24" t="s">
        <v>1343</v>
      </c>
      <c r="D3382" s="24" t="s">
        <v>23</v>
      </c>
      <c r="E3382" s="62" t="n">
        <v>3</v>
      </c>
      <c r="F3382" s="26" t="n">
        <v>1.88</v>
      </c>
      <c r="G3382" s="26" t="n">
        <v>5.64</v>
      </c>
    </row>
    <row r="3383" customFormat="false" ht="15" hidden="false" customHeight="false" outlineLevel="0" collapsed="false">
      <c r="A3383" s="64" t="s">
        <v>1353</v>
      </c>
      <c r="B3383" s="64"/>
      <c r="C3383" s="64"/>
      <c r="D3383" s="64"/>
      <c r="E3383" s="64"/>
      <c r="F3383" s="64"/>
      <c r="G3383" s="65" t="n">
        <v>2.01</v>
      </c>
    </row>
    <row r="3384" customFormat="false" ht="15" hidden="false" customHeight="false" outlineLevel="0" collapsed="false">
      <c r="A3384" s="64" t="s">
        <v>1354</v>
      </c>
      <c r="B3384" s="64"/>
      <c r="C3384" s="64"/>
      <c r="D3384" s="64"/>
      <c r="E3384" s="64"/>
      <c r="F3384" s="64"/>
      <c r="G3384" s="65" t="n">
        <v>2.72</v>
      </c>
    </row>
    <row r="3385" customFormat="false" ht="15" hidden="false" customHeight="false" outlineLevel="0" collapsed="false">
      <c r="A3385" s="64" t="s">
        <v>1355</v>
      </c>
      <c r="B3385" s="64"/>
      <c r="C3385" s="64"/>
      <c r="D3385" s="64"/>
      <c r="E3385" s="64"/>
      <c r="F3385" s="64"/>
      <c r="G3385" s="65" t="n">
        <v>4.73</v>
      </c>
    </row>
    <row r="3386" customFormat="false" ht="15" hidden="false" customHeight="false" outlineLevel="0" collapsed="false">
      <c r="A3386" s="64" t="s">
        <v>1356</v>
      </c>
      <c r="B3386" s="64"/>
      <c r="C3386" s="64"/>
      <c r="D3386" s="64"/>
      <c r="E3386" s="64"/>
      <c r="F3386" s="64"/>
      <c r="G3386" s="65" t="n">
        <v>0</v>
      </c>
    </row>
    <row r="3387" customFormat="false" ht="15" hidden="false" customHeight="false" outlineLevel="0" collapsed="false">
      <c r="A3387" s="64" t="s">
        <v>1357</v>
      </c>
      <c r="B3387" s="64"/>
      <c r="C3387" s="64"/>
      <c r="D3387" s="64"/>
      <c r="E3387" s="64"/>
      <c r="F3387" s="64"/>
      <c r="G3387" s="65" t="n">
        <v>1.21</v>
      </c>
    </row>
    <row r="3388" customFormat="false" ht="15" hidden="false" customHeight="false" outlineLevel="0" collapsed="false">
      <c r="A3388" s="64" t="s">
        <v>1358</v>
      </c>
      <c r="B3388" s="64"/>
      <c r="C3388" s="64"/>
      <c r="D3388" s="64"/>
      <c r="E3388" s="64"/>
      <c r="F3388" s="64"/>
      <c r="G3388" s="65" t="n">
        <v>0</v>
      </c>
    </row>
    <row r="3389" customFormat="false" ht="15" hidden="false" customHeight="false" outlineLevel="0" collapsed="false">
      <c r="A3389" s="64" t="s">
        <v>1359</v>
      </c>
      <c r="B3389" s="64"/>
      <c r="C3389" s="64"/>
      <c r="D3389" s="64"/>
      <c r="E3389" s="64"/>
      <c r="F3389" s="64"/>
      <c r="G3389" s="65" t="n">
        <v>1.21</v>
      </c>
    </row>
    <row r="3390" customFormat="false" ht="15" hidden="false" customHeight="false" outlineLevel="0" collapsed="false">
      <c r="A3390" s="64" t="s">
        <v>1360</v>
      </c>
      <c r="B3390" s="64"/>
      <c r="C3390" s="64"/>
      <c r="D3390" s="64"/>
      <c r="E3390" s="64"/>
      <c r="F3390" s="64"/>
      <c r="G3390" s="65" t="n">
        <v>5.94</v>
      </c>
    </row>
    <row r="3391" customFormat="false" ht="15" hidden="false" customHeight="false" outlineLevel="0" collapsed="false">
      <c r="A3391" s="64" t="s">
        <v>1361</v>
      </c>
      <c r="B3391" s="64"/>
      <c r="C3391" s="64"/>
      <c r="D3391" s="64"/>
      <c r="E3391" s="64"/>
      <c r="F3391" s="64"/>
      <c r="G3391" s="65" t="n">
        <v>3</v>
      </c>
    </row>
    <row r="3392" customFormat="false" ht="15" hidden="false" customHeight="false" outlineLevel="0" collapsed="false">
      <c r="A3392" s="64" t="s">
        <v>1362</v>
      </c>
      <c r="B3392" s="64"/>
      <c r="C3392" s="64"/>
      <c r="D3392" s="64"/>
      <c r="E3392" s="64"/>
      <c r="F3392" s="64"/>
      <c r="G3392" s="65" t="n">
        <f aca="false">G3391*G3390</f>
        <v>17.82</v>
      </c>
    </row>
    <row r="3393" customFormat="false" ht="15" hidden="false" customHeight="false" outlineLevel="0" collapsed="false">
      <c r="A3393" s="66"/>
      <c r="B3393" s="66"/>
      <c r="C3393" s="66"/>
      <c r="D3393" s="66"/>
      <c r="E3393" s="66"/>
      <c r="F3393" s="66"/>
      <c r="G3393" s="66"/>
    </row>
    <row r="3394" customFormat="false" ht="15" hidden="false" customHeight="true" outlineLevel="0" collapsed="false">
      <c r="A3394" s="30" t="s">
        <v>464</v>
      </c>
      <c r="B3394" s="30" t="s">
        <v>465</v>
      </c>
      <c r="C3394" s="30"/>
      <c r="D3394" s="30"/>
      <c r="E3394" s="30"/>
      <c r="F3394" s="30"/>
      <c r="G3394" s="30"/>
    </row>
    <row r="3395" customFormat="false" ht="38.25" hidden="false" customHeight="false" outlineLevel="0" collapsed="false">
      <c r="A3395" s="30" t="s">
        <v>466</v>
      </c>
      <c r="B3395" s="30" t="s">
        <v>381</v>
      </c>
      <c r="C3395" s="61" t="s">
        <v>17</v>
      </c>
      <c r="D3395" s="61" t="s">
        <v>23</v>
      </c>
      <c r="E3395" s="62"/>
      <c r="F3395" s="25"/>
      <c r="G3395" s="25"/>
    </row>
    <row r="3396" customFormat="false" ht="38.25" hidden="false" customHeight="false" outlineLevel="0" collapsed="false">
      <c r="A3396" s="63" t="n">
        <v>1535</v>
      </c>
      <c r="B3396" s="23" t="s">
        <v>1768</v>
      </c>
      <c r="C3396" s="24" t="s">
        <v>1343</v>
      </c>
      <c r="D3396" s="24" t="s">
        <v>23</v>
      </c>
      <c r="E3396" s="62" t="n">
        <v>9</v>
      </c>
      <c r="F3396" s="26" t="n">
        <v>2.54</v>
      </c>
      <c r="G3396" s="26" t="n">
        <v>22.86</v>
      </c>
    </row>
    <row r="3397" customFormat="false" ht="25.5" hidden="false" customHeight="false" outlineLevel="0" collapsed="false">
      <c r="A3397" s="63" t="s">
        <v>1373</v>
      </c>
      <c r="B3397" s="23" t="s">
        <v>1374</v>
      </c>
      <c r="C3397" s="24" t="s">
        <v>17</v>
      </c>
      <c r="D3397" s="24" t="s">
        <v>1314</v>
      </c>
      <c r="E3397" s="62" t="n">
        <v>2.7</v>
      </c>
      <c r="F3397" s="26" t="n">
        <v>12.83</v>
      </c>
      <c r="G3397" s="26" t="n">
        <v>34.63</v>
      </c>
    </row>
    <row r="3398" customFormat="false" ht="25.5" hidden="false" customHeight="false" outlineLevel="0" collapsed="false">
      <c r="A3398" s="63" t="s">
        <v>1367</v>
      </c>
      <c r="B3398" s="23" t="s">
        <v>1368</v>
      </c>
      <c r="C3398" s="24" t="s">
        <v>17</v>
      </c>
      <c r="D3398" s="24" t="s">
        <v>1314</v>
      </c>
      <c r="E3398" s="62" t="n">
        <v>2.7</v>
      </c>
      <c r="F3398" s="26" t="n">
        <v>15.68</v>
      </c>
      <c r="G3398" s="26" t="n">
        <v>42.33</v>
      </c>
    </row>
    <row r="3399" customFormat="false" ht="15" hidden="false" customHeight="false" outlineLevel="0" collapsed="false">
      <c r="A3399" s="64" t="s">
        <v>1353</v>
      </c>
      <c r="B3399" s="64"/>
      <c r="C3399" s="64"/>
      <c r="D3399" s="64"/>
      <c r="E3399" s="64"/>
      <c r="F3399" s="64"/>
      <c r="G3399" s="65" t="n">
        <v>6.03</v>
      </c>
    </row>
    <row r="3400" customFormat="false" ht="15" hidden="false" customHeight="false" outlineLevel="0" collapsed="false">
      <c r="A3400" s="64" t="s">
        <v>1354</v>
      </c>
      <c r="B3400" s="64"/>
      <c r="C3400" s="64"/>
      <c r="D3400" s="64"/>
      <c r="E3400" s="64"/>
      <c r="F3400" s="64"/>
      <c r="G3400" s="65" t="n">
        <v>5.06</v>
      </c>
    </row>
    <row r="3401" customFormat="false" ht="15" hidden="false" customHeight="false" outlineLevel="0" collapsed="false">
      <c r="A3401" s="64" t="s">
        <v>1355</v>
      </c>
      <c r="B3401" s="64"/>
      <c r="C3401" s="64"/>
      <c r="D3401" s="64"/>
      <c r="E3401" s="64"/>
      <c r="F3401" s="64"/>
      <c r="G3401" s="65" t="n">
        <v>11.09</v>
      </c>
    </row>
    <row r="3402" customFormat="false" ht="15" hidden="false" customHeight="false" outlineLevel="0" collapsed="false">
      <c r="A3402" s="64" t="s">
        <v>1356</v>
      </c>
      <c r="B3402" s="64"/>
      <c r="C3402" s="64"/>
      <c r="D3402" s="64"/>
      <c r="E3402" s="64"/>
      <c r="F3402" s="64"/>
      <c r="G3402" s="65" t="n">
        <v>0</v>
      </c>
    </row>
    <row r="3403" customFormat="false" ht="15" hidden="false" customHeight="false" outlineLevel="0" collapsed="false">
      <c r="A3403" s="64" t="s">
        <v>1357</v>
      </c>
      <c r="B3403" s="64"/>
      <c r="C3403" s="64"/>
      <c r="D3403" s="64"/>
      <c r="E3403" s="64"/>
      <c r="F3403" s="64"/>
      <c r="G3403" s="65" t="n">
        <v>2.84</v>
      </c>
    </row>
    <row r="3404" customFormat="false" ht="15" hidden="false" customHeight="false" outlineLevel="0" collapsed="false">
      <c r="A3404" s="64" t="s">
        <v>1358</v>
      </c>
      <c r="B3404" s="64"/>
      <c r="C3404" s="64"/>
      <c r="D3404" s="64"/>
      <c r="E3404" s="64"/>
      <c r="F3404" s="64"/>
      <c r="G3404" s="65" t="n">
        <v>0</v>
      </c>
    </row>
    <row r="3405" customFormat="false" ht="15" hidden="false" customHeight="false" outlineLevel="0" collapsed="false">
      <c r="A3405" s="64" t="s">
        <v>1359</v>
      </c>
      <c r="B3405" s="64"/>
      <c r="C3405" s="64"/>
      <c r="D3405" s="64"/>
      <c r="E3405" s="64"/>
      <c r="F3405" s="64"/>
      <c r="G3405" s="65" t="n">
        <v>2.84</v>
      </c>
    </row>
    <row r="3406" customFormat="false" ht="15" hidden="false" customHeight="false" outlineLevel="0" collapsed="false">
      <c r="A3406" s="64" t="s">
        <v>1360</v>
      </c>
      <c r="B3406" s="64"/>
      <c r="C3406" s="64"/>
      <c r="D3406" s="64"/>
      <c r="E3406" s="64"/>
      <c r="F3406" s="64"/>
      <c r="G3406" s="65" t="n">
        <v>13.94</v>
      </c>
    </row>
    <row r="3407" customFormat="false" ht="15" hidden="false" customHeight="false" outlineLevel="0" collapsed="false">
      <c r="A3407" s="64" t="s">
        <v>1361</v>
      </c>
      <c r="B3407" s="64"/>
      <c r="C3407" s="64"/>
      <c r="D3407" s="64"/>
      <c r="E3407" s="64"/>
      <c r="F3407" s="64"/>
      <c r="G3407" s="65" t="n">
        <v>9</v>
      </c>
    </row>
    <row r="3408" customFormat="false" ht="15" hidden="false" customHeight="false" outlineLevel="0" collapsed="false">
      <c r="A3408" s="64" t="s">
        <v>1362</v>
      </c>
      <c r="B3408" s="64"/>
      <c r="C3408" s="64"/>
      <c r="D3408" s="64"/>
      <c r="E3408" s="64"/>
      <c r="F3408" s="64"/>
      <c r="G3408" s="65" t="n">
        <f aca="false">G3407*G3406</f>
        <v>125.46</v>
      </c>
    </row>
    <row r="3409" customFormat="false" ht="15" hidden="false" customHeight="false" outlineLevel="0" collapsed="false">
      <c r="A3409" s="66"/>
      <c r="B3409" s="66"/>
      <c r="C3409" s="66"/>
      <c r="D3409" s="66"/>
      <c r="E3409" s="66"/>
      <c r="F3409" s="66"/>
      <c r="G3409" s="66"/>
    </row>
    <row r="3410" customFormat="false" ht="38.25" hidden="false" customHeight="false" outlineLevel="0" collapsed="false">
      <c r="A3410" s="30" t="s">
        <v>467</v>
      </c>
      <c r="B3410" s="30" t="s">
        <v>383</v>
      </c>
      <c r="C3410" s="61" t="s">
        <v>17</v>
      </c>
      <c r="D3410" s="61" t="s">
        <v>23</v>
      </c>
      <c r="E3410" s="62"/>
      <c r="F3410" s="25"/>
      <c r="G3410" s="25"/>
    </row>
    <row r="3411" customFormat="false" ht="51" hidden="false" customHeight="false" outlineLevel="0" collapsed="false">
      <c r="A3411" s="63" t="n">
        <v>7571</v>
      </c>
      <c r="B3411" s="23" t="s">
        <v>1799</v>
      </c>
      <c r="C3411" s="24" t="s">
        <v>1343</v>
      </c>
      <c r="D3411" s="24" t="s">
        <v>23</v>
      </c>
      <c r="E3411" s="62" t="n">
        <v>53</v>
      </c>
      <c r="F3411" s="26" t="n">
        <v>7.41</v>
      </c>
      <c r="G3411" s="26" t="n">
        <v>392.73</v>
      </c>
    </row>
    <row r="3412" customFormat="false" ht="25.5" hidden="false" customHeight="false" outlineLevel="0" collapsed="false">
      <c r="A3412" s="63" t="s">
        <v>1373</v>
      </c>
      <c r="B3412" s="23" t="s">
        <v>1374</v>
      </c>
      <c r="C3412" s="24" t="s">
        <v>17</v>
      </c>
      <c r="D3412" s="24" t="s">
        <v>1314</v>
      </c>
      <c r="E3412" s="62" t="n">
        <v>26.5</v>
      </c>
      <c r="F3412" s="26" t="n">
        <v>12.83</v>
      </c>
      <c r="G3412" s="26" t="n">
        <v>339.93</v>
      </c>
    </row>
    <row r="3413" customFormat="false" ht="25.5" hidden="false" customHeight="false" outlineLevel="0" collapsed="false">
      <c r="A3413" s="63" t="s">
        <v>1367</v>
      </c>
      <c r="B3413" s="23" t="s">
        <v>1368</v>
      </c>
      <c r="C3413" s="24" t="s">
        <v>17</v>
      </c>
      <c r="D3413" s="24" t="s">
        <v>1314</v>
      </c>
      <c r="E3413" s="62" t="n">
        <v>26.5</v>
      </c>
      <c r="F3413" s="26" t="n">
        <v>15.68</v>
      </c>
      <c r="G3413" s="26" t="n">
        <v>415.46</v>
      </c>
    </row>
    <row r="3414" customFormat="false" ht="15" hidden="false" customHeight="false" outlineLevel="0" collapsed="false">
      <c r="A3414" s="64" t="s">
        <v>1353</v>
      </c>
      <c r="B3414" s="64"/>
      <c r="C3414" s="64"/>
      <c r="D3414" s="64"/>
      <c r="E3414" s="64"/>
      <c r="F3414" s="64"/>
      <c r="G3414" s="65" t="n">
        <v>10.06</v>
      </c>
    </row>
    <row r="3415" customFormat="false" ht="15" hidden="false" customHeight="false" outlineLevel="0" collapsed="false">
      <c r="A3415" s="64" t="s">
        <v>1354</v>
      </c>
      <c r="B3415" s="64"/>
      <c r="C3415" s="64"/>
      <c r="D3415" s="64"/>
      <c r="E3415" s="64"/>
      <c r="F3415" s="64"/>
      <c r="G3415" s="65" t="n">
        <v>11.61</v>
      </c>
    </row>
    <row r="3416" customFormat="false" ht="15" hidden="false" customHeight="false" outlineLevel="0" collapsed="false">
      <c r="A3416" s="64" t="s">
        <v>1355</v>
      </c>
      <c r="B3416" s="64"/>
      <c r="C3416" s="64"/>
      <c r="D3416" s="64"/>
      <c r="E3416" s="64"/>
      <c r="F3416" s="64"/>
      <c r="G3416" s="65" t="n">
        <v>21.66</v>
      </c>
    </row>
    <row r="3417" customFormat="false" ht="15" hidden="false" customHeight="false" outlineLevel="0" collapsed="false">
      <c r="A3417" s="64" t="s">
        <v>1356</v>
      </c>
      <c r="B3417" s="64"/>
      <c r="C3417" s="64"/>
      <c r="D3417" s="64"/>
      <c r="E3417" s="64"/>
      <c r="F3417" s="64"/>
      <c r="G3417" s="65" t="n">
        <v>0</v>
      </c>
    </row>
    <row r="3418" customFormat="false" ht="15" hidden="false" customHeight="false" outlineLevel="0" collapsed="false">
      <c r="A3418" s="64" t="s">
        <v>1357</v>
      </c>
      <c r="B3418" s="64"/>
      <c r="C3418" s="64"/>
      <c r="D3418" s="64"/>
      <c r="E3418" s="64"/>
      <c r="F3418" s="64"/>
      <c r="G3418" s="65" t="n">
        <v>5.56</v>
      </c>
    </row>
    <row r="3419" customFormat="false" ht="15" hidden="false" customHeight="false" outlineLevel="0" collapsed="false">
      <c r="A3419" s="64" t="s">
        <v>1358</v>
      </c>
      <c r="B3419" s="64"/>
      <c r="C3419" s="64"/>
      <c r="D3419" s="64"/>
      <c r="E3419" s="64"/>
      <c r="F3419" s="64"/>
      <c r="G3419" s="65" t="n">
        <v>0</v>
      </c>
    </row>
    <row r="3420" customFormat="false" ht="15" hidden="false" customHeight="false" outlineLevel="0" collapsed="false">
      <c r="A3420" s="64" t="s">
        <v>1359</v>
      </c>
      <c r="B3420" s="64"/>
      <c r="C3420" s="64"/>
      <c r="D3420" s="64"/>
      <c r="E3420" s="64"/>
      <c r="F3420" s="64"/>
      <c r="G3420" s="65" t="n">
        <v>5.56</v>
      </c>
    </row>
    <row r="3421" customFormat="false" ht="15" hidden="false" customHeight="false" outlineLevel="0" collapsed="false">
      <c r="A3421" s="64" t="s">
        <v>1360</v>
      </c>
      <c r="B3421" s="64"/>
      <c r="C3421" s="64"/>
      <c r="D3421" s="64"/>
      <c r="E3421" s="64"/>
      <c r="F3421" s="64"/>
      <c r="G3421" s="65" t="n">
        <v>27.22</v>
      </c>
    </row>
    <row r="3422" customFormat="false" ht="15" hidden="false" customHeight="false" outlineLevel="0" collapsed="false">
      <c r="A3422" s="64" t="s">
        <v>1361</v>
      </c>
      <c r="B3422" s="64"/>
      <c r="C3422" s="64"/>
      <c r="D3422" s="64"/>
      <c r="E3422" s="64"/>
      <c r="F3422" s="64"/>
      <c r="G3422" s="65" t="n">
        <v>53</v>
      </c>
    </row>
    <row r="3423" customFormat="false" ht="15" hidden="false" customHeight="false" outlineLevel="0" collapsed="false">
      <c r="A3423" s="64" t="s">
        <v>1362</v>
      </c>
      <c r="B3423" s="64"/>
      <c r="C3423" s="64"/>
      <c r="D3423" s="64"/>
      <c r="E3423" s="64"/>
      <c r="F3423" s="64"/>
      <c r="G3423" s="65" t="n">
        <f aca="false">G3422*G3421</f>
        <v>1442.66</v>
      </c>
    </row>
    <row r="3424" customFormat="false" ht="15" hidden="false" customHeight="false" outlineLevel="0" collapsed="false">
      <c r="A3424" s="66"/>
      <c r="B3424" s="66"/>
      <c r="C3424" s="66"/>
      <c r="D3424" s="66"/>
      <c r="E3424" s="66"/>
      <c r="F3424" s="66"/>
      <c r="G3424" s="66"/>
    </row>
    <row r="3425" customFormat="false" ht="38.25" hidden="false" customHeight="false" outlineLevel="0" collapsed="false">
      <c r="A3425" s="30" t="s">
        <v>468</v>
      </c>
      <c r="B3425" s="30" t="s">
        <v>469</v>
      </c>
      <c r="C3425" s="61" t="s">
        <v>17</v>
      </c>
      <c r="D3425" s="61" t="s">
        <v>23</v>
      </c>
      <c r="E3425" s="62"/>
      <c r="F3425" s="25"/>
      <c r="G3425" s="25"/>
    </row>
    <row r="3426" customFormat="false" ht="38.25" hidden="false" customHeight="false" outlineLevel="0" collapsed="false">
      <c r="A3426" s="63" t="n">
        <v>2593</v>
      </c>
      <c r="B3426" s="23" t="s">
        <v>1800</v>
      </c>
      <c r="C3426" s="24" t="s">
        <v>1343</v>
      </c>
      <c r="D3426" s="24" t="s">
        <v>23</v>
      </c>
      <c r="E3426" s="62" t="n">
        <v>28</v>
      </c>
      <c r="F3426" s="26" t="n">
        <v>4.18</v>
      </c>
      <c r="G3426" s="26" t="n">
        <v>117.04</v>
      </c>
    </row>
    <row r="3427" customFormat="false" ht="25.5" hidden="false" customHeight="false" outlineLevel="0" collapsed="false">
      <c r="A3427" s="63" t="n">
        <v>39175</v>
      </c>
      <c r="B3427" s="23" t="s">
        <v>1801</v>
      </c>
      <c r="C3427" s="24" t="s">
        <v>1343</v>
      </c>
      <c r="D3427" s="24" t="s">
        <v>23</v>
      </c>
      <c r="E3427" s="62" t="n">
        <v>56</v>
      </c>
      <c r="F3427" s="26" t="n">
        <v>0.43</v>
      </c>
      <c r="G3427" s="26" t="n">
        <v>24.08</v>
      </c>
    </row>
    <row r="3428" customFormat="false" ht="25.5" hidden="false" customHeight="false" outlineLevel="0" collapsed="false">
      <c r="A3428" s="63" t="n">
        <v>39209</v>
      </c>
      <c r="B3428" s="23" t="s">
        <v>1802</v>
      </c>
      <c r="C3428" s="24" t="s">
        <v>1343</v>
      </c>
      <c r="D3428" s="24" t="s">
        <v>23</v>
      </c>
      <c r="E3428" s="62" t="n">
        <v>56</v>
      </c>
      <c r="F3428" s="26" t="n">
        <v>0.22</v>
      </c>
      <c r="G3428" s="26" t="n">
        <v>12.32</v>
      </c>
    </row>
    <row r="3429" customFormat="false" ht="25.5" hidden="false" customHeight="false" outlineLevel="0" collapsed="false">
      <c r="A3429" s="63" t="s">
        <v>1367</v>
      </c>
      <c r="B3429" s="23" t="s">
        <v>1368</v>
      </c>
      <c r="C3429" s="24" t="s">
        <v>17</v>
      </c>
      <c r="D3429" s="24" t="s">
        <v>1314</v>
      </c>
      <c r="E3429" s="62" t="n">
        <v>7</v>
      </c>
      <c r="F3429" s="26" t="n">
        <v>15.68</v>
      </c>
      <c r="G3429" s="26" t="n">
        <v>109.74</v>
      </c>
    </row>
    <row r="3430" customFormat="false" ht="15" hidden="false" customHeight="false" outlineLevel="0" collapsed="false">
      <c r="A3430" s="64" t="s">
        <v>1353</v>
      </c>
      <c r="B3430" s="64"/>
      <c r="C3430" s="64"/>
      <c r="D3430" s="64"/>
      <c r="E3430" s="64"/>
      <c r="F3430" s="64"/>
      <c r="G3430" s="65" t="n">
        <v>2.87</v>
      </c>
    </row>
    <row r="3431" customFormat="false" ht="15" hidden="false" customHeight="false" outlineLevel="0" collapsed="false">
      <c r="A3431" s="64" t="s">
        <v>1354</v>
      </c>
      <c r="B3431" s="64"/>
      <c r="C3431" s="64"/>
      <c r="D3431" s="64"/>
      <c r="E3431" s="64"/>
      <c r="F3431" s="64"/>
      <c r="G3431" s="65" t="n">
        <v>6.53</v>
      </c>
    </row>
    <row r="3432" customFormat="false" ht="15" hidden="false" customHeight="false" outlineLevel="0" collapsed="false">
      <c r="A3432" s="64" t="s">
        <v>1355</v>
      </c>
      <c r="B3432" s="64"/>
      <c r="C3432" s="64"/>
      <c r="D3432" s="64"/>
      <c r="E3432" s="64"/>
      <c r="F3432" s="64"/>
      <c r="G3432" s="65" t="n">
        <v>9.4</v>
      </c>
    </row>
    <row r="3433" customFormat="false" ht="15" hidden="false" customHeight="false" outlineLevel="0" collapsed="false">
      <c r="A3433" s="64" t="s">
        <v>1356</v>
      </c>
      <c r="B3433" s="64"/>
      <c r="C3433" s="64"/>
      <c r="D3433" s="64"/>
      <c r="E3433" s="64"/>
      <c r="F3433" s="64"/>
      <c r="G3433" s="65" t="n">
        <v>0</v>
      </c>
    </row>
    <row r="3434" customFormat="false" ht="15" hidden="false" customHeight="false" outlineLevel="0" collapsed="false">
      <c r="A3434" s="64" t="s">
        <v>1357</v>
      </c>
      <c r="B3434" s="64"/>
      <c r="C3434" s="64"/>
      <c r="D3434" s="64"/>
      <c r="E3434" s="64"/>
      <c r="F3434" s="64"/>
      <c r="G3434" s="65" t="n">
        <v>2.41</v>
      </c>
    </row>
    <row r="3435" customFormat="false" ht="15" hidden="false" customHeight="false" outlineLevel="0" collapsed="false">
      <c r="A3435" s="64" t="s">
        <v>1358</v>
      </c>
      <c r="B3435" s="64"/>
      <c r="C3435" s="64"/>
      <c r="D3435" s="64"/>
      <c r="E3435" s="64"/>
      <c r="F3435" s="64"/>
      <c r="G3435" s="65" t="n">
        <v>0</v>
      </c>
    </row>
    <row r="3436" customFormat="false" ht="15" hidden="false" customHeight="false" outlineLevel="0" collapsed="false">
      <c r="A3436" s="64" t="s">
        <v>1359</v>
      </c>
      <c r="B3436" s="64"/>
      <c r="C3436" s="64"/>
      <c r="D3436" s="64"/>
      <c r="E3436" s="64"/>
      <c r="F3436" s="64"/>
      <c r="G3436" s="65" t="n">
        <v>2.41</v>
      </c>
    </row>
    <row r="3437" customFormat="false" ht="15" hidden="false" customHeight="false" outlineLevel="0" collapsed="false">
      <c r="A3437" s="64" t="s">
        <v>1360</v>
      </c>
      <c r="B3437" s="64"/>
      <c r="C3437" s="64"/>
      <c r="D3437" s="64"/>
      <c r="E3437" s="64"/>
      <c r="F3437" s="64"/>
      <c r="G3437" s="65" t="n">
        <v>11.81</v>
      </c>
    </row>
    <row r="3438" customFormat="false" ht="15" hidden="false" customHeight="false" outlineLevel="0" collapsed="false">
      <c r="A3438" s="64" t="s">
        <v>1361</v>
      </c>
      <c r="B3438" s="64"/>
      <c r="C3438" s="64"/>
      <c r="D3438" s="64"/>
      <c r="E3438" s="64"/>
      <c r="F3438" s="64"/>
      <c r="G3438" s="65" t="n">
        <v>28</v>
      </c>
    </row>
    <row r="3439" customFormat="false" ht="15" hidden="false" customHeight="false" outlineLevel="0" collapsed="false">
      <c r="A3439" s="64" t="s">
        <v>1362</v>
      </c>
      <c r="B3439" s="64"/>
      <c r="C3439" s="64"/>
      <c r="D3439" s="64"/>
      <c r="E3439" s="64"/>
      <c r="F3439" s="64"/>
      <c r="G3439" s="65" t="n">
        <f aca="false">G3438*G3437</f>
        <v>330.68</v>
      </c>
    </row>
    <row r="3440" customFormat="false" ht="15" hidden="false" customHeight="false" outlineLevel="0" collapsed="false">
      <c r="A3440" s="66"/>
      <c r="B3440" s="66"/>
      <c r="C3440" s="66"/>
      <c r="D3440" s="66"/>
      <c r="E3440" s="66"/>
      <c r="F3440" s="66"/>
      <c r="G3440" s="66"/>
    </row>
    <row r="3441" customFormat="false" ht="38.25" hidden="false" customHeight="false" outlineLevel="0" collapsed="false">
      <c r="A3441" s="30" t="s">
        <v>470</v>
      </c>
      <c r="B3441" s="30" t="s">
        <v>471</v>
      </c>
      <c r="C3441" s="61" t="s">
        <v>17</v>
      </c>
      <c r="D3441" s="61" t="s">
        <v>23</v>
      </c>
      <c r="E3441" s="62"/>
      <c r="F3441" s="25"/>
      <c r="G3441" s="25"/>
    </row>
    <row r="3442" customFormat="false" ht="38.25" hidden="false" customHeight="false" outlineLevel="0" collapsed="false">
      <c r="A3442" s="63" t="n">
        <v>2570</v>
      </c>
      <c r="B3442" s="23" t="s">
        <v>1803</v>
      </c>
      <c r="C3442" s="24" t="s">
        <v>1343</v>
      </c>
      <c r="D3442" s="24" t="s">
        <v>23</v>
      </c>
      <c r="E3442" s="62" t="n">
        <v>7</v>
      </c>
      <c r="F3442" s="26" t="n">
        <v>6.58</v>
      </c>
      <c r="G3442" s="26" t="n">
        <v>46.06</v>
      </c>
    </row>
    <row r="3443" customFormat="false" ht="25.5" hidden="false" customHeight="false" outlineLevel="0" collapsed="false">
      <c r="A3443" s="63" t="n">
        <v>39176</v>
      </c>
      <c r="B3443" s="23" t="s">
        <v>1804</v>
      </c>
      <c r="C3443" s="24" t="s">
        <v>1343</v>
      </c>
      <c r="D3443" s="24" t="s">
        <v>23</v>
      </c>
      <c r="E3443" s="62" t="n">
        <v>14</v>
      </c>
      <c r="F3443" s="26" t="n">
        <v>0.46</v>
      </c>
      <c r="G3443" s="26" t="n">
        <v>6.44</v>
      </c>
    </row>
    <row r="3444" customFormat="false" ht="25.5" hidden="false" customHeight="false" outlineLevel="0" collapsed="false">
      <c r="A3444" s="63" t="n">
        <v>39210</v>
      </c>
      <c r="B3444" s="23" t="s">
        <v>1805</v>
      </c>
      <c r="C3444" s="24" t="s">
        <v>1343</v>
      </c>
      <c r="D3444" s="24" t="s">
        <v>23</v>
      </c>
      <c r="E3444" s="62" t="n">
        <v>14</v>
      </c>
      <c r="F3444" s="26" t="n">
        <v>0.34</v>
      </c>
      <c r="G3444" s="26" t="n">
        <v>4.76</v>
      </c>
    </row>
    <row r="3445" customFormat="false" ht="25.5" hidden="false" customHeight="false" outlineLevel="0" collapsed="false">
      <c r="A3445" s="63" t="s">
        <v>1367</v>
      </c>
      <c r="B3445" s="23" t="s">
        <v>1368</v>
      </c>
      <c r="C3445" s="24" t="s">
        <v>17</v>
      </c>
      <c r="D3445" s="24" t="s">
        <v>1314</v>
      </c>
      <c r="E3445" s="62" t="n">
        <v>2.1</v>
      </c>
      <c r="F3445" s="26" t="n">
        <v>15.68</v>
      </c>
      <c r="G3445" s="26" t="n">
        <v>32.92</v>
      </c>
    </row>
    <row r="3446" customFormat="false" ht="15" hidden="false" customHeight="false" outlineLevel="0" collapsed="false">
      <c r="A3446" s="64" t="s">
        <v>1353</v>
      </c>
      <c r="B3446" s="64"/>
      <c r="C3446" s="64"/>
      <c r="D3446" s="64"/>
      <c r="E3446" s="64"/>
      <c r="F3446" s="64"/>
      <c r="G3446" s="65" t="n">
        <v>3.44</v>
      </c>
    </row>
    <row r="3447" customFormat="false" ht="15" hidden="false" customHeight="false" outlineLevel="0" collapsed="false">
      <c r="A3447" s="64" t="s">
        <v>1354</v>
      </c>
      <c r="B3447" s="64"/>
      <c r="C3447" s="64"/>
      <c r="D3447" s="64"/>
      <c r="E3447" s="64"/>
      <c r="F3447" s="64"/>
      <c r="G3447" s="65" t="n">
        <v>9.44</v>
      </c>
    </row>
    <row r="3448" customFormat="false" ht="15" hidden="false" customHeight="false" outlineLevel="0" collapsed="false">
      <c r="A3448" s="64" t="s">
        <v>1355</v>
      </c>
      <c r="B3448" s="64"/>
      <c r="C3448" s="64"/>
      <c r="D3448" s="64"/>
      <c r="E3448" s="64"/>
      <c r="F3448" s="64"/>
      <c r="G3448" s="65" t="n">
        <v>12.88</v>
      </c>
    </row>
    <row r="3449" customFormat="false" ht="15" hidden="false" customHeight="false" outlineLevel="0" collapsed="false">
      <c r="A3449" s="64" t="s">
        <v>1356</v>
      </c>
      <c r="B3449" s="64"/>
      <c r="C3449" s="64"/>
      <c r="D3449" s="64"/>
      <c r="E3449" s="64"/>
      <c r="F3449" s="64"/>
      <c r="G3449" s="65" t="n">
        <v>0</v>
      </c>
    </row>
    <row r="3450" customFormat="false" ht="15" hidden="false" customHeight="false" outlineLevel="0" collapsed="false">
      <c r="A3450" s="64" t="s">
        <v>1357</v>
      </c>
      <c r="B3450" s="64"/>
      <c r="C3450" s="64"/>
      <c r="D3450" s="64"/>
      <c r="E3450" s="64"/>
      <c r="F3450" s="64"/>
      <c r="G3450" s="65" t="n">
        <v>3.3</v>
      </c>
    </row>
    <row r="3451" customFormat="false" ht="15" hidden="false" customHeight="false" outlineLevel="0" collapsed="false">
      <c r="A3451" s="64" t="s">
        <v>1358</v>
      </c>
      <c r="B3451" s="64"/>
      <c r="C3451" s="64"/>
      <c r="D3451" s="64"/>
      <c r="E3451" s="64"/>
      <c r="F3451" s="64"/>
      <c r="G3451" s="65" t="n">
        <v>0</v>
      </c>
    </row>
    <row r="3452" customFormat="false" ht="15" hidden="false" customHeight="false" outlineLevel="0" collapsed="false">
      <c r="A3452" s="64" t="s">
        <v>1359</v>
      </c>
      <c r="B3452" s="64"/>
      <c r="C3452" s="64"/>
      <c r="D3452" s="64"/>
      <c r="E3452" s="64"/>
      <c r="F3452" s="64"/>
      <c r="G3452" s="65" t="n">
        <v>3.3</v>
      </c>
    </row>
    <row r="3453" customFormat="false" ht="15" hidden="false" customHeight="false" outlineLevel="0" collapsed="false">
      <c r="A3453" s="64" t="s">
        <v>1360</v>
      </c>
      <c r="B3453" s="64"/>
      <c r="C3453" s="64"/>
      <c r="D3453" s="64"/>
      <c r="E3453" s="64"/>
      <c r="F3453" s="64"/>
      <c r="G3453" s="65" t="n">
        <v>16.19</v>
      </c>
    </row>
    <row r="3454" customFormat="false" ht="15" hidden="false" customHeight="false" outlineLevel="0" collapsed="false">
      <c r="A3454" s="64" t="s">
        <v>1361</v>
      </c>
      <c r="B3454" s="64"/>
      <c r="C3454" s="64"/>
      <c r="D3454" s="64"/>
      <c r="E3454" s="64"/>
      <c r="F3454" s="64"/>
      <c r="G3454" s="65" t="n">
        <v>7</v>
      </c>
    </row>
    <row r="3455" customFormat="false" ht="15" hidden="false" customHeight="false" outlineLevel="0" collapsed="false">
      <c r="A3455" s="64" t="s">
        <v>1362</v>
      </c>
      <c r="B3455" s="64"/>
      <c r="C3455" s="64"/>
      <c r="D3455" s="64"/>
      <c r="E3455" s="64"/>
      <c r="F3455" s="64"/>
      <c r="G3455" s="65" t="n">
        <f aca="false">G3454*G3453</f>
        <v>113.33</v>
      </c>
    </row>
    <row r="3456" customFormat="false" ht="15" hidden="false" customHeight="false" outlineLevel="0" collapsed="false">
      <c r="A3456" s="66"/>
      <c r="B3456" s="66"/>
      <c r="C3456" s="66"/>
      <c r="D3456" s="66"/>
      <c r="E3456" s="66"/>
      <c r="F3456" s="66"/>
      <c r="G3456" s="66"/>
    </row>
    <row r="3457" customFormat="false" ht="38.25" hidden="false" customHeight="false" outlineLevel="0" collapsed="false">
      <c r="A3457" s="30" t="s">
        <v>472</v>
      </c>
      <c r="B3457" s="30" t="s">
        <v>391</v>
      </c>
      <c r="C3457" s="61" t="s">
        <v>17</v>
      </c>
      <c r="D3457" s="61" t="s">
        <v>23</v>
      </c>
      <c r="E3457" s="62"/>
      <c r="F3457" s="25"/>
      <c r="G3457" s="25"/>
    </row>
    <row r="3458" customFormat="false" ht="38.25" hidden="false" customHeight="false" outlineLevel="0" collapsed="false">
      <c r="A3458" s="63" t="n">
        <v>2574</v>
      </c>
      <c r="B3458" s="23" t="s">
        <v>1809</v>
      </c>
      <c r="C3458" s="24" t="s">
        <v>1343</v>
      </c>
      <c r="D3458" s="24" t="s">
        <v>23</v>
      </c>
      <c r="E3458" s="62" t="n">
        <v>1</v>
      </c>
      <c r="F3458" s="26" t="n">
        <v>4.82</v>
      </c>
      <c r="G3458" s="26" t="n">
        <v>4.82</v>
      </c>
    </row>
    <row r="3459" customFormat="false" ht="25.5" hidden="false" customHeight="false" outlineLevel="0" collapsed="false">
      <c r="A3459" s="63" t="n">
        <v>39175</v>
      </c>
      <c r="B3459" s="23" t="s">
        <v>1801</v>
      </c>
      <c r="C3459" s="24" t="s">
        <v>1343</v>
      </c>
      <c r="D3459" s="24" t="s">
        <v>23</v>
      </c>
      <c r="E3459" s="62" t="n">
        <v>3</v>
      </c>
      <c r="F3459" s="26" t="n">
        <v>0.43</v>
      </c>
      <c r="G3459" s="26" t="n">
        <v>1.29</v>
      </c>
    </row>
    <row r="3460" customFormat="false" ht="25.5" hidden="false" customHeight="false" outlineLevel="0" collapsed="false">
      <c r="A3460" s="63" t="n">
        <v>39209</v>
      </c>
      <c r="B3460" s="23" t="s">
        <v>1802</v>
      </c>
      <c r="C3460" s="24" t="s">
        <v>1343</v>
      </c>
      <c r="D3460" s="24" t="s">
        <v>23</v>
      </c>
      <c r="E3460" s="62" t="n">
        <v>3</v>
      </c>
      <c r="F3460" s="26" t="n">
        <v>0.22</v>
      </c>
      <c r="G3460" s="26" t="n">
        <v>0.66</v>
      </c>
    </row>
    <row r="3461" customFormat="false" ht="25.5" hidden="false" customHeight="false" outlineLevel="0" collapsed="false">
      <c r="A3461" s="63" t="s">
        <v>1367</v>
      </c>
      <c r="B3461" s="23" t="s">
        <v>1368</v>
      </c>
      <c r="C3461" s="24" t="s">
        <v>17</v>
      </c>
      <c r="D3461" s="24" t="s">
        <v>1314</v>
      </c>
      <c r="E3461" s="62" t="n">
        <v>0.25</v>
      </c>
      <c r="F3461" s="26" t="n">
        <v>15.68</v>
      </c>
      <c r="G3461" s="26" t="n">
        <v>3.92</v>
      </c>
    </row>
    <row r="3462" customFormat="false" ht="15" hidden="false" customHeight="false" outlineLevel="0" collapsed="false">
      <c r="A3462" s="64" t="s">
        <v>1353</v>
      </c>
      <c r="B3462" s="64"/>
      <c r="C3462" s="64"/>
      <c r="D3462" s="64"/>
      <c r="E3462" s="64"/>
      <c r="F3462" s="64"/>
      <c r="G3462" s="65" t="n">
        <v>2.87</v>
      </c>
    </row>
    <row r="3463" customFormat="false" ht="15" hidden="false" customHeight="false" outlineLevel="0" collapsed="false">
      <c r="A3463" s="64" t="s">
        <v>1354</v>
      </c>
      <c r="B3463" s="64"/>
      <c r="C3463" s="64"/>
      <c r="D3463" s="64"/>
      <c r="E3463" s="64"/>
      <c r="F3463" s="64"/>
      <c r="G3463" s="65" t="n">
        <v>7.82</v>
      </c>
    </row>
    <row r="3464" customFormat="false" ht="15" hidden="false" customHeight="false" outlineLevel="0" collapsed="false">
      <c r="A3464" s="64" t="s">
        <v>1355</v>
      </c>
      <c r="B3464" s="64"/>
      <c r="C3464" s="64"/>
      <c r="D3464" s="64"/>
      <c r="E3464" s="64"/>
      <c r="F3464" s="64"/>
      <c r="G3464" s="65" t="n">
        <v>10.69</v>
      </c>
    </row>
    <row r="3465" customFormat="false" ht="15" hidden="false" customHeight="false" outlineLevel="0" collapsed="false">
      <c r="A3465" s="64" t="s">
        <v>1356</v>
      </c>
      <c r="B3465" s="64"/>
      <c r="C3465" s="64"/>
      <c r="D3465" s="64"/>
      <c r="E3465" s="64"/>
      <c r="F3465" s="64"/>
      <c r="G3465" s="65" t="n">
        <v>0</v>
      </c>
    </row>
    <row r="3466" customFormat="false" ht="15" hidden="false" customHeight="false" outlineLevel="0" collapsed="false">
      <c r="A3466" s="64" t="s">
        <v>1357</v>
      </c>
      <c r="B3466" s="64"/>
      <c r="C3466" s="64"/>
      <c r="D3466" s="64"/>
      <c r="E3466" s="64"/>
      <c r="F3466" s="64"/>
      <c r="G3466" s="65" t="n">
        <v>2.74</v>
      </c>
    </row>
    <row r="3467" customFormat="false" ht="15" hidden="false" customHeight="false" outlineLevel="0" collapsed="false">
      <c r="A3467" s="64" t="s">
        <v>1358</v>
      </c>
      <c r="B3467" s="64"/>
      <c r="C3467" s="64"/>
      <c r="D3467" s="64"/>
      <c r="E3467" s="64"/>
      <c r="F3467" s="64"/>
      <c r="G3467" s="65" t="n">
        <v>0</v>
      </c>
    </row>
    <row r="3468" customFormat="false" ht="15" hidden="false" customHeight="false" outlineLevel="0" collapsed="false">
      <c r="A3468" s="64" t="s">
        <v>1359</v>
      </c>
      <c r="B3468" s="64"/>
      <c r="C3468" s="64"/>
      <c r="D3468" s="64"/>
      <c r="E3468" s="64"/>
      <c r="F3468" s="64"/>
      <c r="G3468" s="65" t="n">
        <v>2.74</v>
      </c>
    </row>
    <row r="3469" customFormat="false" ht="15" hidden="false" customHeight="false" outlineLevel="0" collapsed="false">
      <c r="A3469" s="64" t="s">
        <v>1360</v>
      </c>
      <c r="B3469" s="64"/>
      <c r="C3469" s="64"/>
      <c r="D3469" s="64"/>
      <c r="E3469" s="64"/>
      <c r="F3469" s="64"/>
      <c r="G3469" s="65" t="n">
        <v>13.43</v>
      </c>
    </row>
    <row r="3470" customFormat="false" ht="15" hidden="false" customHeight="false" outlineLevel="0" collapsed="false">
      <c r="A3470" s="64" t="s">
        <v>1361</v>
      </c>
      <c r="B3470" s="64"/>
      <c r="C3470" s="64"/>
      <c r="D3470" s="64"/>
      <c r="E3470" s="64"/>
      <c r="F3470" s="64"/>
      <c r="G3470" s="65" t="n">
        <v>1</v>
      </c>
    </row>
    <row r="3471" customFormat="false" ht="15" hidden="false" customHeight="false" outlineLevel="0" collapsed="false">
      <c r="A3471" s="64" t="s">
        <v>1362</v>
      </c>
      <c r="B3471" s="64"/>
      <c r="C3471" s="64"/>
      <c r="D3471" s="64"/>
      <c r="E3471" s="64"/>
      <c r="F3471" s="64"/>
      <c r="G3471" s="65" t="n">
        <f aca="false">G3470*G3469</f>
        <v>13.43</v>
      </c>
    </row>
    <row r="3472" customFormat="false" ht="15" hidden="false" customHeight="false" outlineLevel="0" collapsed="false">
      <c r="A3472" s="66"/>
      <c r="B3472" s="66"/>
      <c r="C3472" s="66"/>
      <c r="D3472" s="66"/>
      <c r="E3472" s="66"/>
      <c r="F3472" s="66"/>
      <c r="G3472" s="66"/>
    </row>
    <row r="3473" customFormat="false" ht="63.75" hidden="false" customHeight="false" outlineLevel="0" collapsed="false">
      <c r="A3473" s="30" t="s">
        <v>473</v>
      </c>
      <c r="B3473" s="30" t="s">
        <v>407</v>
      </c>
      <c r="C3473" s="61" t="s">
        <v>17</v>
      </c>
      <c r="D3473" s="61" t="s">
        <v>23</v>
      </c>
      <c r="E3473" s="62"/>
      <c r="F3473" s="25"/>
      <c r="G3473" s="25"/>
    </row>
    <row r="3474" customFormat="false" ht="51" hidden="false" customHeight="false" outlineLevel="0" collapsed="false">
      <c r="A3474" s="63" t="s">
        <v>1820</v>
      </c>
      <c r="B3474" s="23" t="s">
        <v>1821</v>
      </c>
      <c r="C3474" s="24" t="s">
        <v>1343</v>
      </c>
      <c r="D3474" s="24" t="s">
        <v>23</v>
      </c>
      <c r="E3474" s="62" t="n">
        <v>53</v>
      </c>
      <c r="F3474" s="26" t="n">
        <v>1.47</v>
      </c>
      <c r="G3474" s="26" t="n">
        <v>77.91</v>
      </c>
    </row>
    <row r="3475" customFormat="false" ht="25.5" hidden="false" customHeight="false" outlineLevel="0" collapsed="false">
      <c r="A3475" s="63" t="s">
        <v>1367</v>
      </c>
      <c r="B3475" s="23" t="s">
        <v>1368</v>
      </c>
      <c r="C3475" s="24" t="s">
        <v>17</v>
      </c>
      <c r="D3475" s="24" t="s">
        <v>1314</v>
      </c>
      <c r="E3475" s="62" t="n">
        <v>15.9</v>
      </c>
      <c r="F3475" s="26" t="n">
        <v>15.68</v>
      </c>
      <c r="G3475" s="26" t="n">
        <v>249.27</v>
      </c>
    </row>
    <row r="3476" customFormat="false" ht="25.5" hidden="false" customHeight="false" outlineLevel="0" collapsed="false">
      <c r="A3476" s="63" t="s">
        <v>1349</v>
      </c>
      <c r="B3476" s="23" t="s">
        <v>1350</v>
      </c>
      <c r="C3476" s="24" t="s">
        <v>17</v>
      </c>
      <c r="D3476" s="24" t="s">
        <v>1314</v>
      </c>
      <c r="E3476" s="62" t="n">
        <v>15.9</v>
      </c>
      <c r="F3476" s="26" t="n">
        <v>12.54</v>
      </c>
      <c r="G3476" s="26" t="n">
        <v>199.35</v>
      </c>
    </row>
    <row r="3477" customFormat="false" ht="15" hidden="false" customHeight="false" outlineLevel="0" collapsed="false">
      <c r="A3477" s="64" t="s">
        <v>1353</v>
      </c>
      <c r="B3477" s="64"/>
      <c r="C3477" s="64"/>
      <c r="D3477" s="64"/>
      <c r="E3477" s="64"/>
      <c r="F3477" s="64"/>
      <c r="G3477" s="65" t="n">
        <v>5.95</v>
      </c>
    </row>
    <row r="3478" customFormat="false" ht="15" hidden="false" customHeight="false" outlineLevel="0" collapsed="false">
      <c r="A3478" s="64" t="s">
        <v>1354</v>
      </c>
      <c r="B3478" s="64"/>
      <c r="C3478" s="64"/>
      <c r="D3478" s="64"/>
      <c r="E3478" s="64"/>
      <c r="F3478" s="64"/>
      <c r="G3478" s="65" t="n">
        <v>3.99</v>
      </c>
    </row>
    <row r="3479" customFormat="false" ht="15" hidden="false" customHeight="false" outlineLevel="0" collapsed="false">
      <c r="A3479" s="64" t="s">
        <v>1355</v>
      </c>
      <c r="B3479" s="64"/>
      <c r="C3479" s="64"/>
      <c r="D3479" s="64"/>
      <c r="E3479" s="64"/>
      <c r="F3479" s="64"/>
      <c r="G3479" s="65" t="n">
        <v>9.93</v>
      </c>
    </row>
    <row r="3480" customFormat="false" ht="15" hidden="false" customHeight="false" outlineLevel="0" collapsed="false">
      <c r="A3480" s="64" t="s">
        <v>1356</v>
      </c>
      <c r="B3480" s="64"/>
      <c r="C3480" s="64"/>
      <c r="D3480" s="64"/>
      <c r="E3480" s="64"/>
      <c r="F3480" s="64"/>
      <c r="G3480" s="65" t="n">
        <v>0</v>
      </c>
    </row>
    <row r="3481" customFormat="false" ht="15" hidden="false" customHeight="false" outlineLevel="0" collapsed="false">
      <c r="A3481" s="64" t="s">
        <v>1357</v>
      </c>
      <c r="B3481" s="64"/>
      <c r="C3481" s="64"/>
      <c r="D3481" s="64"/>
      <c r="E3481" s="64"/>
      <c r="F3481" s="64"/>
      <c r="G3481" s="65" t="n">
        <v>2.55</v>
      </c>
    </row>
    <row r="3482" customFormat="false" ht="15" hidden="false" customHeight="false" outlineLevel="0" collapsed="false">
      <c r="A3482" s="64" t="s">
        <v>1358</v>
      </c>
      <c r="B3482" s="64"/>
      <c r="C3482" s="64"/>
      <c r="D3482" s="64"/>
      <c r="E3482" s="64"/>
      <c r="F3482" s="64"/>
      <c r="G3482" s="65" t="n">
        <v>0</v>
      </c>
    </row>
    <row r="3483" customFormat="false" ht="15" hidden="false" customHeight="false" outlineLevel="0" collapsed="false">
      <c r="A3483" s="64" t="s">
        <v>1359</v>
      </c>
      <c r="B3483" s="64"/>
      <c r="C3483" s="64"/>
      <c r="D3483" s="64"/>
      <c r="E3483" s="64"/>
      <c r="F3483" s="64"/>
      <c r="G3483" s="65" t="n">
        <v>2.55</v>
      </c>
    </row>
    <row r="3484" customFormat="false" ht="15" hidden="false" customHeight="false" outlineLevel="0" collapsed="false">
      <c r="A3484" s="64" t="s">
        <v>1360</v>
      </c>
      <c r="B3484" s="64"/>
      <c r="C3484" s="64"/>
      <c r="D3484" s="64"/>
      <c r="E3484" s="64"/>
      <c r="F3484" s="64"/>
      <c r="G3484" s="65" t="n">
        <v>12.48</v>
      </c>
    </row>
    <row r="3485" customFormat="false" ht="15" hidden="false" customHeight="false" outlineLevel="0" collapsed="false">
      <c r="A3485" s="64" t="s">
        <v>1361</v>
      </c>
      <c r="B3485" s="64"/>
      <c r="C3485" s="64"/>
      <c r="D3485" s="64"/>
      <c r="E3485" s="64"/>
      <c r="F3485" s="64"/>
      <c r="G3485" s="65" t="n">
        <v>53</v>
      </c>
    </row>
    <row r="3486" customFormat="false" ht="15" hidden="false" customHeight="false" outlineLevel="0" collapsed="false">
      <c r="A3486" s="64" t="s">
        <v>1362</v>
      </c>
      <c r="B3486" s="64"/>
      <c r="C3486" s="64"/>
      <c r="D3486" s="64"/>
      <c r="E3486" s="64"/>
      <c r="F3486" s="64"/>
      <c r="G3486" s="65" t="n">
        <f aca="false">G3485*G3484</f>
        <v>661.44</v>
      </c>
    </row>
    <row r="3487" customFormat="false" ht="15" hidden="false" customHeight="false" outlineLevel="0" collapsed="false">
      <c r="A3487" s="66"/>
      <c r="B3487" s="66"/>
      <c r="C3487" s="66"/>
      <c r="D3487" s="66"/>
      <c r="E3487" s="66"/>
      <c r="F3487" s="66"/>
      <c r="G3487" s="66"/>
    </row>
    <row r="3488" customFormat="false" ht="63.75" hidden="false" customHeight="false" outlineLevel="0" collapsed="false">
      <c r="A3488" s="30" t="s">
        <v>474</v>
      </c>
      <c r="B3488" s="30" t="s">
        <v>413</v>
      </c>
      <c r="C3488" s="61" t="s">
        <v>17</v>
      </c>
      <c r="D3488" s="61" t="s">
        <v>49</v>
      </c>
      <c r="E3488" s="62"/>
      <c r="F3488" s="25"/>
      <c r="G3488" s="25"/>
    </row>
    <row r="3489" customFormat="false" ht="25.5" hidden="false" customHeight="false" outlineLevel="0" collapsed="false">
      <c r="A3489" s="63" t="n">
        <v>2674</v>
      </c>
      <c r="B3489" s="23" t="s">
        <v>1824</v>
      </c>
      <c r="C3489" s="24" t="s">
        <v>1343</v>
      </c>
      <c r="D3489" s="24" t="s">
        <v>49</v>
      </c>
      <c r="E3489" s="62" t="n">
        <v>74.75</v>
      </c>
      <c r="F3489" s="26" t="n">
        <v>2.45</v>
      </c>
      <c r="G3489" s="26" t="n">
        <v>183.14</v>
      </c>
    </row>
    <row r="3490" customFormat="false" ht="25.5" hidden="false" customHeight="false" outlineLevel="0" collapsed="false">
      <c r="A3490" s="63" t="n">
        <v>34562</v>
      </c>
      <c r="B3490" s="23" t="s">
        <v>1825</v>
      </c>
      <c r="C3490" s="24" t="s">
        <v>1343</v>
      </c>
      <c r="D3490" s="24" t="s">
        <v>114</v>
      </c>
      <c r="E3490" s="62" t="n">
        <v>0.13</v>
      </c>
      <c r="F3490" s="26" t="n">
        <v>9.21</v>
      </c>
      <c r="G3490" s="26" t="n">
        <v>1.22</v>
      </c>
    </row>
    <row r="3491" customFormat="false" ht="25.5" hidden="false" customHeight="false" outlineLevel="0" collapsed="false">
      <c r="A3491" s="63" t="s">
        <v>1373</v>
      </c>
      <c r="B3491" s="23" t="s">
        <v>1374</v>
      </c>
      <c r="C3491" s="24" t="s">
        <v>17</v>
      </c>
      <c r="D3491" s="24" t="s">
        <v>1314</v>
      </c>
      <c r="E3491" s="62" t="n">
        <v>7.5</v>
      </c>
      <c r="F3491" s="26" t="n">
        <v>12.83</v>
      </c>
      <c r="G3491" s="26" t="n">
        <v>96.17</v>
      </c>
    </row>
    <row r="3492" customFormat="false" ht="25.5" hidden="false" customHeight="false" outlineLevel="0" collapsed="false">
      <c r="A3492" s="63" t="s">
        <v>1367</v>
      </c>
      <c r="B3492" s="23" t="s">
        <v>1368</v>
      </c>
      <c r="C3492" s="24" t="s">
        <v>17</v>
      </c>
      <c r="D3492" s="24" t="s">
        <v>1314</v>
      </c>
      <c r="E3492" s="62" t="n">
        <v>7.5</v>
      </c>
      <c r="F3492" s="26" t="n">
        <v>15.68</v>
      </c>
      <c r="G3492" s="26" t="n">
        <v>117.53</v>
      </c>
    </row>
    <row r="3493" customFormat="false" ht="15" hidden="false" customHeight="false" outlineLevel="0" collapsed="false">
      <c r="A3493" s="64" t="s">
        <v>1353</v>
      </c>
      <c r="B3493" s="64"/>
      <c r="C3493" s="64"/>
      <c r="D3493" s="64"/>
      <c r="E3493" s="64"/>
      <c r="F3493" s="64"/>
      <c r="G3493" s="65" t="n">
        <v>2.05</v>
      </c>
    </row>
    <row r="3494" customFormat="false" ht="15" hidden="false" customHeight="false" outlineLevel="0" collapsed="false">
      <c r="A3494" s="64" t="s">
        <v>1354</v>
      </c>
      <c r="B3494" s="64"/>
      <c r="C3494" s="64"/>
      <c r="D3494" s="64"/>
      <c r="E3494" s="64"/>
      <c r="F3494" s="64"/>
      <c r="G3494" s="65" t="n">
        <v>3.36</v>
      </c>
    </row>
    <row r="3495" customFormat="false" ht="15" hidden="false" customHeight="false" outlineLevel="0" collapsed="false">
      <c r="A3495" s="64" t="s">
        <v>1355</v>
      </c>
      <c r="B3495" s="64"/>
      <c r="C3495" s="64"/>
      <c r="D3495" s="64"/>
      <c r="E3495" s="64"/>
      <c r="F3495" s="64"/>
      <c r="G3495" s="65" t="n">
        <v>5.42</v>
      </c>
    </row>
    <row r="3496" customFormat="false" ht="15" hidden="false" customHeight="false" outlineLevel="0" collapsed="false">
      <c r="A3496" s="64" t="s">
        <v>1356</v>
      </c>
      <c r="B3496" s="64"/>
      <c r="C3496" s="64"/>
      <c r="D3496" s="64"/>
      <c r="E3496" s="64"/>
      <c r="F3496" s="64"/>
      <c r="G3496" s="65" t="n">
        <v>0</v>
      </c>
    </row>
    <row r="3497" customFormat="false" ht="15" hidden="false" customHeight="false" outlineLevel="0" collapsed="false">
      <c r="A3497" s="64" t="s">
        <v>1357</v>
      </c>
      <c r="B3497" s="64"/>
      <c r="C3497" s="64"/>
      <c r="D3497" s="64"/>
      <c r="E3497" s="64"/>
      <c r="F3497" s="64"/>
      <c r="G3497" s="65" t="n">
        <v>1.39</v>
      </c>
    </row>
    <row r="3498" customFormat="false" ht="15" hidden="false" customHeight="false" outlineLevel="0" collapsed="false">
      <c r="A3498" s="64" t="s">
        <v>1358</v>
      </c>
      <c r="B3498" s="64"/>
      <c r="C3498" s="64"/>
      <c r="D3498" s="64"/>
      <c r="E3498" s="64"/>
      <c r="F3498" s="64"/>
      <c r="G3498" s="65" t="n">
        <v>0</v>
      </c>
    </row>
    <row r="3499" customFormat="false" ht="15" hidden="false" customHeight="false" outlineLevel="0" collapsed="false">
      <c r="A3499" s="64" t="s">
        <v>1359</v>
      </c>
      <c r="B3499" s="64"/>
      <c r="C3499" s="64"/>
      <c r="D3499" s="64"/>
      <c r="E3499" s="64"/>
      <c r="F3499" s="64"/>
      <c r="G3499" s="65" t="n">
        <v>1.39</v>
      </c>
    </row>
    <row r="3500" customFormat="false" ht="15" hidden="false" customHeight="false" outlineLevel="0" collapsed="false">
      <c r="A3500" s="64" t="s">
        <v>1360</v>
      </c>
      <c r="B3500" s="64"/>
      <c r="C3500" s="64"/>
      <c r="D3500" s="64"/>
      <c r="E3500" s="64"/>
      <c r="F3500" s="64"/>
      <c r="G3500" s="65" t="n">
        <v>6.8</v>
      </c>
    </row>
    <row r="3501" customFormat="false" ht="15" hidden="false" customHeight="false" outlineLevel="0" collapsed="false">
      <c r="A3501" s="64" t="s">
        <v>1361</v>
      </c>
      <c r="B3501" s="64"/>
      <c r="C3501" s="64"/>
      <c r="D3501" s="64"/>
      <c r="E3501" s="64"/>
      <c r="F3501" s="64"/>
      <c r="G3501" s="65" t="n">
        <v>73.5</v>
      </c>
    </row>
    <row r="3502" customFormat="false" ht="15" hidden="false" customHeight="false" outlineLevel="0" collapsed="false">
      <c r="A3502" s="64" t="s">
        <v>1362</v>
      </c>
      <c r="B3502" s="64"/>
      <c r="C3502" s="64"/>
      <c r="D3502" s="64"/>
      <c r="E3502" s="64"/>
      <c r="F3502" s="64"/>
      <c r="G3502" s="65" t="n">
        <f aca="false">G3501*G3500</f>
        <v>499.8</v>
      </c>
    </row>
    <row r="3503" customFormat="false" ht="15" hidden="false" customHeight="false" outlineLevel="0" collapsed="false">
      <c r="A3503" s="66"/>
      <c r="B3503" s="66"/>
      <c r="C3503" s="66"/>
      <c r="D3503" s="66"/>
      <c r="E3503" s="66"/>
      <c r="F3503" s="66"/>
      <c r="G3503" s="66"/>
    </row>
    <row r="3504" customFormat="false" ht="63.75" hidden="false" customHeight="false" outlineLevel="0" collapsed="false">
      <c r="A3504" s="30" t="s">
        <v>475</v>
      </c>
      <c r="B3504" s="30" t="s">
        <v>415</v>
      </c>
      <c r="C3504" s="61" t="s">
        <v>17</v>
      </c>
      <c r="D3504" s="61" t="s">
        <v>49</v>
      </c>
      <c r="E3504" s="62"/>
      <c r="F3504" s="25"/>
      <c r="G3504" s="25"/>
    </row>
    <row r="3505" customFormat="false" ht="25.5" hidden="false" customHeight="false" outlineLevel="0" collapsed="false">
      <c r="A3505" s="63" t="n">
        <v>2685</v>
      </c>
      <c r="B3505" s="23" t="s">
        <v>1826</v>
      </c>
      <c r="C3505" s="24" t="s">
        <v>1343</v>
      </c>
      <c r="D3505" s="24" t="s">
        <v>49</v>
      </c>
      <c r="E3505" s="62" t="n">
        <v>13.32</v>
      </c>
      <c r="F3505" s="26" t="n">
        <v>3.83</v>
      </c>
      <c r="G3505" s="26" t="n">
        <v>51.03</v>
      </c>
    </row>
    <row r="3506" customFormat="false" ht="25.5" hidden="false" customHeight="false" outlineLevel="0" collapsed="false">
      <c r="A3506" s="63" t="n">
        <v>34562</v>
      </c>
      <c r="B3506" s="23" t="s">
        <v>1825</v>
      </c>
      <c r="C3506" s="24" t="s">
        <v>1343</v>
      </c>
      <c r="D3506" s="24" t="s">
        <v>114</v>
      </c>
      <c r="E3506" s="62" t="n">
        <v>0.03</v>
      </c>
      <c r="F3506" s="26" t="n">
        <v>9.21</v>
      </c>
      <c r="G3506" s="26" t="n">
        <v>0.24</v>
      </c>
    </row>
    <row r="3507" customFormat="false" ht="25.5" hidden="false" customHeight="false" outlineLevel="0" collapsed="false">
      <c r="A3507" s="63" t="s">
        <v>1373</v>
      </c>
      <c r="B3507" s="23" t="s">
        <v>1374</v>
      </c>
      <c r="C3507" s="24" t="s">
        <v>17</v>
      </c>
      <c r="D3507" s="24" t="s">
        <v>1314</v>
      </c>
      <c r="E3507" s="62" t="n">
        <v>1.65</v>
      </c>
      <c r="F3507" s="26" t="n">
        <v>12.83</v>
      </c>
      <c r="G3507" s="26" t="n">
        <v>21.17</v>
      </c>
    </row>
    <row r="3508" customFormat="false" ht="25.5" hidden="false" customHeight="false" outlineLevel="0" collapsed="false">
      <c r="A3508" s="63" t="s">
        <v>1367</v>
      </c>
      <c r="B3508" s="23" t="s">
        <v>1368</v>
      </c>
      <c r="C3508" s="24" t="s">
        <v>17</v>
      </c>
      <c r="D3508" s="24" t="s">
        <v>1314</v>
      </c>
      <c r="E3508" s="62" t="n">
        <v>1.65</v>
      </c>
      <c r="F3508" s="26" t="n">
        <v>15.68</v>
      </c>
      <c r="G3508" s="26" t="n">
        <v>25.88</v>
      </c>
    </row>
    <row r="3509" customFormat="false" ht="15" hidden="false" customHeight="false" outlineLevel="0" collapsed="false">
      <c r="A3509" s="64" t="s">
        <v>1353</v>
      </c>
      <c r="B3509" s="64"/>
      <c r="C3509" s="64"/>
      <c r="D3509" s="64"/>
      <c r="E3509" s="64"/>
      <c r="F3509" s="64"/>
      <c r="G3509" s="65" t="n">
        <v>2.53</v>
      </c>
    </row>
    <row r="3510" customFormat="false" ht="15" hidden="false" customHeight="false" outlineLevel="0" collapsed="false">
      <c r="A3510" s="64" t="s">
        <v>1354</v>
      </c>
      <c r="B3510" s="64"/>
      <c r="C3510" s="64"/>
      <c r="D3510" s="64"/>
      <c r="E3510" s="64"/>
      <c r="F3510" s="64"/>
      <c r="G3510" s="65" t="n">
        <v>4.97</v>
      </c>
    </row>
    <row r="3511" customFormat="false" ht="15" hidden="false" customHeight="false" outlineLevel="0" collapsed="false">
      <c r="A3511" s="64" t="s">
        <v>1355</v>
      </c>
      <c r="B3511" s="64"/>
      <c r="C3511" s="64"/>
      <c r="D3511" s="64"/>
      <c r="E3511" s="64"/>
      <c r="F3511" s="64"/>
      <c r="G3511" s="65" t="n">
        <v>7.51</v>
      </c>
    </row>
    <row r="3512" customFormat="false" ht="15" hidden="false" customHeight="false" outlineLevel="0" collapsed="false">
      <c r="A3512" s="64" t="s">
        <v>1356</v>
      </c>
      <c r="B3512" s="64"/>
      <c r="C3512" s="64"/>
      <c r="D3512" s="64"/>
      <c r="E3512" s="64"/>
      <c r="F3512" s="64"/>
      <c r="G3512" s="65" t="n">
        <v>0</v>
      </c>
    </row>
    <row r="3513" customFormat="false" ht="15" hidden="false" customHeight="false" outlineLevel="0" collapsed="false">
      <c r="A3513" s="64" t="s">
        <v>1357</v>
      </c>
      <c r="B3513" s="64"/>
      <c r="C3513" s="64"/>
      <c r="D3513" s="64"/>
      <c r="E3513" s="64"/>
      <c r="F3513" s="64"/>
      <c r="G3513" s="65" t="n">
        <v>1.93</v>
      </c>
    </row>
    <row r="3514" customFormat="false" ht="15" hidden="false" customHeight="false" outlineLevel="0" collapsed="false">
      <c r="A3514" s="64" t="s">
        <v>1358</v>
      </c>
      <c r="B3514" s="64"/>
      <c r="C3514" s="64"/>
      <c r="D3514" s="64"/>
      <c r="E3514" s="64"/>
      <c r="F3514" s="64"/>
      <c r="G3514" s="65" t="n">
        <v>0</v>
      </c>
    </row>
    <row r="3515" customFormat="false" ht="15" hidden="false" customHeight="false" outlineLevel="0" collapsed="false">
      <c r="A3515" s="64" t="s">
        <v>1359</v>
      </c>
      <c r="B3515" s="64"/>
      <c r="C3515" s="64"/>
      <c r="D3515" s="64"/>
      <c r="E3515" s="64"/>
      <c r="F3515" s="64"/>
      <c r="G3515" s="65" t="n">
        <v>1.93</v>
      </c>
    </row>
    <row r="3516" customFormat="false" ht="15" hidden="false" customHeight="false" outlineLevel="0" collapsed="false">
      <c r="A3516" s="64" t="s">
        <v>1360</v>
      </c>
      <c r="B3516" s="64"/>
      <c r="C3516" s="64"/>
      <c r="D3516" s="64"/>
      <c r="E3516" s="64"/>
      <c r="F3516" s="64"/>
      <c r="G3516" s="65" t="n">
        <v>9.43</v>
      </c>
    </row>
    <row r="3517" customFormat="false" ht="15" hidden="false" customHeight="false" outlineLevel="0" collapsed="false">
      <c r="A3517" s="64" t="s">
        <v>1361</v>
      </c>
      <c r="B3517" s="64"/>
      <c r="C3517" s="64"/>
      <c r="D3517" s="64"/>
      <c r="E3517" s="64"/>
      <c r="F3517" s="64"/>
      <c r="G3517" s="65" t="n">
        <v>13.1</v>
      </c>
    </row>
    <row r="3518" customFormat="false" ht="15" hidden="false" customHeight="false" outlineLevel="0" collapsed="false">
      <c r="A3518" s="64" t="s">
        <v>1362</v>
      </c>
      <c r="B3518" s="64"/>
      <c r="C3518" s="64"/>
      <c r="D3518" s="64"/>
      <c r="E3518" s="64"/>
      <c r="F3518" s="64"/>
      <c r="G3518" s="65" t="n">
        <f aca="false">G3517*G3516</f>
        <v>123.533</v>
      </c>
    </row>
    <row r="3519" customFormat="false" ht="15" hidden="false" customHeight="false" outlineLevel="0" collapsed="false">
      <c r="A3519" s="66"/>
      <c r="B3519" s="66"/>
      <c r="C3519" s="66"/>
      <c r="D3519" s="66"/>
      <c r="E3519" s="66"/>
      <c r="F3519" s="66"/>
      <c r="G3519" s="66"/>
    </row>
    <row r="3520" customFormat="false" ht="76.5" hidden="false" customHeight="false" outlineLevel="0" collapsed="false">
      <c r="A3520" s="30" t="s">
        <v>476</v>
      </c>
      <c r="B3520" s="30" t="s">
        <v>419</v>
      </c>
      <c r="C3520" s="61" t="s">
        <v>17</v>
      </c>
      <c r="D3520" s="61" t="s">
        <v>23</v>
      </c>
      <c r="E3520" s="62"/>
      <c r="F3520" s="25"/>
      <c r="G3520" s="25"/>
    </row>
    <row r="3521" customFormat="false" ht="38.25" hidden="false" customHeight="false" outlineLevel="0" collapsed="false">
      <c r="A3521" s="63" t="n">
        <v>1879</v>
      </c>
      <c r="B3521" s="23" t="s">
        <v>1829</v>
      </c>
      <c r="C3521" s="24" t="s">
        <v>1343</v>
      </c>
      <c r="D3521" s="24" t="s">
        <v>23</v>
      </c>
      <c r="E3521" s="62" t="n">
        <v>20</v>
      </c>
      <c r="F3521" s="26" t="n">
        <v>1.94</v>
      </c>
      <c r="G3521" s="26" t="n">
        <v>38.8</v>
      </c>
    </row>
    <row r="3522" customFormat="false" ht="25.5" hidden="false" customHeight="false" outlineLevel="0" collapsed="false">
      <c r="A3522" s="63" t="s">
        <v>1373</v>
      </c>
      <c r="B3522" s="23" t="s">
        <v>1374</v>
      </c>
      <c r="C3522" s="24" t="s">
        <v>17</v>
      </c>
      <c r="D3522" s="24" t="s">
        <v>1314</v>
      </c>
      <c r="E3522" s="62" t="n">
        <v>4.04</v>
      </c>
      <c r="F3522" s="26" t="n">
        <v>12.83</v>
      </c>
      <c r="G3522" s="26" t="n">
        <v>51.82</v>
      </c>
    </row>
    <row r="3523" customFormat="false" ht="25.5" hidden="false" customHeight="false" outlineLevel="0" collapsed="false">
      <c r="A3523" s="63" t="s">
        <v>1367</v>
      </c>
      <c r="B3523" s="23" t="s">
        <v>1368</v>
      </c>
      <c r="C3523" s="24" t="s">
        <v>17</v>
      </c>
      <c r="D3523" s="24" t="s">
        <v>1314</v>
      </c>
      <c r="E3523" s="62" t="n">
        <v>4.04</v>
      </c>
      <c r="F3523" s="26" t="n">
        <v>15.68</v>
      </c>
      <c r="G3523" s="26" t="n">
        <v>63.34</v>
      </c>
    </row>
    <row r="3524" customFormat="false" ht="15" hidden="false" customHeight="false" outlineLevel="0" collapsed="false">
      <c r="A3524" s="64" t="s">
        <v>1353</v>
      </c>
      <c r="B3524" s="64"/>
      <c r="C3524" s="64"/>
      <c r="D3524" s="64"/>
      <c r="E3524" s="64"/>
      <c r="F3524" s="64"/>
      <c r="G3524" s="65" t="n">
        <v>4.06</v>
      </c>
    </row>
    <row r="3525" customFormat="false" ht="15" hidden="false" customHeight="false" outlineLevel="0" collapsed="false">
      <c r="A3525" s="64" t="s">
        <v>1354</v>
      </c>
      <c r="B3525" s="64"/>
      <c r="C3525" s="64"/>
      <c r="D3525" s="64"/>
      <c r="E3525" s="64"/>
      <c r="F3525" s="64"/>
      <c r="G3525" s="65" t="n">
        <v>3.64</v>
      </c>
    </row>
    <row r="3526" customFormat="false" ht="15" hidden="false" customHeight="false" outlineLevel="0" collapsed="false">
      <c r="A3526" s="64" t="s">
        <v>1355</v>
      </c>
      <c r="B3526" s="64"/>
      <c r="C3526" s="64"/>
      <c r="D3526" s="64"/>
      <c r="E3526" s="64"/>
      <c r="F3526" s="64"/>
      <c r="G3526" s="65" t="n">
        <v>7.7</v>
      </c>
    </row>
    <row r="3527" customFormat="false" ht="15" hidden="false" customHeight="false" outlineLevel="0" collapsed="false">
      <c r="A3527" s="64" t="s">
        <v>1356</v>
      </c>
      <c r="B3527" s="64"/>
      <c r="C3527" s="64"/>
      <c r="D3527" s="64"/>
      <c r="E3527" s="64"/>
      <c r="F3527" s="64"/>
      <c r="G3527" s="65" t="n">
        <v>0</v>
      </c>
    </row>
    <row r="3528" customFormat="false" ht="15" hidden="false" customHeight="false" outlineLevel="0" collapsed="false">
      <c r="A3528" s="64" t="s">
        <v>1357</v>
      </c>
      <c r="B3528" s="64"/>
      <c r="C3528" s="64"/>
      <c r="D3528" s="64"/>
      <c r="E3528" s="64"/>
      <c r="F3528" s="64"/>
      <c r="G3528" s="65" t="n">
        <v>1.97</v>
      </c>
    </row>
    <row r="3529" customFormat="false" ht="15" hidden="false" customHeight="false" outlineLevel="0" collapsed="false">
      <c r="A3529" s="64" t="s">
        <v>1358</v>
      </c>
      <c r="B3529" s="64"/>
      <c r="C3529" s="64"/>
      <c r="D3529" s="64"/>
      <c r="E3529" s="64"/>
      <c r="F3529" s="64"/>
      <c r="G3529" s="65" t="n">
        <v>0</v>
      </c>
    </row>
    <row r="3530" customFormat="false" ht="15" hidden="false" customHeight="false" outlineLevel="0" collapsed="false">
      <c r="A3530" s="64" t="s">
        <v>1359</v>
      </c>
      <c r="B3530" s="64"/>
      <c r="C3530" s="64"/>
      <c r="D3530" s="64"/>
      <c r="E3530" s="64"/>
      <c r="F3530" s="64"/>
      <c r="G3530" s="65" t="n">
        <v>1.97</v>
      </c>
    </row>
    <row r="3531" customFormat="false" ht="15" hidden="false" customHeight="false" outlineLevel="0" collapsed="false">
      <c r="A3531" s="64" t="s">
        <v>1360</v>
      </c>
      <c r="B3531" s="64"/>
      <c r="C3531" s="64"/>
      <c r="D3531" s="64"/>
      <c r="E3531" s="64"/>
      <c r="F3531" s="64"/>
      <c r="G3531" s="65" t="n">
        <v>9.67</v>
      </c>
    </row>
    <row r="3532" customFormat="false" ht="15" hidden="false" customHeight="false" outlineLevel="0" collapsed="false">
      <c r="A3532" s="64" t="s">
        <v>1361</v>
      </c>
      <c r="B3532" s="64"/>
      <c r="C3532" s="64"/>
      <c r="D3532" s="64"/>
      <c r="E3532" s="64"/>
      <c r="F3532" s="64"/>
      <c r="G3532" s="65" t="n">
        <v>20</v>
      </c>
    </row>
    <row r="3533" customFormat="false" ht="15" hidden="false" customHeight="false" outlineLevel="0" collapsed="false">
      <c r="A3533" s="64" t="s">
        <v>1362</v>
      </c>
      <c r="B3533" s="64"/>
      <c r="C3533" s="64"/>
      <c r="D3533" s="64"/>
      <c r="E3533" s="64"/>
      <c r="F3533" s="64"/>
      <c r="G3533" s="65" t="n">
        <f aca="false">G3532*G3531</f>
        <v>193.4</v>
      </c>
    </row>
    <row r="3534" customFormat="false" ht="15" hidden="false" customHeight="false" outlineLevel="0" collapsed="false">
      <c r="A3534" s="66"/>
      <c r="B3534" s="66"/>
      <c r="C3534" s="66"/>
      <c r="D3534" s="66"/>
      <c r="E3534" s="66"/>
      <c r="F3534" s="66"/>
      <c r="G3534" s="66"/>
    </row>
    <row r="3535" customFormat="false" ht="63.75" hidden="false" customHeight="false" outlineLevel="0" collapsed="false">
      <c r="A3535" s="30" t="s">
        <v>477</v>
      </c>
      <c r="B3535" s="30" t="s">
        <v>478</v>
      </c>
      <c r="C3535" s="61" t="s">
        <v>17</v>
      </c>
      <c r="D3535" s="61" t="s">
        <v>49</v>
      </c>
      <c r="E3535" s="62"/>
      <c r="F3535" s="25"/>
      <c r="G3535" s="25"/>
    </row>
    <row r="3536" customFormat="false" ht="38.25" hidden="false" customHeight="false" outlineLevel="0" collapsed="false">
      <c r="A3536" s="63" t="n">
        <v>21127</v>
      </c>
      <c r="B3536" s="23" t="s">
        <v>1759</v>
      </c>
      <c r="C3536" s="24" t="s">
        <v>1343</v>
      </c>
      <c r="D3536" s="24" t="s">
        <v>23</v>
      </c>
      <c r="E3536" s="62" t="n">
        <v>0.18</v>
      </c>
      <c r="F3536" s="26" t="n">
        <v>1.86</v>
      </c>
      <c r="G3536" s="26" t="n">
        <v>0.34</v>
      </c>
    </row>
    <row r="3537" customFormat="false" ht="25.5" hidden="false" customHeight="false" outlineLevel="0" collapsed="false">
      <c r="A3537" s="63" t="n">
        <v>34618</v>
      </c>
      <c r="B3537" s="23" t="s">
        <v>1874</v>
      </c>
      <c r="C3537" s="24" t="s">
        <v>1343</v>
      </c>
      <c r="D3537" s="24" t="s">
        <v>49</v>
      </c>
      <c r="E3537" s="62" t="n">
        <v>20.4</v>
      </c>
      <c r="F3537" s="26" t="n">
        <v>4.54</v>
      </c>
      <c r="G3537" s="26" t="n">
        <v>92.62</v>
      </c>
    </row>
    <row r="3538" customFormat="false" ht="25.5" hidden="false" customHeight="false" outlineLevel="0" collapsed="false">
      <c r="A3538" s="63" t="s">
        <v>1373</v>
      </c>
      <c r="B3538" s="23" t="s">
        <v>1374</v>
      </c>
      <c r="C3538" s="24" t="s">
        <v>17</v>
      </c>
      <c r="D3538" s="24" t="s">
        <v>1314</v>
      </c>
      <c r="E3538" s="62" t="n">
        <v>0.49</v>
      </c>
      <c r="F3538" s="26" t="n">
        <v>12.83</v>
      </c>
      <c r="G3538" s="26" t="n">
        <v>6.28</v>
      </c>
    </row>
    <row r="3539" customFormat="false" ht="25.5" hidden="false" customHeight="false" outlineLevel="0" collapsed="false">
      <c r="A3539" s="63" t="s">
        <v>1367</v>
      </c>
      <c r="B3539" s="23" t="s">
        <v>1368</v>
      </c>
      <c r="C3539" s="24" t="s">
        <v>17</v>
      </c>
      <c r="D3539" s="24" t="s">
        <v>1314</v>
      </c>
      <c r="E3539" s="62" t="n">
        <v>0.49</v>
      </c>
      <c r="F3539" s="26" t="n">
        <v>15.68</v>
      </c>
      <c r="G3539" s="26" t="n">
        <v>7.68</v>
      </c>
    </row>
    <row r="3540" customFormat="false" ht="15" hidden="false" customHeight="false" outlineLevel="0" collapsed="false">
      <c r="A3540" s="64" t="s">
        <v>1353</v>
      </c>
      <c r="B3540" s="64"/>
      <c r="C3540" s="64"/>
      <c r="D3540" s="64"/>
      <c r="E3540" s="64"/>
      <c r="F3540" s="64"/>
      <c r="G3540" s="65" t="n">
        <v>0.48</v>
      </c>
    </row>
    <row r="3541" customFormat="false" ht="15" hidden="false" customHeight="false" outlineLevel="0" collapsed="false">
      <c r="A3541" s="64" t="s">
        <v>1354</v>
      </c>
      <c r="B3541" s="64"/>
      <c r="C3541" s="64"/>
      <c r="D3541" s="64"/>
      <c r="E3541" s="64"/>
      <c r="F3541" s="64"/>
      <c r="G3541" s="65" t="n">
        <v>4.76</v>
      </c>
    </row>
    <row r="3542" customFormat="false" ht="15" hidden="false" customHeight="false" outlineLevel="0" collapsed="false">
      <c r="A3542" s="64" t="s">
        <v>1355</v>
      </c>
      <c r="B3542" s="64"/>
      <c r="C3542" s="64"/>
      <c r="D3542" s="64"/>
      <c r="E3542" s="64"/>
      <c r="F3542" s="64"/>
      <c r="G3542" s="65" t="n">
        <v>5.24</v>
      </c>
    </row>
    <row r="3543" customFormat="false" ht="15" hidden="false" customHeight="false" outlineLevel="0" collapsed="false">
      <c r="A3543" s="64" t="s">
        <v>1356</v>
      </c>
      <c r="B3543" s="64"/>
      <c r="C3543" s="64"/>
      <c r="D3543" s="64"/>
      <c r="E3543" s="64"/>
      <c r="F3543" s="64"/>
      <c r="G3543" s="65" t="n">
        <v>0</v>
      </c>
    </row>
    <row r="3544" customFormat="false" ht="15" hidden="false" customHeight="false" outlineLevel="0" collapsed="false">
      <c r="A3544" s="64" t="s">
        <v>1357</v>
      </c>
      <c r="B3544" s="64"/>
      <c r="C3544" s="64"/>
      <c r="D3544" s="64"/>
      <c r="E3544" s="64"/>
      <c r="F3544" s="64"/>
      <c r="G3544" s="65" t="n">
        <v>1.34</v>
      </c>
    </row>
    <row r="3545" customFormat="false" ht="15" hidden="false" customHeight="false" outlineLevel="0" collapsed="false">
      <c r="A3545" s="64" t="s">
        <v>1358</v>
      </c>
      <c r="B3545" s="64"/>
      <c r="C3545" s="64"/>
      <c r="D3545" s="64"/>
      <c r="E3545" s="64"/>
      <c r="F3545" s="64"/>
      <c r="G3545" s="65" t="n">
        <v>0</v>
      </c>
    </row>
    <row r="3546" customFormat="false" ht="15" hidden="false" customHeight="false" outlineLevel="0" collapsed="false">
      <c r="A3546" s="64" t="s">
        <v>1359</v>
      </c>
      <c r="B3546" s="64"/>
      <c r="C3546" s="64"/>
      <c r="D3546" s="64"/>
      <c r="E3546" s="64"/>
      <c r="F3546" s="64"/>
      <c r="G3546" s="65" t="n">
        <v>1.34</v>
      </c>
    </row>
    <row r="3547" customFormat="false" ht="15" hidden="false" customHeight="false" outlineLevel="0" collapsed="false">
      <c r="A3547" s="64" t="s">
        <v>1360</v>
      </c>
      <c r="B3547" s="64"/>
      <c r="C3547" s="64"/>
      <c r="D3547" s="64"/>
      <c r="E3547" s="64"/>
      <c r="F3547" s="64"/>
      <c r="G3547" s="65" t="n">
        <v>6.59</v>
      </c>
    </row>
    <row r="3548" customFormat="false" ht="15" hidden="false" customHeight="false" outlineLevel="0" collapsed="false">
      <c r="A3548" s="64" t="s">
        <v>1361</v>
      </c>
      <c r="B3548" s="64"/>
      <c r="C3548" s="64"/>
      <c r="D3548" s="64"/>
      <c r="E3548" s="64"/>
      <c r="F3548" s="64"/>
      <c r="G3548" s="65" t="n">
        <v>20.4</v>
      </c>
    </row>
    <row r="3549" customFormat="false" ht="15" hidden="false" customHeight="false" outlineLevel="0" collapsed="false">
      <c r="A3549" s="64" t="s">
        <v>1362</v>
      </c>
      <c r="B3549" s="64"/>
      <c r="C3549" s="64"/>
      <c r="D3549" s="64"/>
      <c r="E3549" s="64"/>
      <c r="F3549" s="64"/>
      <c r="G3549" s="65" t="n">
        <f aca="false">G3548*G3547</f>
        <v>134.436</v>
      </c>
    </row>
    <row r="3550" customFormat="false" ht="15" hidden="false" customHeight="false" outlineLevel="0" collapsed="false">
      <c r="A3550" s="66"/>
      <c r="B3550" s="66"/>
      <c r="C3550" s="66"/>
      <c r="D3550" s="66"/>
      <c r="E3550" s="66"/>
      <c r="F3550" s="66"/>
      <c r="G3550" s="66"/>
    </row>
    <row r="3551" customFormat="false" ht="63.75" hidden="false" customHeight="false" outlineLevel="0" collapsed="false">
      <c r="A3551" s="30" t="s">
        <v>479</v>
      </c>
      <c r="B3551" s="30" t="s">
        <v>425</v>
      </c>
      <c r="C3551" s="61" t="s">
        <v>17</v>
      </c>
      <c r="D3551" s="61" t="s">
        <v>49</v>
      </c>
      <c r="E3551" s="62"/>
      <c r="F3551" s="25"/>
      <c r="G3551" s="25"/>
    </row>
    <row r="3552" customFormat="false" ht="38.25" hidden="false" customHeight="false" outlineLevel="0" collapsed="false">
      <c r="A3552" s="63" t="n">
        <v>21127</v>
      </c>
      <c r="B3552" s="23" t="s">
        <v>1759</v>
      </c>
      <c r="C3552" s="24" t="s">
        <v>1343</v>
      </c>
      <c r="D3552" s="24" t="s">
        <v>23</v>
      </c>
      <c r="E3552" s="62" t="n">
        <v>6.68</v>
      </c>
      <c r="F3552" s="26" t="n">
        <v>1.86</v>
      </c>
      <c r="G3552" s="26" t="n">
        <v>12.42</v>
      </c>
    </row>
    <row r="3553" customFormat="false" ht="25.5" hidden="false" customHeight="false" outlineLevel="0" collapsed="false">
      <c r="A3553" s="63" t="s">
        <v>1373</v>
      </c>
      <c r="B3553" s="23" t="s">
        <v>1374</v>
      </c>
      <c r="C3553" s="24" t="s">
        <v>17</v>
      </c>
      <c r="D3553" s="24" t="s">
        <v>1314</v>
      </c>
      <c r="E3553" s="62" t="n">
        <v>22.26</v>
      </c>
      <c r="F3553" s="26" t="n">
        <v>12.83</v>
      </c>
      <c r="G3553" s="26" t="n">
        <v>285.54</v>
      </c>
    </row>
    <row r="3554" customFormat="false" ht="25.5" hidden="false" customHeight="false" outlineLevel="0" collapsed="false">
      <c r="A3554" s="63" t="s">
        <v>1367</v>
      </c>
      <c r="B3554" s="23" t="s">
        <v>1368</v>
      </c>
      <c r="C3554" s="24" t="s">
        <v>17</v>
      </c>
      <c r="D3554" s="24" t="s">
        <v>1314</v>
      </c>
      <c r="E3554" s="62" t="n">
        <v>22.26</v>
      </c>
      <c r="F3554" s="26" t="n">
        <v>15.68</v>
      </c>
      <c r="G3554" s="26" t="n">
        <v>348.98</v>
      </c>
    </row>
    <row r="3555" customFormat="false" ht="38.25" hidden="false" customHeight="false" outlineLevel="0" collapsed="false">
      <c r="A3555" s="63" t="n">
        <v>984</v>
      </c>
      <c r="B3555" s="23" t="s">
        <v>1832</v>
      </c>
      <c r="C3555" s="24" t="s">
        <v>1343</v>
      </c>
      <c r="D3555" s="24" t="s">
        <v>49</v>
      </c>
      <c r="E3555" s="62" t="n">
        <v>882.98</v>
      </c>
      <c r="F3555" s="26" t="n">
        <v>1.42</v>
      </c>
      <c r="G3555" s="26" t="n">
        <v>1253.83</v>
      </c>
    </row>
    <row r="3556" customFormat="false" ht="15" hidden="false" customHeight="false" outlineLevel="0" collapsed="false">
      <c r="A3556" s="64" t="s">
        <v>1353</v>
      </c>
      <c r="B3556" s="64"/>
      <c r="C3556" s="64"/>
      <c r="D3556" s="64"/>
      <c r="E3556" s="64"/>
      <c r="F3556" s="64"/>
      <c r="G3556" s="65" t="n">
        <v>0.6</v>
      </c>
    </row>
    <row r="3557" customFormat="false" ht="15" hidden="false" customHeight="false" outlineLevel="0" collapsed="false">
      <c r="A3557" s="64" t="s">
        <v>1354</v>
      </c>
      <c r="B3557" s="64"/>
      <c r="C3557" s="64"/>
      <c r="D3557" s="64"/>
      <c r="E3557" s="64"/>
      <c r="F3557" s="64"/>
      <c r="G3557" s="65" t="n">
        <v>1.96</v>
      </c>
    </row>
    <row r="3558" customFormat="false" ht="15" hidden="false" customHeight="false" outlineLevel="0" collapsed="false">
      <c r="A3558" s="64" t="s">
        <v>1355</v>
      </c>
      <c r="B3558" s="64"/>
      <c r="C3558" s="64"/>
      <c r="D3558" s="64"/>
      <c r="E3558" s="64"/>
      <c r="F3558" s="64"/>
      <c r="G3558" s="65" t="n">
        <v>2.56</v>
      </c>
    </row>
    <row r="3559" customFormat="false" ht="15" hidden="false" customHeight="false" outlineLevel="0" collapsed="false">
      <c r="A3559" s="64" t="s">
        <v>1356</v>
      </c>
      <c r="B3559" s="64"/>
      <c r="C3559" s="64"/>
      <c r="D3559" s="64"/>
      <c r="E3559" s="64"/>
      <c r="F3559" s="64"/>
      <c r="G3559" s="65" t="n">
        <v>0</v>
      </c>
    </row>
    <row r="3560" customFormat="false" ht="15" hidden="false" customHeight="false" outlineLevel="0" collapsed="false">
      <c r="A3560" s="64" t="s">
        <v>1357</v>
      </c>
      <c r="B3560" s="64"/>
      <c r="C3560" s="64"/>
      <c r="D3560" s="64"/>
      <c r="E3560" s="64"/>
      <c r="F3560" s="64"/>
      <c r="G3560" s="65" t="n">
        <v>0.66</v>
      </c>
    </row>
    <row r="3561" customFormat="false" ht="15" hidden="false" customHeight="false" outlineLevel="0" collapsed="false">
      <c r="A3561" s="64" t="s">
        <v>1358</v>
      </c>
      <c r="B3561" s="64"/>
      <c r="C3561" s="64"/>
      <c r="D3561" s="64"/>
      <c r="E3561" s="64"/>
      <c r="F3561" s="64"/>
      <c r="G3561" s="65" t="n">
        <v>0</v>
      </c>
    </row>
    <row r="3562" customFormat="false" ht="15" hidden="false" customHeight="false" outlineLevel="0" collapsed="false">
      <c r="A3562" s="64" t="s">
        <v>1359</v>
      </c>
      <c r="B3562" s="64"/>
      <c r="C3562" s="64"/>
      <c r="D3562" s="64"/>
      <c r="E3562" s="64"/>
      <c r="F3562" s="64"/>
      <c r="G3562" s="65" t="n">
        <v>0.66</v>
      </c>
    </row>
    <row r="3563" customFormat="false" ht="15" hidden="false" customHeight="false" outlineLevel="0" collapsed="false">
      <c r="A3563" s="64" t="s">
        <v>1360</v>
      </c>
      <c r="B3563" s="64"/>
      <c r="C3563" s="64"/>
      <c r="D3563" s="64"/>
      <c r="E3563" s="64"/>
      <c r="F3563" s="64"/>
      <c r="G3563" s="65" t="n">
        <v>3.22</v>
      </c>
    </row>
    <row r="3564" customFormat="false" ht="15" hidden="false" customHeight="false" outlineLevel="0" collapsed="false">
      <c r="A3564" s="64" t="s">
        <v>1361</v>
      </c>
      <c r="B3564" s="64"/>
      <c r="C3564" s="64"/>
      <c r="D3564" s="64"/>
      <c r="E3564" s="64"/>
      <c r="F3564" s="64"/>
      <c r="G3564" s="65" t="n">
        <v>742</v>
      </c>
    </row>
    <row r="3565" customFormat="false" ht="15" hidden="false" customHeight="false" outlineLevel="0" collapsed="false">
      <c r="A3565" s="64" t="s">
        <v>1362</v>
      </c>
      <c r="B3565" s="64"/>
      <c r="C3565" s="64"/>
      <c r="D3565" s="64"/>
      <c r="E3565" s="64"/>
      <c r="F3565" s="64"/>
      <c r="G3565" s="65" t="n">
        <f aca="false">G3564*G3563</f>
        <v>2389.24</v>
      </c>
    </row>
    <row r="3566" customFormat="false" ht="15" hidden="false" customHeight="false" outlineLevel="0" collapsed="false">
      <c r="A3566" s="66"/>
      <c r="B3566" s="66"/>
      <c r="C3566" s="66"/>
      <c r="D3566" s="66"/>
      <c r="E3566" s="66"/>
      <c r="F3566" s="66"/>
      <c r="G3566" s="66"/>
    </row>
    <row r="3567" customFormat="false" ht="63.75" hidden="false" customHeight="false" outlineLevel="0" collapsed="false">
      <c r="A3567" s="30" t="s">
        <v>480</v>
      </c>
      <c r="B3567" s="30" t="s">
        <v>429</v>
      </c>
      <c r="C3567" s="61" t="s">
        <v>17</v>
      </c>
      <c r="D3567" s="61" t="s">
        <v>23</v>
      </c>
      <c r="E3567" s="62"/>
      <c r="F3567" s="25"/>
      <c r="G3567" s="25"/>
    </row>
    <row r="3568" customFormat="false" ht="25.5" hidden="false" customHeight="false" outlineLevel="0" collapsed="false">
      <c r="A3568" s="63" t="n">
        <v>2556</v>
      </c>
      <c r="B3568" s="23" t="s">
        <v>1834</v>
      </c>
      <c r="C3568" s="24" t="s">
        <v>1343</v>
      </c>
      <c r="D3568" s="24" t="s">
        <v>23</v>
      </c>
      <c r="E3568" s="62" t="n">
        <v>13</v>
      </c>
      <c r="F3568" s="26" t="n">
        <v>1.26</v>
      </c>
      <c r="G3568" s="26" t="n">
        <v>16.38</v>
      </c>
    </row>
    <row r="3569" customFormat="false" ht="25.5" hidden="false" customHeight="false" outlineLevel="0" collapsed="false">
      <c r="A3569" s="63" t="s">
        <v>1373</v>
      </c>
      <c r="B3569" s="23" t="s">
        <v>1374</v>
      </c>
      <c r="C3569" s="24" t="s">
        <v>17</v>
      </c>
      <c r="D3569" s="24" t="s">
        <v>1314</v>
      </c>
      <c r="E3569" s="62" t="n">
        <v>6.75</v>
      </c>
      <c r="F3569" s="26" t="n">
        <v>12.83</v>
      </c>
      <c r="G3569" s="26" t="n">
        <v>86.55</v>
      </c>
    </row>
    <row r="3570" customFormat="false" ht="25.5" hidden="false" customHeight="false" outlineLevel="0" collapsed="false">
      <c r="A3570" s="63" t="s">
        <v>1367</v>
      </c>
      <c r="B3570" s="23" t="s">
        <v>1368</v>
      </c>
      <c r="C3570" s="24" t="s">
        <v>17</v>
      </c>
      <c r="D3570" s="24" t="s">
        <v>1314</v>
      </c>
      <c r="E3570" s="62" t="n">
        <v>6.75</v>
      </c>
      <c r="F3570" s="26" t="n">
        <v>15.68</v>
      </c>
      <c r="G3570" s="26" t="n">
        <v>105.78</v>
      </c>
    </row>
    <row r="3571" customFormat="false" ht="38.25" hidden="false" customHeight="false" outlineLevel="0" collapsed="false">
      <c r="A3571" s="63" t="s">
        <v>1762</v>
      </c>
      <c r="B3571" s="23" t="s">
        <v>1763</v>
      </c>
      <c r="C3571" s="24" t="s">
        <v>17</v>
      </c>
      <c r="D3571" s="24" t="s">
        <v>28</v>
      </c>
      <c r="E3571" s="62" t="n">
        <v>0.01</v>
      </c>
      <c r="F3571" s="26" t="n">
        <v>364.43</v>
      </c>
      <c r="G3571" s="26" t="n">
        <v>4.26</v>
      </c>
    </row>
    <row r="3572" customFormat="false" ht="15" hidden="false" customHeight="false" outlineLevel="0" collapsed="false">
      <c r="A3572" s="64" t="s">
        <v>1353</v>
      </c>
      <c r="B3572" s="64"/>
      <c r="C3572" s="64"/>
      <c r="D3572" s="64"/>
      <c r="E3572" s="64"/>
      <c r="F3572" s="64"/>
      <c r="G3572" s="65" t="n">
        <v>10.5</v>
      </c>
    </row>
    <row r="3573" customFormat="false" ht="15" hidden="false" customHeight="false" outlineLevel="0" collapsed="false">
      <c r="A3573" s="64" t="s">
        <v>1354</v>
      </c>
      <c r="B3573" s="64"/>
      <c r="C3573" s="64"/>
      <c r="D3573" s="64"/>
      <c r="E3573" s="64"/>
      <c r="F3573" s="64"/>
      <c r="G3573" s="65" t="n">
        <v>5.88</v>
      </c>
    </row>
    <row r="3574" customFormat="false" ht="15" hidden="false" customHeight="false" outlineLevel="0" collapsed="false">
      <c r="A3574" s="64" t="s">
        <v>1355</v>
      </c>
      <c r="B3574" s="64"/>
      <c r="C3574" s="64"/>
      <c r="D3574" s="64"/>
      <c r="E3574" s="64"/>
      <c r="F3574" s="64"/>
      <c r="G3574" s="65" t="n">
        <v>16.38</v>
      </c>
    </row>
    <row r="3575" customFormat="false" ht="15" hidden="false" customHeight="false" outlineLevel="0" collapsed="false">
      <c r="A3575" s="64" t="s">
        <v>1356</v>
      </c>
      <c r="B3575" s="64"/>
      <c r="C3575" s="64"/>
      <c r="D3575" s="64"/>
      <c r="E3575" s="64"/>
      <c r="F3575" s="64"/>
      <c r="G3575" s="65" t="n">
        <v>0</v>
      </c>
    </row>
    <row r="3576" customFormat="false" ht="15" hidden="false" customHeight="false" outlineLevel="0" collapsed="false">
      <c r="A3576" s="64" t="s">
        <v>1357</v>
      </c>
      <c r="B3576" s="64"/>
      <c r="C3576" s="64"/>
      <c r="D3576" s="64"/>
      <c r="E3576" s="64"/>
      <c r="F3576" s="64"/>
      <c r="G3576" s="65" t="n">
        <v>4.2</v>
      </c>
    </row>
    <row r="3577" customFormat="false" ht="15" hidden="false" customHeight="false" outlineLevel="0" collapsed="false">
      <c r="A3577" s="64" t="s">
        <v>1358</v>
      </c>
      <c r="B3577" s="64"/>
      <c r="C3577" s="64"/>
      <c r="D3577" s="64"/>
      <c r="E3577" s="64"/>
      <c r="F3577" s="64"/>
      <c r="G3577" s="65" t="n">
        <v>0</v>
      </c>
    </row>
    <row r="3578" customFormat="false" ht="15" hidden="false" customHeight="false" outlineLevel="0" collapsed="false">
      <c r="A3578" s="64" t="s">
        <v>1359</v>
      </c>
      <c r="B3578" s="64"/>
      <c r="C3578" s="64"/>
      <c r="D3578" s="64"/>
      <c r="E3578" s="64"/>
      <c r="F3578" s="64"/>
      <c r="G3578" s="65" t="n">
        <v>4.2</v>
      </c>
    </row>
    <row r="3579" customFormat="false" ht="15" hidden="false" customHeight="false" outlineLevel="0" collapsed="false">
      <c r="A3579" s="64" t="s">
        <v>1360</v>
      </c>
      <c r="B3579" s="64"/>
      <c r="C3579" s="64"/>
      <c r="D3579" s="64"/>
      <c r="E3579" s="64"/>
      <c r="F3579" s="64"/>
      <c r="G3579" s="65" t="n">
        <v>20.58</v>
      </c>
    </row>
    <row r="3580" customFormat="false" ht="15" hidden="false" customHeight="false" outlineLevel="0" collapsed="false">
      <c r="A3580" s="64" t="s">
        <v>1361</v>
      </c>
      <c r="B3580" s="64"/>
      <c r="C3580" s="64"/>
      <c r="D3580" s="64"/>
      <c r="E3580" s="64"/>
      <c r="F3580" s="64"/>
      <c r="G3580" s="65" t="n">
        <v>13</v>
      </c>
    </row>
    <row r="3581" customFormat="false" ht="15" hidden="false" customHeight="false" outlineLevel="0" collapsed="false">
      <c r="A3581" s="64" t="s">
        <v>1362</v>
      </c>
      <c r="B3581" s="64"/>
      <c r="C3581" s="64"/>
      <c r="D3581" s="64"/>
      <c r="E3581" s="64"/>
      <c r="F3581" s="64"/>
      <c r="G3581" s="65" t="n">
        <f aca="false">G3580*G3579</f>
        <v>267.54</v>
      </c>
    </row>
    <row r="3582" customFormat="false" ht="15" hidden="false" customHeight="false" outlineLevel="0" collapsed="false">
      <c r="A3582" s="66"/>
      <c r="B3582" s="66"/>
      <c r="C3582" s="66"/>
      <c r="D3582" s="66"/>
      <c r="E3582" s="66"/>
      <c r="F3582" s="66"/>
      <c r="G3582" s="66"/>
    </row>
    <row r="3583" customFormat="false" ht="63.75" hidden="false" customHeight="false" outlineLevel="0" collapsed="false">
      <c r="A3583" s="30" t="s">
        <v>481</v>
      </c>
      <c r="B3583" s="30" t="s">
        <v>431</v>
      </c>
      <c r="C3583" s="61" t="s">
        <v>17</v>
      </c>
      <c r="D3583" s="61" t="s">
        <v>23</v>
      </c>
      <c r="E3583" s="62"/>
      <c r="F3583" s="25"/>
      <c r="G3583" s="25"/>
    </row>
    <row r="3584" customFormat="false" ht="25.5" hidden="false" customHeight="false" outlineLevel="0" collapsed="false">
      <c r="A3584" s="63" t="n">
        <v>2556</v>
      </c>
      <c r="B3584" s="23" t="s">
        <v>1834</v>
      </c>
      <c r="C3584" s="24" t="s">
        <v>1343</v>
      </c>
      <c r="D3584" s="24" t="s">
        <v>23</v>
      </c>
      <c r="E3584" s="62" t="n">
        <v>5</v>
      </c>
      <c r="F3584" s="26" t="n">
        <v>1.26</v>
      </c>
      <c r="G3584" s="26" t="n">
        <v>6.3</v>
      </c>
    </row>
    <row r="3585" customFormat="false" ht="25.5" hidden="false" customHeight="false" outlineLevel="0" collapsed="false">
      <c r="A3585" s="63" t="s">
        <v>1373</v>
      </c>
      <c r="B3585" s="23" t="s">
        <v>1374</v>
      </c>
      <c r="C3585" s="24" t="s">
        <v>17</v>
      </c>
      <c r="D3585" s="24" t="s">
        <v>1314</v>
      </c>
      <c r="E3585" s="62" t="n">
        <v>0.73</v>
      </c>
      <c r="F3585" s="26" t="n">
        <v>12.83</v>
      </c>
      <c r="G3585" s="26" t="n">
        <v>9.3</v>
      </c>
    </row>
    <row r="3586" customFormat="false" ht="25.5" hidden="false" customHeight="false" outlineLevel="0" collapsed="false">
      <c r="A3586" s="63" t="s">
        <v>1367</v>
      </c>
      <c r="B3586" s="23" t="s">
        <v>1368</v>
      </c>
      <c r="C3586" s="24" t="s">
        <v>17</v>
      </c>
      <c r="D3586" s="24" t="s">
        <v>1314</v>
      </c>
      <c r="E3586" s="62" t="n">
        <v>0.73</v>
      </c>
      <c r="F3586" s="26" t="n">
        <v>15.68</v>
      </c>
      <c r="G3586" s="26" t="n">
        <v>11.37</v>
      </c>
    </row>
    <row r="3587" customFormat="false" ht="38.25" hidden="false" customHeight="false" outlineLevel="0" collapsed="false">
      <c r="A3587" s="63" t="s">
        <v>1762</v>
      </c>
      <c r="B3587" s="23" t="s">
        <v>1763</v>
      </c>
      <c r="C3587" s="24" t="s">
        <v>17</v>
      </c>
      <c r="D3587" s="24" t="s">
        <v>28</v>
      </c>
      <c r="E3587" s="62" t="n">
        <v>0</v>
      </c>
      <c r="F3587" s="26" t="n">
        <v>364.43</v>
      </c>
      <c r="G3587" s="26" t="n">
        <v>1.64</v>
      </c>
    </row>
    <row r="3588" customFormat="false" ht="15" hidden="false" customHeight="false" outlineLevel="0" collapsed="false">
      <c r="A3588" s="64" t="s">
        <v>1353</v>
      </c>
      <c r="B3588" s="64"/>
      <c r="C3588" s="64"/>
      <c r="D3588" s="64"/>
      <c r="E3588" s="64"/>
      <c r="F3588" s="64"/>
      <c r="G3588" s="65" t="n">
        <v>2.98</v>
      </c>
    </row>
    <row r="3589" customFormat="false" ht="15" hidden="false" customHeight="false" outlineLevel="0" collapsed="false">
      <c r="A3589" s="64" t="s">
        <v>1354</v>
      </c>
      <c r="B3589" s="64"/>
      <c r="C3589" s="64"/>
      <c r="D3589" s="64"/>
      <c r="E3589" s="64"/>
      <c r="F3589" s="64"/>
      <c r="G3589" s="65" t="n">
        <v>2.74</v>
      </c>
    </row>
    <row r="3590" customFormat="false" ht="15" hidden="false" customHeight="false" outlineLevel="0" collapsed="false">
      <c r="A3590" s="64" t="s">
        <v>1355</v>
      </c>
      <c r="B3590" s="64"/>
      <c r="C3590" s="64"/>
      <c r="D3590" s="64"/>
      <c r="E3590" s="64"/>
      <c r="F3590" s="64"/>
      <c r="G3590" s="65" t="n">
        <v>5.72</v>
      </c>
    </row>
    <row r="3591" customFormat="false" ht="15" hidden="false" customHeight="false" outlineLevel="0" collapsed="false">
      <c r="A3591" s="64" t="s">
        <v>1356</v>
      </c>
      <c r="B3591" s="64"/>
      <c r="C3591" s="64"/>
      <c r="D3591" s="64"/>
      <c r="E3591" s="64"/>
      <c r="F3591" s="64"/>
      <c r="G3591" s="65" t="n">
        <v>0</v>
      </c>
    </row>
    <row r="3592" customFormat="false" ht="15" hidden="false" customHeight="false" outlineLevel="0" collapsed="false">
      <c r="A3592" s="64" t="s">
        <v>1357</v>
      </c>
      <c r="B3592" s="64"/>
      <c r="C3592" s="64"/>
      <c r="D3592" s="64"/>
      <c r="E3592" s="64"/>
      <c r="F3592" s="64"/>
      <c r="G3592" s="65" t="n">
        <v>1.47</v>
      </c>
    </row>
    <row r="3593" customFormat="false" ht="15" hidden="false" customHeight="false" outlineLevel="0" collapsed="false">
      <c r="A3593" s="64" t="s">
        <v>1358</v>
      </c>
      <c r="B3593" s="64"/>
      <c r="C3593" s="64"/>
      <c r="D3593" s="64"/>
      <c r="E3593" s="64"/>
      <c r="F3593" s="64"/>
      <c r="G3593" s="65" t="n">
        <v>0</v>
      </c>
    </row>
    <row r="3594" customFormat="false" ht="15" hidden="false" customHeight="false" outlineLevel="0" collapsed="false">
      <c r="A3594" s="64" t="s">
        <v>1359</v>
      </c>
      <c r="B3594" s="64"/>
      <c r="C3594" s="64"/>
      <c r="D3594" s="64"/>
      <c r="E3594" s="64"/>
      <c r="F3594" s="64"/>
      <c r="G3594" s="65" t="n">
        <v>1.47</v>
      </c>
    </row>
    <row r="3595" customFormat="false" ht="15" hidden="false" customHeight="false" outlineLevel="0" collapsed="false">
      <c r="A3595" s="64" t="s">
        <v>1360</v>
      </c>
      <c r="B3595" s="64"/>
      <c r="C3595" s="64"/>
      <c r="D3595" s="64"/>
      <c r="E3595" s="64"/>
      <c r="F3595" s="64"/>
      <c r="G3595" s="65" t="n">
        <v>7.19</v>
      </c>
    </row>
    <row r="3596" customFormat="false" ht="15" hidden="false" customHeight="false" outlineLevel="0" collapsed="false">
      <c r="A3596" s="64" t="s">
        <v>1361</v>
      </c>
      <c r="B3596" s="64"/>
      <c r="C3596" s="64"/>
      <c r="D3596" s="64"/>
      <c r="E3596" s="64"/>
      <c r="F3596" s="64"/>
      <c r="G3596" s="65" t="n">
        <v>5</v>
      </c>
    </row>
    <row r="3597" customFormat="false" ht="15" hidden="false" customHeight="false" outlineLevel="0" collapsed="false">
      <c r="A3597" s="64" t="s">
        <v>1362</v>
      </c>
      <c r="B3597" s="64"/>
      <c r="C3597" s="64"/>
      <c r="D3597" s="64"/>
      <c r="E3597" s="64"/>
      <c r="F3597" s="64"/>
      <c r="G3597" s="65" t="n">
        <f aca="false">G3596*G3595</f>
        <v>35.95</v>
      </c>
    </row>
    <row r="3598" customFormat="false" ht="15" hidden="false" customHeight="false" outlineLevel="0" collapsed="false">
      <c r="A3598" s="66"/>
      <c r="B3598" s="66"/>
      <c r="C3598" s="66"/>
      <c r="D3598" s="66"/>
      <c r="E3598" s="66"/>
      <c r="F3598" s="66"/>
      <c r="G3598" s="66"/>
    </row>
    <row r="3599" customFormat="false" ht="76.5" hidden="false" customHeight="false" outlineLevel="0" collapsed="false">
      <c r="A3599" s="30" t="s">
        <v>482</v>
      </c>
      <c r="B3599" s="30" t="s">
        <v>483</v>
      </c>
      <c r="C3599" s="61" t="s">
        <v>17</v>
      </c>
      <c r="D3599" s="61" t="s">
        <v>23</v>
      </c>
      <c r="E3599" s="62"/>
      <c r="F3599" s="25"/>
      <c r="G3599" s="25"/>
    </row>
    <row r="3600" customFormat="false" ht="51" hidden="false" customHeight="false" outlineLevel="0" collapsed="false">
      <c r="A3600" s="63" t="s">
        <v>1837</v>
      </c>
      <c r="B3600" s="23" t="s">
        <v>528</v>
      </c>
      <c r="C3600" s="24" t="s">
        <v>17</v>
      </c>
      <c r="D3600" s="24" t="s">
        <v>49</v>
      </c>
      <c r="E3600" s="62" t="n">
        <v>17.6</v>
      </c>
      <c r="F3600" s="26" t="n">
        <v>3.82</v>
      </c>
      <c r="G3600" s="26" t="n">
        <v>67.28</v>
      </c>
    </row>
    <row r="3601" customFormat="false" ht="38.25" hidden="false" customHeight="false" outlineLevel="0" collapsed="false">
      <c r="A3601" s="63" t="s">
        <v>1838</v>
      </c>
      <c r="B3601" s="23" t="s">
        <v>530</v>
      </c>
      <c r="C3601" s="24" t="s">
        <v>17</v>
      </c>
      <c r="D3601" s="24" t="s">
        <v>23</v>
      </c>
      <c r="E3601" s="62" t="n">
        <v>8</v>
      </c>
      <c r="F3601" s="26" t="n">
        <v>2.53</v>
      </c>
      <c r="G3601" s="26" t="n">
        <v>20.2</v>
      </c>
    </row>
    <row r="3602" customFormat="false" ht="63.75" hidden="false" customHeight="false" outlineLevel="0" collapsed="false">
      <c r="A3602" s="63" t="s">
        <v>1506</v>
      </c>
      <c r="B3602" s="23" t="s">
        <v>532</v>
      </c>
      <c r="C3602" s="24" t="s">
        <v>17</v>
      </c>
      <c r="D3602" s="24" t="s">
        <v>49</v>
      </c>
      <c r="E3602" s="62" t="n">
        <v>17.6</v>
      </c>
      <c r="F3602" s="26" t="n">
        <v>7.86</v>
      </c>
      <c r="G3602" s="26" t="n">
        <v>138.25</v>
      </c>
    </row>
    <row r="3603" customFormat="false" ht="63.75" hidden="false" customHeight="false" outlineLevel="0" collapsed="false">
      <c r="A3603" s="63" t="s">
        <v>1446</v>
      </c>
      <c r="B3603" s="23" t="s">
        <v>325</v>
      </c>
      <c r="C3603" s="24" t="s">
        <v>17</v>
      </c>
      <c r="D3603" s="24" t="s">
        <v>49</v>
      </c>
      <c r="E3603" s="62" t="n">
        <v>17.6</v>
      </c>
      <c r="F3603" s="26" t="n">
        <v>6.34</v>
      </c>
      <c r="G3603" s="26" t="n">
        <v>111.52</v>
      </c>
    </row>
    <row r="3604" customFormat="false" ht="63.75" hidden="false" customHeight="false" outlineLevel="0" collapsed="false">
      <c r="A3604" s="63" t="s">
        <v>1451</v>
      </c>
      <c r="B3604" s="23" t="s">
        <v>425</v>
      </c>
      <c r="C3604" s="24" t="s">
        <v>17</v>
      </c>
      <c r="D3604" s="24" t="s">
        <v>49</v>
      </c>
      <c r="E3604" s="62" t="n">
        <v>67.2</v>
      </c>
      <c r="F3604" s="26" t="n">
        <v>2.56</v>
      </c>
      <c r="G3604" s="26" t="n">
        <v>172.15</v>
      </c>
    </row>
    <row r="3605" customFormat="false" ht="51" hidden="false" customHeight="false" outlineLevel="0" collapsed="false">
      <c r="A3605" s="63" t="s">
        <v>1839</v>
      </c>
      <c r="B3605" s="23" t="s">
        <v>1840</v>
      </c>
      <c r="C3605" s="24" t="s">
        <v>17</v>
      </c>
      <c r="D3605" s="24" t="s">
        <v>23</v>
      </c>
      <c r="E3605" s="62" t="n">
        <v>8</v>
      </c>
      <c r="F3605" s="26" t="n">
        <v>9.05</v>
      </c>
      <c r="G3605" s="26" t="n">
        <v>72.39</v>
      </c>
    </row>
    <row r="3606" customFormat="false" ht="51" hidden="false" customHeight="false" outlineLevel="0" collapsed="false">
      <c r="A3606" s="63" t="s">
        <v>1875</v>
      </c>
      <c r="B3606" s="23" t="s">
        <v>1876</v>
      </c>
      <c r="C3606" s="24" t="s">
        <v>17</v>
      </c>
      <c r="D3606" s="24" t="s">
        <v>23</v>
      </c>
      <c r="E3606" s="62" t="n">
        <v>8</v>
      </c>
      <c r="F3606" s="26" t="n">
        <v>21.74</v>
      </c>
      <c r="G3606" s="26" t="n">
        <v>173.9</v>
      </c>
    </row>
    <row r="3607" customFormat="false" ht="15" hidden="false" customHeight="false" outlineLevel="0" collapsed="false">
      <c r="A3607" s="64" t="s">
        <v>1353</v>
      </c>
      <c r="B3607" s="64"/>
      <c r="C3607" s="64"/>
      <c r="D3607" s="64"/>
      <c r="E3607" s="64"/>
      <c r="F3607" s="64"/>
      <c r="G3607" s="65" t="n">
        <v>41.92</v>
      </c>
    </row>
    <row r="3608" customFormat="false" ht="15" hidden="false" customHeight="false" outlineLevel="0" collapsed="false">
      <c r="A3608" s="64" t="s">
        <v>1354</v>
      </c>
      <c r="B3608" s="64"/>
      <c r="C3608" s="64"/>
      <c r="D3608" s="64"/>
      <c r="E3608" s="64"/>
      <c r="F3608" s="64"/>
      <c r="G3608" s="65" t="n">
        <v>52.54</v>
      </c>
    </row>
    <row r="3609" customFormat="false" ht="15" hidden="false" customHeight="false" outlineLevel="0" collapsed="false">
      <c r="A3609" s="64" t="s">
        <v>1355</v>
      </c>
      <c r="B3609" s="64"/>
      <c r="C3609" s="64"/>
      <c r="D3609" s="64"/>
      <c r="E3609" s="64"/>
      <c r="F3609" s="64"/>
      <c r="G3609" s="65" t="n">
        <v>94.46</v>
      </c>
    </row>
    <row r="3610" customFormat="false" ht="15" hidden="false" customHeight="false" outlineLevel="0" collapsed="false">
      <c r="A3610" s="64" t="s">
        <v>1356</v>
      </c>
      <c r="B3610" s="64"/>
      <c r="C3610" s="64"/>
      <c r="D3610" s="64"/>
      <c r="E3610" s="64"/>
      <c r="F3610" s="64"/>
      <c r="G3610" s="65" t="n">
        <v>0</v>
      </c>
    </row>
    <row r="3611" customFormat="false" ht="15" hidden="false" customHeight="false" outlineLevel="0" collapsed="false">
      <c r="A3611" s="64" t="s">
        <v>1357</v>
      </c>
      <c r="B3611" s="64"/>
      <c r="C3611" s="64"/>
      <c r="D3611" s="64"/>
      <c r="E3611" s="64"/>
      <c r="F3611" s="64"/>
      <c r="G3611" s="65" t="n">
        <v>24.23</v>
      </c>
    </row>
    <row r="3612" customFormat="false" ht="15" hidden="false" customHeight="false" outlineLevel="0" collapsed="false">
      <c r="A3612" s="64" t="s">
        <v>1358</v>
      </c>
      <c r="B3612" s="64"/>
      <c r="C3612" s="64"/>
      <c r="D3612" s="64"/>
      <c r="E3612" s="64"/>
      <c r="F3612" s="64"/>
      <c r="G3612" s="65" t="n">
        <v>0</v>
      </c>
    </row>
    <row r="3613" customFormat="false" ht="15" hidden="false" customHeight="false" outlineLevel="0" collapsed="false">
      <c r="A3613" s="64" t="s">
        <v>1359</v>
      </c>
      <c r="B3613" s="64"/>
      <c r="C3613" s="64"/>
      <c r="D3613" s="64"/>
      <c r="E3613" s="64"/>
      <c r="F3613" s="64"/>
      <c r="G3613" s="65" t="n">
        <v>24.23</v>
      </c>
    </row>
    <row r="3614" customFormat="false" ht="15" hidden="false" customHeight="false" outlineLevel="0" collapsed="false">
      <c r="A3614" s="64" t="s">
        <v>1360</v>
      </c>
      <c r="B3614" s="64"/>
      <c r="C3614" s="64"/>
      <c r="D3614" s="64"/>
      <c r="E3614" s="64"/>
      <c r="F3614" s="64"/>
      <c r="G3614" s="65" t="n">
        <v>118.69</v>
      </c>
    </row>
    <row r="3615" customFormat="false" ht="15" hidden="false" customHeight="false" outlineLevel="0" collapsed="false">
      <c r="A3615" s="64" t="s">
        <v>1361</v>
      </c>
      <c r="B3615" s="64"/>
      <c r="C3615" s="64"/>
      <c r="D3615" s="64"/>
      <c r="E3615" s="64"/>
      <c r="F3615" s="64"/>
      <c r="G3615" s="65" t="n">
        <v>8</v>
      </c>
    </row>
    <row r="3616" customFormat="false" ht="15" hidden="false" customHeight="false" outlineLevel="0" collapsed="false">
      <c r="A3616" s="64" t="s">
        <v>1362</v>
      </c>
      <c r="B3616" s="64"/>
      <c r="C3616" s="64"/>
      <c r="D3616" s="64"/>
      <c r="E3616" s="64"/>
      <c r="F3616" s="64"/>
      <c r="G3616" s="65" t="n">
        <f aca="false">G3615*G3614</f>
        <v>949.52</v>
      </c>
    </row>
    <row r="3617" customFormat="false" ht="15" hidden="false" customHeight="false" outlineLevel="0" collapsed="false">
      <c r="A3617" s="66"/>
      <c r="B3617" s="66"/>
      <c r="C3617" s="66"/>
      <c r="D3617" s="66"/>
      <c r="E3617" s="66"/>
      <c r="F3617" s="66"/>
      <c r="G3617" s="66"/>
    </row>
    <row r="3618" customFormat="false" ht="89.25" hidden="false" customHeight="false" outlineLevel="0" collapsed="false">
      <c r="A3618" s="30" t="s">
        <v>484</v>
      </c>
      <c r="B3618" s="30" t="s">
        <v>485</v>
      </c>
      <c r="C3618" s="61" t="s">
        <v>17</v>
      </c>
      <c r="D3618" s="61" t="s">
        <v>23</v>
      </c>
      <c r="E3618" s="62"/>
      <c r="F3618" s="25"/>
      <c r="G3618" s="25"/>
    </row>
    <row r="3619" customFormat="false" ht="51" hidden="false" customHeight="false" outlineLevel="0" collapsed="false">
      <c r="A3619" s="63" t="s">
        <v>1837</v>
      </c>
      <c r="B3619" s="23" t="s">
        <v>528</v>
      </c>
      <c r="C3619" s="24" t="s">
        <v>17</v>
      </c>
      <c r="D3619" s="24" t="s">
        <v>49</v>
      </c>
      <c r="E3619" s="62" t="n">
        <v>4.4</v>
      </c>
      <c r="F3619" s="26" t="n">
        <v>3.82</v>
      </c>
      <c r="G3619" s="26" t="n">
        <v>16.82</v>
      </c>
    </row>
    <row r="3620" customFormat="false" ht="38.25" hidden="false" customHeight="false" outlineLevel="0" collapsed="false">
      <c r="A3620" s="63" t="s">
        <v>1838</v>
      </c>
      <c r="B3620" s="23" t="s">
        <v>530</v>
      </c>
      <c r="C3620" s="24" t="s">
        <v>17</v>
      </c>
      <c r="D3620" s="24" t="s">
        <v>23</v>
      </c>
      <c r="E3620" s="62" t="n">
        <v>2</v>
      </c>
      <c r="F3620" s="26" t="n">
        <v>2.53</v>
      </c>
      <c r="G3620" s="26" t="n">
        <v>5.05</v>
      </c>
    </row>
    <row r="3621" customFormat="false" ht="63.75" hidden="false" customHeight="false" outlineLevel="0" collapsed="false">
      <c r="A3621" s="63" t="s">
        <v>1506</v>
      </c>
      <c r="B3621" s="23" t="s">
        <v>532</v>
      </c>
      <c r="C3621" s="24" t="s">
        <v>17</v>
      </c>
      <c r="D3621" s="24" t="s">
        <v>49</v>
      </c>
      <c r="E3621" s="62" t="n">
        <v>4.4</v>
      </c>
      <c r="F3621" s="26" t="n">
        <v>7.86</v>
      </c>
      <c r="G3621" s="26" t="n">
        <v>34.56</v>
      </c>
    </row>
    <row r="3622" customFormat="false" ht="63.75" hidden="false" customHeight="false" outlineLevel="0" collapsed="false">
      <c r="A3622" s="63" t="s">
        <v>1446</v>
      </c>
      <c r="B3622" s="23" t="s">
        <v>325</v>
      </c>
      <c r="C3622" s="24" t="s">
        <v>17</v>
      </c>
      <c r="D3622" s="24" t="s">
        <v>49</v>
      </c>
      <c r="E3622" s="62" t="n">
        <v>4.4</v>
      </c>
      <c r="F3622" s="26" t="n">
        <v>6.34</v>
      </c>
      <c r="G3622" s="26" t="n">
        <v>27.88</v>
      </c>
    </row>
    <row r="3623" customFormat="false" ht="63.75" hidden="false" customHeight="false" outlineLevel="0" collapsed="false">
      <c r="A3623" s="63" t="s">
        <v>1451</v>
      </c>
      <c r="B3623" s="23" t="s">
        <v>425</v>
      </c>
      <c r="C3623" s="24" t="s">
        <v>17</v>
      </c>
      <c r="D3623" s="24" t="s">
        <v>49</v>
      </c>
      <c r="E3623" s="62" t="n">
        <v>25.2</v>
      </c>
      <c r="F3623" s="26" t="n">
        <v>2.56</v>
      </c>
      <c r="G3623" s="26" t="n">
        <v>64.55</v>
      </c>
    </row>
    <row r="3624" customFormat="false" ht="51" hidden="false" customHeight="false" outlineLevel="0" collapsed="false">
      <c r="A3624" s="63" t="s">
        <v>1839</v>
      </c>
      <c r="B3624" s="23" t="s">
        <v>1840</v>
      </c>
      <c r="C3624" s="24" t="s">
        <v>17</v>
      </c>
      <c r="D3624" s="24" t="s">
        <v>23</v>
      </c>
      <c r="E3624" s="62" t="n">
        <v>2</v>
      </c>
      <c r="F3624" s="26" t="n">
        <v>9.05</v>
      </c>
      <c r="G3624" s="26" t="n">
        <v>18.1</v>
      </c>
    </row>
    <row r="3625" customFormat="false" ht="51" hidden="false" customHeight="false" outlineLevel="0" collapsed="false">
      <c r="A3625" s="63" t="s">
        <v>1521</v>
      </c>
      <c r="B3625" s="23" t="s">
        <v>1522</v>
      </c>
      <c r="C3625" s="24" t="s">
        <v>17</v>
      </c>
      <c r="D3625" s="24" t="s">
        <v>23</v>
      </c>
      <c r="E3625" s="62" t="n">
        <v>2</v>
      </c>
      <c r="F3625" s="26" t="n">
        <v>34.74</v>
      </c>
      <c r="G3625" s="26" t="n">
        <v>69.48</v>
      </c>
    </row>
    <row r="3626" customFormat="false" ht="15" hidden="false" customHeight="false" outlineLevel="0" collapsed="false">
      <c r="A3626" s="64" t="s">
        <v>1353</v>
      </c>
      <c r="B3626" s="64"/>
      <c r="C3626" s="64"/>
      <c r="D3626" s="64"/>
      <c r="E3626" s="64"/>
      <c r="F3626" s="64"/>
      <c r="G3626" s="65" t="n">
        <v>47.77</v>
      </c>
    </row>
    <row r="3627" customFormat="false" ht="15" hidden="false" customHeight="false" outlineLevel="0" collapsed="false">
      <c r="A3627" s="64" t="s">
        <v>1354</v>
      </c>
      <c r="B3627" s="64"/>
      <c r="C3627" s="64"/>
      <c r="D3627" s="64"/>
      <c r="E3627" s="64"/>
      <c r="F3627" s="64"/>
      <c r="G3627" s="65" t="n">
        <v>70.45</v>
      </c>
    </row>
    <row r="3628" customFormat="false" ht="15" hidden="false" customHeight="false" outlineLevel="0" collapsed="false">
      <c r="A3628" s="64" t="s">
        <v>1355</v>
      </c>
      <c r="B3628" s="64"/>
      <c r="C3628" s="64"/>
      <c r="D3628" s="64"/>
      <c r="E3628" s="64"/>
      <c r="F3628" s="64"/>
      <c r="G3628" s="65" t="n">
        <v>118.22</v>
      </c>
    </row>
    <row r="3629" customFormat="false" ht="15" hidden="false" customHeight="false" outlineLevel="0" collapsed="false">
      <c r="A3629" s="64" t="s">
        <v>1356</v>
      </c>
      <c r="B3629" s="64"/>
      <c r="C3629" s="64"/>
      <c r="D3629" s="64"/>
      <c r="E3629" s="64"/>
      <c r="F3629" s="64"/>
      <c r="G3629" s="65" t="n">
        <v>0</v>
      </c>
    </row>
    <row r="3630" customFormat="false" ht="15" hidden="false" customHeight="false" outlineLevel="0" collapsed="false">
      <c r="A3630" s="64" t="s">
        <v>1357</v>
      </c>
      <c r="B3630" s="64"/>
      <c r="C3630" s="64"/>
      <c r="D3630" s="64"/>
      <c r="E3630" s="64"/>
      <c r="F3630" s="64"/>
      <c r="G3630" s="65" t="n">
        <v>30.32</v>
      </c>
    </row>
    <row r="3631" customFormat="false" ht="15" hidden="false" customHeight="false" outlineLevel="0" collapsed="false">
      <c r="A3631" s="64" t="s">
        <v>1358</v>
      </c>
      <c r="B3631" s="64"/>
      <c r="C3631" s="64"/>
      <c r="D3631" s="64"/>
      <c r="E3631" s="64"/>
      <c r="F3631" s="64"/>
      <c r="G3631" s="65" t="n">
        <v>0</v>
      </c>
    </row>
    <row r="3632" customFormat="false" ht="15" hidden="false" customHeight="false" outlineLevel="0" collapsed="false">
      <c r="A3632" s="64" t="s">
        <v>1359</v>
      </c>
      <c r="B3632" s="64"/>
      <c r="C3632" s="64"/>
      <c r="D3632" s="64"/>
      <c r="E3632" s="64"/>
      <c r="F3632" s="64"/>
      <c r="G3632" s="65" t="n">
        <v>30.32</v>
      </c>
    </row>
    <row r="3633" customFormat="false" ht="15" hidden="false" customHeight="false" outlineLevel="0" collapsed="false">
      <c r="A3633" s="64" t="s">
        <v>1360</v>
      </c>
      <c r="B3633" s="64"/>
      <c r="C3633" s="64"/>
      <c r="D3633" s="64"/>
      <c r="E3633" s="64"/>
      <c r="F3633" s="64"/>
      <c r="G3633" s="65" t="n">
        <v>148.55</v>
      </c>
    </row>
    <row r="3634" customFormat="false" ht="15" hidden="false" customHeight="false" outlineLevel="0" collapsed="false">
      <c r="A3634" s="64" t="s">
        <v>1361</v>
      </c>
      <c r="B3634" s="64"/>
      <c r="C3634" s="64"/>
      <c r="D3634" s="64"/>
      <c r="E3634" s="64"/>
      <c r="F3634" s="64"/>
      <c r="G3634" s="65" t="n">
        <v>2</v>
      </c>
    </row>
    <row r="3635" customFormat="false" ht="15" hidden="false" customHeight="false" outlineLevel="0" collapsed="false">
      <c r="A3635" s="64" t="s">
        <v>1362</v>
      </c>
      <c r="B3635" s="64"/>
      <c r="C3635" s="64"/>
      <c r="D3635" s="64"/>
      <c r="E3635" s="64"/>
      <c r="F3635" s="64"/>
      <c r="G3635" s="65" t="n">
        <f aca="false">G3634*G3633</f>
        <v>297.1</v>
      </c>
    </row>
    <row r="3636" customFormat="false" ht="15" hidden="false" customHeight="false" outlineLevel="0" collapsed="false">
      <c r="A3636" s="66"/>
      <c r="B3636" s="66"/>
      <c r="C3636" s="66"/>
      <c r="D3636" s="66"/>
      <c r="E3636" s="66"/>
      <c r="F3636" s="66"/>
      <c r="G3636" s="66"/>
    </row>
    <row r="3637" customFormat="false" ht="89.25" hidden="false" customHeight="false" outlineLevel="0" collapsed="false">
      <c r="A3637" s="30" t="s">
        <v>486</v>
      </c>
      <c r="B3637" s="30" t="s">
        <v>487</v>
      </c>
      <c r="C3637" s="61" t="s">
        <v>17</v>
      </c>
      <c r="D3637" s="61" t="s">
        <v>23</v>
      </c>
      <c r="E3637" s="62"/>
      <c r="F3637" s="25"/>
      <c r="G3637" s="25"/>
    </row>
    <row r="3638" customFormat="false" ht="51" hidden="false" customHeight="false" outlineLevel="0" collapsed="false">
      <c r="A3638" s="63" t="n">
        <v>38071</v>
      </c>
      <c r="B3638" s="23" t="s">
        <v>1877</v>
      </c>
      <c r="C3638" s="24" t="s">
        <v>1343</v>
      </c>
      <c r="D3638" s="24" t="s">
        <v>23</v>
      </c>
      <c r="E3638" s="62" t="n">
        <v>1</v>
      </c>
      <c r="F3638" s="26" t="n">
        <v>17.9</v>
      </c>
      <c r="G3638" s="26" t="n">
        <v>17.9</v>
      </c>
    </row>
    <row r="3639" customFormat="false" ht="51" hidden="false" customHeight="false" outlineLevel="0" collapsed="false">
      <c r="A3639" s="63" t="s">
        <v>1837</v>
      </c>
      <c r="B3639" s="23" t="s">
        <v>528</v>
      </c>
      <c r="C3639" s="24" t="s">
        <v>17</v>
      </c>
      <c r="D3639" s="24" t="s">
        <v>49</v>
      </c>
      <c r="E3639" s="62" t="n">
        <v>2.2</v>
      </c>
      <c r="F3639" s="26" t="n">
        <v>3.82</v>
      </c>
      <c r="G3639" s="26" t="n">
        <v>8.41</v>
      </c>
    </row>
    <row r="3640" customFormat="false" ht="38.25" hidden="false" customHeight="false" outlineLevel="0" collapsed="false">
      <c r="A3640" s="63" t="s">
        <v>1838</v>
      </c>
      <c r="B3640" s="23" t="s">
        <v>530</v>
      </c>
      <c r="C3640" s="24" t="s">
        <v>17</v>
      </c>
      <c r="D3640" s="24" t="s">
        <v>23</v>
      </c>
      <c r="E3640" s="62" t="n">
        <v>1</v>
      </c>
      <c r="F3640" s="26" t="n">
        <v>2.53</v>
      </c>
      <c r="G3640" s="26" t="n">
        <v>2.53</v>
      </c>
    </row>
    <row r="3641" customFormat="false" ht="63.75" hidden="false" customHeight="false" outlineLevel="0" collapsed="false">
      <c r="A3641" s="63" t="s">
        <v>1506</v>
      </c>
      <c r="B3641" s="23" t="s">
        <v>532</v>
      </c>
      <c r="C3641" s="24" t="s">
        <v>17</v>
      </c>
      <c r="D3641" s="24" t="s">
        <v>49</v>
      </c>
      <c r="E3641" s="62" t="n">
        <v>2.2</v>
      </c>
      <c r="F3641" s="26" t="n">
        <v>7.86</v>
      </c>
      <c r="G3641" s="26" t="n">
        <v>17.28</v>
      </c>
    </row>
    <row r="3642" customFormat="false" ht="63.75" hidden="false" customHeight="false" outlineLevel="0" collapsed="false">
      <c r="A3642" s="63" t="s">
        <v>1446</v>
      </c>
      <c r="B3642" s="23" t="s">
        <v>325</v>
      </c>
      <c r="C3642" s="24" t="s">
        <v>17</v>
      </c>
      <c r="D3642" s="24" t="s">
        <v>49</v>
      </c>
      <c r="E3642" s="62" t="n">
        <v>2.2</v>
      </c>
      <c r="F3642" s="26" t="n">
        <v>6.34</v>
      </c>
      <c r="G3642" s="26" t="n">
        <v>13.94</v>
      </c>
    </row>
    <row r="3643" customFormat="false" ht="63.75" hidden="false" customHeight="false" outlineLevel="0" collapsed="false">
      <c r="A3643" s="63" t="s">
        <v>1451</v>
      </c>
      <c r="B3643" s="23" t="s">
        <v>425</v>
      </c>
      <c r="C3643" s="24" t="s">
        <v>17</v>
      </c>
      <c r="D3643" s="24" t="s">
        <v>49</v>
      </c>
      <c r="E3643" s="62" t="n">
        <v>12.6</v>
      </c>
      <c r="F3643" s="26" t="n">
        <v>2.56</v>
      </c>
      <c r="G3643" s="26" t="n">
        <v>32.28</v>
      </c>
    </row>
    <row r="3644" customFormat="false" ht="51" hidden="false" customHeight="false" outlineLevel="0" collapsed="false">
      <c r="A3644" s="63" t="s">
        <v>1839</v>
      </c>
      <c r="B3644" s="23" t="s">
        <v>1840</v>
      </c>
      <c r="C3644" s="24" t="s">
        <v>17</v>
      </c>
      <c r="D3644" s="24" t="s">
        <v>23</v>
      </c>
      <c r="E3644" s="62" t="n">
        <v>1</v>
      </c>
      <c r="F3644" s="26" t="n">
        <v>9.05</v>
      </c>
      <c r="G3644" s="26" t="n">
        <v>9.05</v>
      </c>
    </row>
    <row r="3645" customFormat="false" ht="15" hidden="false" customHeight="false" outlineLevel="0" collapsed="false">
      <c r="A3645" s="64" t="s">
        <v>1353</v>
      </c>
      <c r="B3645" s="64"/>
      <c r="C3645" s="64"/>
      <c r="D3645" s="64"/>
      <c r="E3645" s="64"/>
      <c r="F3645" s="64"/>
      <c r="G3645" s="65" t="n">
        <v>38.51</v>
      </c>
    </row>
    <row r="3646" customFormat="false" ht="15" hidden="false" customHeight="false" outlineLevel="0" collapsed="false">
      <c r="A3646" s="64" t="s">
        <v>1354</v>
      </c>
      <c r="B3646" s="64"/>
      <c r="C3646" s="64"/>
      <c r="D3646" s="64"/>
      <c r="E3646" s="64"/>
      <c r="F3646" s="64"/>
      <c r="G3646" s="65" t="n">
        <v>62.88</v>
      </c>
    </row>
    <row r="3647" customFormat="false" ht="15" hidden="false" customHeight="false" outlineLevel="0" collapsed="false">
      <c r="A3647" s="64" t="s">
        <v>1355</v>
      </c>
      <c r="B3647" s="64"/>
      <c r="C3647" s="64"/>
      <c r="D3647" s="64"/>
      <c r="E3647" s="64"/>
      <c r="F3647" s="64"/>
      <c r="G3647" s="65" t="n">
        <v>101.38</v>
      </c>
    </row>
    <row r="3648" customFormat="false" ht="15" hidden="false" customHeight="false" outlineLevel="0" collapsed="false">
      <c r="A3648" s="64" t="s">
        <v>1356</v>
      </c>
      <c r="B3648" s="64"/>
      <c r="C3648" s="64"/>
      <c r="D3648" s="64"/>
      <c r="E3648" s="64"/>
      <c r="F3648" s="64"/>
      <c r="G3648" s="65" t="n">
        <v>0</v>
      </c>
    </row>
    <row r="3649" customFormat="false" ht="15" hidden="false" customHeight="false" outlineLevel="0" collapsed="false">
      <c r="A3649" s="64" t="s">
        <v>1357</v>
      </c>
      <c r="B3649" s="64"/>
      <c r="C3649" s="64"/>
      <c r="D3649" s="64"/>
      <c r="E3649" s="64"/>
      <c r="F3649" s="64"/>
      <c r="G3649" s="65" t="n">
        <v>26</v>
      </c>
    </row>
    <row r="3650" customFormat="false" ht="15" hidden="false" customHeight="false" outlineLevel="0" collapsed="false">
      <c r="A3650" s="64" t="s">
        <v>1358</v>
      </c>
      <c r="B3650" s="64"/>
      <c r="C3650" s="64"/>
      <c r="D3650" s="64"/>
      <c r="E3650" s="64"/>
      <c r="F3650" s="64"/>
      <c r="G3650" s="65" t="n">
        <v>0</v>
      </c>
    </row>
    <row r="3651" customFormat="false" ht="15" hidden="false" customHeight="false" outlineLevel="0" collapsed="false">
      <c r="A3651" s="64" t="s">
        <v>1359</v>
      </c>
      <c r="B3651" s="64"/>
      <c r="C3651" s="64"/>
      <c r="D3651" s="64"/>
      <c r="E3651" s="64"/>
      <c r="F3651" s="64"/>
      <c r="G3651" s="65" t="n">
        <v>26</v>
      </c>
    </row>
    <row r="3652" customFormat="false" ht="15" hidden="false" customHeight="false" outlineLevel="0" collapsed="false">
      <c r="A3652" s="64" t="s">
        <v>1360</v>
      </c>
      <c r="B3652" s="64"/>
      <c r="C3652" s="64"/>
      <c r="D3652" s="64"/>
      <c r="E3652" s="64"/>
      <c r="F3652" s="64"/>
      <c r="G3652" s="65" t="n">
        <v>127.39</v>
      </c>
    </row>
    <row r="3653" customFormat="false" ht="15" hidden="false" customHeight="false" outlineLevel="0" collapsed="false">
      <c r="A3653" s="64" t="s">
        <v>1361</v>
      </c>
      <c r="B3653" s="64"/>
      <c r="C3653" s="64"/>
      <c r="D3653" s="64"/>
      <c r="E3653" s="64"/>
      <c r="F3653" s="64"/>
      <c r="G3653" s="65" t="n">
        <v>1</v>
      </c>
    </row>
    <row r="3654" customFormat="false" ht="15" hidden="false" customHeight="false" outlineLevel="0" collapsed="false">
      <c r="A3654" s="64" t="s">
        <v>1362</v>
      </c>
      <c r="B3654" s="64"/>
      <c r="C3654" s="64"/>
      <c r="D3654" s="64"/>
      <c r="E3654" s="64"/>
      <c r="F3654" s="64"/>
      <c r="G3654" s="65" t="n">
        <f aca="false">G3653*G3652</f>
        <v>127.39</v>
      </c>
    </row>
    <row r="3655" customFormat="false" ht="15" hidden="false" customHeight="false" outlineLevel="0" collapsed="false">
      <c r="A3655" s="66"/>
      <c r="B3655" s="66"/>
      <c r="C3655" s="66"/>
      <c r="D3655" s="66"/>
      <c r="E3655" s="66"/>
      <c r="F3655" s="66"/>
      <c r="G3655" s="66"/>
    </row>
    <row r="3656" customFormat="false" ht="63.75" hidden="false" customHeight="false" outlineLevel="0" collapsed="false">
      <c r="A3656" s="30" t="s">
        <v>488</v>
      </c>
      <c r="B3656" s="30" t="s">
        <v>437</v>
      </c>
      <c r="C3656" s="61" t="s">
        <v>17</v>
      </c>
      <c r="D3656" s="61" t="s">
        <v>23</v>
      </c>
      <c r="E3656" s="62"/>
      <c r="F3656" s="25"/>
      <c r="G3656" s="25"/>
    </row>
    <row r="3657" customFormat="false" ht="51" hidden="false" customHeight="false" outlineLevel="0" collapsed="false">
      <c r="A3657" s="63" t="s">
        <v>1837</v>
      </c>
      <c r="B3657" s="23" t="s">
        <v>528</v>
      </c>
      <c r="C3657" s="24" t="s">
        <v>17</v>
      </c>
      <c r="D3657" s="24" t="s">
        <v>49</v>
      </c>
      <c r="E3657" s="62" t="n">
        <v>8.8</v>
      </c>
      <c r="F3657" s="26" t="n">
        <v>3.82</v>
      </c>
      <c r="G3657" s="26" t="n">
        <v>33.64</v>
      </c>
    </row>
    <row r="3658" customFormat="false" ht="38.25" hidden="false" customHeight="false" outlineLevel="0" collapsed="false">
      <c r="A3658" s="63" t="s">
        <v>1838</v>
      </c>
      <c r="B3658" s="23" t="s">
        <v>530</v>
      </c>
      <c r="C3658" s="24" t="s">
        <v>17</v>
      </c>
      <c r="D3658" s="24" t="s">
        <v>23</v>
      </c>
      <c r="E3658" s="62" t="n">
        <v>4</v>
      </c>
      <c r="F3658" s="26" t="n">
        <v>2.53</v>
      </c>
      <c r="G3658" s="26" t="n">
        <v>10.1</v>
      </c>
    </row>
    <row r="3659" customFormat="false" ht="63.75" hidden="false" customHeight="false" outlineLevel="0" collapsed="false">
      <c r="A3659" s="63" t="s">
        <v>1506</v>
      </c>
      <c r="B3659" s="23" t="s">
        <v>532</v>
      </c>
      <c r="C3659" s="24" t="s">
        <v>17</v>
      </c>
      <c r="D3659" s="24" t="s">
        <v>49</v>
      </c>
      <c r="E3659" s="62" t="n">
        <v>8.8</v>
      </c>
      <c r="F3659" s="26" t="n">
        <v>7.86</v>
      </c>
      <c r="G3659" s="26" t="n">
        <v>69.12</v>
      </c>
    </row>
    <row r="3660" customFormat="false" ht="63.75" hidden="false" customHeight="false" outlineLevel="0" collapsed="false">
      <c r="A3660" s="63" t="s">
        <v>1446</v>
      </c>
      <c r="B3660" s="23" t="s">
        <v>325</v>
      </c>
      <c r="C3660" s="24" t="s">
        <v>17</v>
      </c>
      <c r="D3660" s="24" t="s">
        <v>49</v>
      </c>
      <c r="E3660" s="62" t="n">
        <v>8.8</v>
      </c>
      <c r="F3660" s="26" t="n">
        <v>6.34</v>
      </c>
      <c r="G3660" s="26" t="n">
        <v>55.76</v>
      </c>
    </row>
    <row r="3661" customFormat="false" ht="63.75" hidden="false" customHeight="false" outlineLevel="0" collapsed="false">
      <c r="A3661" s="63" t="s">
        <v>1451</v>
      </c>
      <c r="B3661" s="23" t="s">
        <v>425</v>
      </c>
      <c r="C3661" s="24" t="s">
        <v>17</v>
      </c>
      <c r="D3661" s="24" t="s">
        <v>49</v>
      </c>
      <c r="E3661" s="62" t="n">
        <v>50.4</v>
      </c>
      <c r="F3661" s="26" t="n">
        <v>2.56</v>
      </c>
      <c r="G3661" s="26" t="n">
        <v>129.11</v>
      </c>
    </row>
    <row r="3662" customFormat="false" ht="51" hidden="false" customHeight="false" outlineLevel="0" collapsed="false">
      <c r="A3662" s="63" t="s">
        <v>1839</v>
      </c>
      <c r="B3662" s="23" t="s">
        <v>1840</v>
      </c>
      <c r="C3662" s="24" t="s">
        <v>17</v>
      </c>
      <c r="D3662" s="24" t="s">
        <v>23</v>
      </c>
      <c r="E3662" s="62" t="n">
        <v>4</v>
      </c>
      <c r="F3662" s="26" t="n">
        <v>9.05</v>
      </c>
      <c r="G3662" s="26" t="n">
        <v>36.2</v>
      </c>
    </row>
    <row r="3663" customFormat="false" ht="51" hidden="false" customHeight="false" outlineLevel="0" collapsed="false">
      <c r="A3663" s="63" t="s">
        <v>1841</v>
      </c>
      <c r="B3663" s="23" t="s">
        <v>1842</v>
      </c>
      <c r="C3663" s="24" t="s">
        <v>17</v>
      </c>
      <c r="D3663" s="24" t="s">
        <v>23</v>
      </c>
      <c r="E3663" s="62" t="n">
        <v>4</v>
      </c>
      <c r="F3663" s="26" t="n">
        <v>22.42</v>
      </c>
      <c r="G3663" s="26" t="n">
        <v>89.69</v>
      </c>
    </row>
    <row r="3664" customFormat="false" ht="15" hidden="false" customHeight="false" outlineLevel="0" collapsed="false">
      <c r="A3664" s="64" t="s">
        <v>1353</v>
      </c>
      <c r="B3664" s="64"/>
      <c r="C3664" s="64"/>
      <c r="D3664" s="64"/>
      <c r="E3664" s="64"/>
      <c r="F3664" s="64"/>
      <c r="G3664" s="65" t="n">
        <v>46.12</v>
      </c>
    </row>
    <row r="3665" customFormat="false" ht="15" hidden="false" customHeight="false" outlineLevel="0" collapsed="false">
      <c r="A3665" s="64" t="s">
        <v>1354</v>
      </c>
      <c r="B3665" s="64"/>
      <c r="C3665" s="64"/>
      <c r="D3665" s="64"/>
      <c r="E3665" s="64"/>
      <c r="F3665" s="64"/>
      <c r="G3665" s="65" t="n">
        <v>59.78</v>
      </c>
    </row>
    <row r="3666" customFormat="false" ht="15" hidden="false" customHeight="false" outlineLevel="0" collapsed="false">
      <c r="A3666" s="64" t="s">
        <v>1355</v>
      </c>
      <c r="B3666" s="64"/>
      <c r="C3666" s="64"/>
      <c r="D3666" s="64"/>
      <c r="E3666" s="64"/>
      <c r="F3666" s="64"/>
      <c r="G3666" s="65" t="n">
        <v>105.91</v>
      </c>
    </row>
    <row r="3667" customFormat="false" ht="15" hidden="false" customHeight="false" outlineLevel="0" collapsed="false">
      <c r="A3667" s="64" t="s">
        <v>1356</v>
      </c>
      <c r="B3667" s="64"/>
      <c r="C3667" s="64"/>
      <c r="D3667" s="64"/>
      <c r="E3667" s="64"/>
      <c r="F3667" s="64"/>
      <c r="G3667" s="65" t="n">
        <v>0</v>
      </c>
    </row>
    <row r="3668" customFormat="false" ht="15" hidden="false" customHeight="false" outlineLevel="0" collapsed="false">
      <c r="A3668" s="64" t="s">
        <v>1357</v>
      </c>
      <c r="B3668" s="64"/>
      <c r="C3668" s="64"/>
      <c r="D3668" s="64"/>
      <c r="E3668" s="64"/>
      <c r="F3668" s="64"/>
      <c r="G3668" s="65" t="n">
        <v>27.16</v>
      </c>
    </row>
    <row r="3669" customFormat="false" ht="15" hidden="false" customHeight="false" outlineLevel="0" collapsed="false">
      <c r="A3669" s="64" t="s">
        <v>1358</v>
      </c>
      <c r="B3669" s="64"/>
      <c r="C3669" s="64"/>
      <c r="D3669" s="64"/>
      <c r="E3669" s="64"/>
      <c r="F3669" s="64"/>
      <c r="G3669" s="65" t="n">
        <v>0</v>
      </c>
    </row>
    <row r="3670" customFormat="false" ht="15" hidden="false" customHeight="false" outlineLevel="0" collapsed="false">
      <c r="A3670" s="64" t="s">
        <v>1359</v>
      </c>
      <c r="B3670" s="64"/>
      <c r="C3670" s="64"/>
      <c r="D3670" s="64"/>
      <c r="E3670" s="64"/>
      <c r="F3670" s="64"/>
      <c r="G3670" s="65" t="n">
        <v>27.16</v>
      </c>
    </row>
    <row r="3671" customFormat="false" ht="15" hidden="false" customHeight="false" outlineLevel="0" collapsed="false">
      <c r="A3671" s="64" t="s">
        <v>1360</v>
      </c>
      <c r="B3671" s="64"/>
      <c r="C3671" s="64"/>
      <c r="D3671" s="64"/>
      <c r="E3671" s="64"/>
      <c r="F3671" s="64"/>
      <c r="G3671" s="65" t="n">
        <v>133.07</v>
      </c>
    </row>
    <row r="3672" customFormat="false" ht="15" hidden="false" customHeight="false" outlineLevel="0" collapsed="false">
      <c r="A3672" s="64" t="s">
        <v>1361</v>
      </c>
      <c r="B3672" s="64"/>
      <c r="C3672" s="64"/>
      <c r="D3672" s="64"/>
      <c r="E3672" s="64"/>
      <c r="F3672" s="64"/>
      <c r="G3672" s="65" t="n">
        <v>4</v>
      </c>
    </row>
    <row r="3673" customFormat="false" ht="15" hidden="false" customHeight="false" outlineLevel="0" collapsed="false">
      <c r="A3673" s="64" t="s">
        <v>1362</v>
      </c>
      <c r="B3673" s="64"/>
      <c r="C3673" s="64"/>
      <c r="D3673" s="64"/>
      <c r="E3673" s="64"/>
      <c r="F3673" s="64"/>
      <c r="G3673" s="65" t="n">
        <f aca="false">G3672*G3671</f>
        <v>532.28</v>
      </c>
    </row>
    <row r="3674" customFormat="false" ht="15" hidden="false" customHeight="false" outlineLevel="0" collapsed="false">
      <c r="A3674" s="66"/>
      <c r="B3674" s="66"/>
      <c r="C3674" s="66"/>
      <c r="D3674" s="66"/>
      <c r="E3674" s="66"/>
      <c r="F3674" s="66"/>
      <c r="G3674" s="66"/>
    </row>
    <row r="3675" customFormat="false" ht="38.25" hidden="false" customHeight="false" outlineLevel="0" collapsed="false">
      <c r="A3675" s="30" t="s">
        <v>486</v>
      </c>
      <c r="B3675" s="30" t="s">
        <v>441</v>
      </c>
      <c r="C3675" s="61" t="s">
        <v>17</v>
      </c>
      <c r="D3675" s="61" t="s">
        <v>49</v>
      </c>
      <c r="E3675" s="62"/>
      <c r="F3675" s="25"/>
      <c r="G3675" s="25"/>
    </row>
    <row r="3676" customFormat="false" ht="25.5" hidden="false" customHeight="false" outlineLevel="0" collapsed="false">
      <c r="A3676" s="63" t="n">
        <v>40400</v>
      </c>
      <c r="B3676" s="23" t="s">
        <v>1845</v>
      </c>
      <c r="C3676" s="24" t="s">
        <v>1343</v>
      </c>
      <c r="D3676" s="24" t="s">
        <v>49</v>
      </c>
      <c r="E3676" s="62" t="n">
        <v>21.57</v>
      </c>
      <c r="F3676" s="26" t="n">
        <v>1.82</v>
      </c>
      <c r="G3676" s="26" t="n">
        <v>39.26</v>
      </c>
    </row>
    <row r="3677" customFormat="false" ht="25.5" hidden="false" customHeight="false" outlineLevel="0" collapsed="false">
      <c r="A3677" s="63" t="s">
        <v>1373</v>
      </c>
      <c r="B3677" s="23" t="s">
        <v>1374</v>
      </c>
      <c r="C3677" s="24" t="s">
        <v>17</v>
      </c>
      <c r="D3677" s="24" t="s">
        <v>1314</v>
      </c>
      <c r="E3677" s="62" t="n">
        <v>2.94</v>
      </c>
      <c r="F3677" s="26" t="n">
        <v>12.83</v>
      </c>
      <c r="G3677" s="26" t="n">
        <v>37.73</v>
      </c>
    </row>
    <row r="3678" customFormat="false" ht="25.5" hidden="false" customHeight="false" outlineLevel="0" collapsed="false">
      <c r="A3678" s="63" t="s">
        <v>1367</v>
      </c>
      <c r="B3678" s="23" t="s">
        <v>1368</v>
      </c>
      <c r="C3678" s="24" t="s">
        <v>17</v>
      </c>
      <c r="D3678" s="24" t="s">
        <v>1314</v>
      </c>
      <c r="E3678" s="62" t="n">
        <v>2.94</v>
      </c>
      <c r="F3678" s="26" t="n">
        <v>15.68</v>
      </c>
      <c r="G3678" s="26" t="n">
        <v>46.12</v>
      </c>
    </row>
    <row r="3679" customFormat="false" ht="15" hidden="false" customHeight="false" outlineLevel="0" collapsed="false">
      <c r="A3679" s="64" t="s">
        <v>1353</v>
      </c>
      <c r="B3679" s="64"/>
      <c r="C3679" s="64"/>
      <c r="D3679" s="64"/>
      <c r="E3679" s="64"/>
      <c r="F3679" s="64"/>
      <c r="G3679" s="65" t="n">
        <v>3.02</v>
      </c>
    </row>
    <row r="3680" customFormat="false" ht="15" hidden="false" customHeight="false" outlineLevel="0" collapsed="false">
      <c r="A3680" s="64" t="s">
        <v>1354</v>
      </c>
      <c r="B3680" s="64"/>
      <c r="C3680" s="64"/>
      <c r="D3680" s="64"/>
      <c r="E3680" s="64"/>
      <c r="F3680" s="64"/>
      <c r="G3680" s="65" t="n">
        <v>3.26</v>
      </c>
    </row>
    <row r="3681" customFormat="false" ht="15" hidden="false" customHeight="false" outlineLevel="0" collapsed="false">
      <c r="A3681" s="64" t="s">
        <v>1355</v>
      </c>
      <c r="B3681" s="64"/>
      <c r="C3681" s="64"/>
      <c r="D3681" s="64"/>
      <c r="E3681" s="64"/>
      <c r="F3681" s="64"/>
      <c r="G3681" s="65" t="n">
        <v>6.28</v>
      </c>
    </row>
    <row r="3682" customFormat="false" ht="15" hidden="false" customHeight="false" outlineLevel="0" collapsed="false">
      <c r="A3682" s="64" t="s">
        <v>1356</v>
      </c>
      <c r="B3682" s="64"/>
      <c r="C3682" s="64"/>
      <c r="D3682" s="64"/>
      <c r="E3682" s="64"/>
      <c r="F3682" s="64"/>
      <c r="G3682" s="65" t="n">
        <v>0</v>
      </c>
    </row>
    <row r="3683" customFormat="false" ht="15" hidden="false" customHeight="false" outlineLevel="0" collapsed="false">
      <c r="A3683" s="64" t="s">
        <v>1357</v>
      </c>
      <c r="B3683" s="64"/>
      <c r="C3683" s="64"/>
      <c r="D3683" s="64"/>
      <c r="E3683" s="64"/>
      <c r="F3683" s="64"/>
      <c r="G3683" s="65" t="n">
        <v>1.61</v>
      </c>
    </row>
    <row r="3684" customFormat="false" ht="15" hidden="false" customHeight="false" outlineLevel="0" collapsed="false">
      <c r="A3684" s="64" t="s">
        <v>1358</v>
      </c>
      <c r="B3684" s="64"/>
      <c r="C3684" s="64"/>
      <c r="D3684" s="64"/>
      <c r="E3684" s="64"/>
      <c r="F3684" s="64"/>
      <c r="G3684" s="65" t="n">
        <v>0</v>
      </c>
    </row>
    <row r="3685" customFormat="false" ht="15" hidden="false" customHeight="false" outlineLevel="0" collapsed="false">
      <c r="A3685" s="64" t="s">
        <v>1359</v>
      </c>
      <c r="B3685" s="64"/>
      <c r="C3685" s="64"/>
      <c r="D3685" s="64"/>
      <c r="E3685" s="64"/>
      <c r="F3685" s="64"/>
      <c r="G3685" s="65" t="n">
        <v>1.61</v>
      </c>
    </row>
    <row r="3686" customFormat="false" ht="15" hidden="false" customHeight="false" outlineLevel="0" collapsed="false">
      <c r="A3686" s="64" t="s">
        <v>1360</v>
      </c>
      <c r="B3686" s="64"/>
      <c r="C3686" s="64"/>
      <c r="D3686" s="64"/>
      <c r="E3686" s="64"/>
      <c r="F3686" s="64"/>
      <c r="G3686" s="65" t="n">
        <v>7.89</v>
      </c>
    </row>
    <row r="3687" customFormat="false" ht="15" hidden="false" customHeight="false" outlineLevel="0" collapsed="false">
      <c r="A3687" s="64" t="s">
        <v>1361</v>
      </c>
      <c r="B3687" s="64"/>
      <c r="C3687" s="64"/>
      <c r="D3687" s="64"/>
      <c r="E3687" s="64"/>
      <c r="F3687" s="64"/>
      <c r="G3687" s="65" t="n">
        <v>19.61</v>
      </c>
    </row>
    <row r="3688" customFormat="false" ht="15" hidden="false" customHeight="false" outlineLevel="0" collapsed="false">
      <c r="A3688" s="64" t="s">
        <v>1362</v>
      </c>
      <c r="B3688" s="64"/>
      <c r="C3688" s="64"/>
      <c r="D3688" s="64"/>
      <c r="E3688" s="64"/>
      <c r="F3688" s="64"/>
      <c r="G3688" s="65" t="n">
        <f aca="false">G3687*G3686</f>
        <v>154.7229</v>
      </c>
    </row>
    <row r="3689" customFormat="false" ht="15" hidden="false" customHeight="false" outlineLevel="0" collapsed="false">
      <c r="A3689" s="66"/>
      <c r="B3689" s="66"/>
      <c r="C3689" s="66"/>
      <c r="D3689" s="66"/>
      <c r="E3689" s="66"/>
      <c r="F3689" s="66"/>
      <c r="G3689" s="66"/>
    </row>
    <row r="3690" customFormat="false" ht="38.25" hidden="false" customHeight="false" outlineLevel="0" collapsed="false">
      <c r="A3690" s="30" t="s">
        <v>488</v>
      </c>
      <c r="B3690" s="30" t="s">
        <v>457</v>
      </c>
      <c r="C3690" s="61" t="s">
        <v>17</v>
      </c>
      <c r="D3690" s="61" t="s">
        <v>23</v>
      </c>
      <c r="E3690" s="62"/>
      <c r="F3690" s="25"/>
      <c r="G3690" s="25"/>
    </row>
    <row r="3691" customFormat="false" ht="25.5" hidden="false" customHeight="false" outlineLevel="0" collapsed="false">
      <c r="A3691" s="63" t="s">
        <v>1373</v>
      </c>
      <c r="B3691" s="23" t="s">
        <v>1374</v>
      </c>
      <c r="C3691" s="24" t="s">
        <v>17</v>
      </c>
      <c r="D3691" s="24" t="s">
        <v>1314</v>
      </c>
      <c r="E3691" s="62" t="n">
        <v>2.6</v>
      </c>
      <c r="F3691" s="26" t="n">
        <v>12.83</v>
      </c>
      <c r="G3691" s="26" t="n">
        <v>33.35</v>
      </c>
    </row>
    <row r="3692" customFormat="false" ht="25.5" hidden="false" customHeight="false" outlineLevel="0" collapsed="false">
      <c r="A3692" s="63" t="s">
        <v>1367</v>
      </c>
      <c r="B3692" s="23" t="s">
        <v>1368</v>
      </c>
      <c r="C3692" s="24" t="s">
        <v>17</v>
      </c>
      <c r="D3692" s="24" t="s">
        <v>1314</v>
      </c>
      <c r="E3692" s="62" t="n">
        <v>2.6</v>
      </c>
      <c r="F3692" s="26" t="n">
        <v>15.68</v>
      </c>
      <c r="G3692" s="26" t="n">
        <v>40.76</v>
      </c>
    </row>
    <row r="3693" customFormat="false" ht="38.25" hidden="false" customHeight="false" outlineLevel="0" collapsed="false">
      <c r="A3693" s="63" t="s">
        <v>1866</v>
      </c>
      <c r="B3693" s="23" t="s">
        <v>1867</v>
      </c>
      <c r="C3693" s="24" t="s">
        <v>1343</v>
      </c>
      <c r="D3693" s="24" t="s">
        <v>23</v>
      </c>
      <c r="E3693" s="62" t="n">
        <v>26</v>
      </c>
      <c r="F3693" s="26" t="n">
        <v>2.46</v>
      </c>
      <c r="G3693" s="26" t="n">
        <v>63.96</v>
      </c>
    </row>
    <row r="3694" customFormat="false" ht="15" hidden="false" customHeight="false" outlineLevel="0" collapsed="false">
      <c r="A3694" s="64" t="s">
        <v>1353</v>
      </c>
      <c r="B3694" s="64"/>
      <c r="C3694" s="64"/>
      <c r="D3694" s="64"/>
      <c r="E3694" s="64"/>
      <c r="F3694" s="64"/>
      <c r="G3694" s="65" t="n">
        <v>2.01</v>
      </c>
    </row>
    <row r="3695" customFormat="false" ht="15" hidden="false" customHeight="false" outlineLevel="0" collapsed="false">
      <c r="A3695" s="64" t="s">
        <v>1354</v>
      </c>
      <c r="B3695" s="64"/>
      <c r="C3695" s="64"/>
      <c r="D3695" s="64"/>
      <c r="E3695" s="64"/>
      <c r="F3695" s="64"/>
      <c r="G3695" s="65" t="n">
        <v>3.3</v>
      </c>
    </row>
    <row r="3696" customFormat="false" ht="15" hidden="false" customHeight="false" outlineLevel="0" collapsed="false">
      <c r="A3696" s="64" t="s">
        <v>1355</v>
      </c>
      <c r="B3696" s="64"/>
      <c r="C3696" s="64"/>
      <c r="D3696" s="64"/>
      <c r="E3696" s="64"/>
      <c r="F3696" s="64"/>
      <c r="G3696" s="65" t="n">
        <v>5.31</v>
      </c>
    </row>
    <row r="3697" customFormat="false" ht="15" hidden="false" customHeight="false" outlineLevel="0" collapsed="false">
      <c r="A3697" s="64" t="s">
        <v>1356</v>
      </c>
      <c r="B3697" s="64"/>
      <c r="C3697" s="64"/>
      <c r="D3697" s="64"/>
      <c r="E3697" s="64"/>
      <c r="F3697" s="64"/>
      <c r="G3697" s="65" t="n">
        <v>0</v>
      </c>
    </row>
    <row r="3698" customFormat="false" ht="15" hidden="false" customHeight="false" outlineLevel="0" collapsed="false">
      <c r="A3698" s="64" t="s">
        <v>1357</v>
      </c>
      <c r="B3698" s="64"/>
      <c r="C3698" s="64"/>
      <c r="D3698" s="64"/>
      <c r="E3698" s="64"/>
      <c r="F3698" s="64"/>
      <c r="G3698" s="65" t="n">
        <v>1.36</v>
      </c>
    </row>
    <row r="3699" customFormat="false" ht="15" hidden="false" customHeight="false" outlineLevel="0" collapsed="false">
      <c r="A3699" s="64" t="s">
        <v>1358</v>
      </c>
      <c r="B3699" s="64"/>
      <c r="C3699" s="64"/>
      <c r="D3699" s="64"/>
      <c r="E3699" s="64"/>
      <c r="F3699" s="64"/>
      <c r="G3699" s="65" t="n">
        <v>0</v>
      </c>
    </row>
    <row r="3700" customFormat="false" ht="15" hidden="false" customHeight="false" outlineLevel="0" collapsed="false">
      <c r="A3700" s="64" t="s">
        <v>1359</v>
      </c>
      <c r="B3700" s="64"/>
      <c r="C3700" s="64"/>
      <c r="D3700" s="64"/>
      <c r="E3700" s="64"/>
      <c r="F3700" s="64"/>
      <c r="G3700" s="65" t="n">
        <v>1.36</v>
      </c>
    </row>
    <row r="3701" customFormat="false" ht="15" hidden="false" customHeight="false" outlineLevel="0" collapsed="false">
      <c r="A3701" s="64" t="s">
        <v>1360</v>
      </c>
      <c r="B3701" s="64"/>
      <c r="C3701" s="64"/>
      <c r="D3701" s="64"/>
      <c r="E3701" s="64"/>
      <c r="F3701" s="64"/>
      <c r="G3701" s="65" t="n">
        <v>6.67</v>
      </c>
    </row>
    <row r="3702" customFormat="false" ht="15" hidden="false" customHeight="false" outlineLevel="0" collapsed="false">
      <c r="A3702" s="64" t="s">
        <v>1361</v>
      </c>
      <c r="B3702" s="64"/>
      <c r="C3702" s="64"/>
      <c r="D3702" s="64"/>
      <c r="E3702" s="64"/>
      <c r="F3702" s="64"/>
      <c r="G3702" s="65" t="n">
        <v>26</v>
      </c>
    </row>
    <row r="3703" customFormat="false" ht="15" hidden="false" customHeight="false" outlineLevel="0" collapsed="false">
      <c r="A3703" s="64" t="s">
        <v>1362</v>
      </c>
      <c r="B3703" s="64"/>
      <c r="C3703" s="64"/>
      <c r="D3703" s="64"/>
      <c r="E3703" s="64"/>
      <c r="F3703" s="64"/>
      <c r="G3703" s="65" t="n">
        <f aca="false">G3702*G3701</f>
        <v>173.42</v>
      </c>
    </row>
    <row r="3704" customFormat="false" ht="15" hidden="false" customHeight="false" outlineLevel="0" collapsed="false">
      <c r="A3704" s="66"/>
      <c r="B3704" s="66"/>
      <c r="C3704" s="66"/>
      <c r="D3704" s="66"/>
      <c r="E3704" s="66"/>
      <c r="F3704" s="66"/>
      <c r="G3704" s="66"/>
    </row>
    <row r="3705" customFormat="false" ht="38.25" hidden="false" customHeight="false" outlineLevel="0" collapsed="false">
      <c r="A3705" s="30" t="s">
        <v>489</v>
      </c>
      <c r="B3705" s="30" t="s">
        <v>459</v>
      </c>
      <c r="C3705" s="61" t="s">
        <v>17</v>
      </c>
      <c r="D3705" s="61" t="s">
        <v>23</v>
      </c>
      <c r="E3705" s="62"/>
      <c r="F3705" s="25"/>
      <c r="G3705" s="25"/>
    </row>
    <row r="3706" customFormat="false" ht="25.5" hidden="false" customHeight="false" outlineLevel="0" collapsed="false">
      <c r="A3706" s="63" t="s">
        <v>1373</v>
      </c>
      <c r="B3706" s="23" t="s">
        <v>1374</v>
      </c>
      <c r="C3706" s="24" t="s">
        <v>17</v>
      </c>
      <c r="D3706" s="24" t="s">
        <v>1314</v>
      </c>
      <c r="E3706" s="62" t="n">
        <v>0.6</v>
      </c>
      <c r="F3706" s="26" t="n">
        <v>12.83</v>
      </c>
      <c r="G3706" s="26" t="n">
        <v>7.7</v>
      </c>
    </row>
    <row r="3707" customFormat="false" ht="25.5" hidden="false" customHeight="false" outlineLevel="0" collapsed="false">
      <c r="A3707" s="63" t="s">
        <v>1367</v>
      </c>
      <c r="B3707" s="23" t="s">
        <v>1368</v>
      </c>
      <c r="C3707" s="24" t="s">
        <v>17</v>
      </c>
      <c r="D3707" s="24" t="s">
        <v>1314</v>
      </c>
      <c r="E3707" s="62" t="n">
        <v>0.6</v>
      </c>
      <c r="F3707" s="26" t="n">
        <v>15.68</v>
      </c>
      <c r="G3707" s="26" t="n">
        <v>9.41</v>
      </c>
    </row>
    <row r="3708" customFormat="false" ht="25.5" hidden="false" customHeight="false" outlineLevel="0" collapsed="false">
      <c r="A3708" s="63" t="s">
        <v>1868</v>
      </c>
      <c r="B3708" s="23" t="s">
        <v>1869</v>
      </c>
      <c r="C3708" s="24" t="s">
        <v>1343</v>
      </c>
      <c r="D3708" s="24" t="s">
        <v>23</v>
      </c>
      <c r="E3708" s="62" t="n">
        <v>6</v>
      </c>
      <c r="F3708" s="26" t="n">
        <v>2.88</v>
      </c>
      <c r="G3708" s="26" t="n">
        <v>17.28</v>
      </c>
    </row>
    <row r="3709" customFormat="false" ht="15" hidden="false" customHeight="false" outlineLevel="0" collapsed="false">
      <c r="A3709" s="64" t="s">
        <v>1353</v>
      </c>
      <c r="B3709" s="64"/>
      <c r="C3709" s="64"/>
      <c r="D3709" s="64"/>
      <c r="E3709" s="64"/>
      <c r="F3709" s="64"/>
      <c r="G3709" s="65" t="n">
        <v>2.01</v>
      </c>
    </row>
    <row r="3710" customFormat="false" ht="15" hidden="false" customHeight="false" outlineLevel="0" collapsed="false">
      <c r="A3710" s="64" t="s">
        <v>1354</v>
      </c>
      <c r="B3710" s="64"/>
      <c r="C3710" s="64"/>
      <c r="D3710" s="64"/>
      <c r="E3710" s="64"/>
      <c r="F3710" s="64"/>
      <c r="G3710" s="65" t="n">
        <v>3.72</v>
      </c>
    </row>
    <row r="3711" customFormat="false" ht="15" hidden="false" customHeight="false" outlineLevel="0" collapsed="false">
      <c r="A3711" s="64" t="s">
        <v>1355</v>
      </c>
      <c r="B3711" s="64"/>
      <c r="C3711" s="64"/>
      <c r="D3711" s="64"/>
      <c r="E3711" s="64"/>
      <c r="F3711" s="64"/>
      <c r="G3711" s="65" t="n">
        <v>5.73</v>
      </c>
    </row>
    <row r="3712" customFormat="false" ht="15" hidden="false" customHeight="false" outlineLevel="0" collapsed="false">
      <c r="A3712" s="64" t="s">
        <v>1356</v>
      </c>
      <c r="B3712" s="64"/>
      <c r="C3712" s="64"/>
      <c r="D3712" s="64"/>
      <c r="E3712" s="64"/>
      <c r="F3712" s="64"/>
      <c r="G3712" s="65" t="n">
        <v>0</v>
      </c>
    </row>
    <row r="3713" customFormat="false" ht="15" hidden="false" customHeight="false" outlineLevel="0" collapsed="false">
      <c r="A3713" s="64" t="s">
        <v>1357</v>
      </c>
      <c r="B3713" s="64"/>
      <c r="C3713" s="64"/>
      <c r="D3713" s="64"/>
      <c r="E3713" s="64"/>
      <c r="F3713" s="64"/>
      <c r="G3713" s="65" t="n">
        <v>1.47</v>
      </c>
    </row>
    <row r="3714" customFormat="false" ht="15" hidden="false" customHeight="false" outlineLevel="0" collapsed="false">
      <c r="A3714" s="64" t="s">
        <v>1358</v>
      </c>
      <c r="B3714" s="64"/>
      <c r="C3714" s="64"/>
      <c r="D3714" s="64"/>
      <c r="E3714" s="64"/>
      <c r="F3714" s="64"/>
      <c r="G3714" s="65" t="n">
        <v>0</v>
      </c>
    </row>
    <row r="3715" customFormat="false" ht="15" hidden="false" customHeight="false" outlineLevel="0" collapsed="false">
      <c r="A3715" s="64" t="s">
        <v>1359</v>
      </c>
      <c r="B3715" s="64"/>
      <c r="C3715" s="64"/>
      <c r="D3715" s="64"/>
      <c r="E3715" s="64"/>
      <c r="F3715" s="64"/>
      <c r="G3715" s="65" t="n">
        <v>1.47</v>
      </c>
    </row>
    <row r="3716" customFormat="false" ht="15" hidden="false" customHeight="false" outlineLevel="0" collapsed="false">
      <c r="A3716" s="64" t="s">
        <v>1360</v>
      </c>
      <c r="B3716" s="64"/>
      <c r="C3716" s="64"/>
      <c r="D3716" s="64"/>
      <c r="E3716" s="64"/>
      <c r="F3716" s="64"/>
      <c r="G3716" s="65" t="n">
        <v>7.2</v>
      </c>
    </row>
    <row r="3717" customFormat="false" ht="15" hidden="false" customHeight="false" outlineLevel="0" collapsed="false">
      <c r="A3717" s="64" t="s">
        <v>1361</v>
      </c>
      <c r="B3717" s="64"/>
      <c r="C3717" s="64"/>
      <c r="D3717" s="64"/>
      <c r="E3717" s="64"/>
      <c r="F3717" s="64"/>
      <c r="G3717" s="65" t="n">
        <v>6</v>
      </c>
    </row>
    <row r="3718" customFormat="false" ht="15" hidden="false" customHeight="false" outlineLevel="0" collapsed="false">
      <c r="A3718" s="64" t="s">
        <v>1362</v>
      </c>
      <c r="B3718" s="64"/>
      <c r="C3718" s="64"/>
      <c r="D3718" s="64"/>
      <c r="E3718" s="64"/>
      <c r="F3718" s="64"/>
      <c r="G3718" s="65" t="n">
        <f aca="false">G3717*G3716</f>
        <v>43.2</v>
      </c>
    </row>
    <row r="3719" customFormat="false" ht="15" hidden="false" customHeight="false" outlineLevel="0" collapsed="false">
      <c r="A3719" s="66"/>
      <c r="B3719" s="66"/>
      <c r="C3719" s="66"/>
      <c r="D3719" s="66"/>
      <c r="E3719" s="66"/>
      <c r="F3719" s="66"/>
      <c r="G3719" s="66"/>
    </row>
    <row r="3720" customFormat="false" ht="15" hidden="false" customHeight="true" outlineLevel="0" collapsed="false">
      <c r="A3720" s="30" t="s">
        <v>492</v>
      </c>
      <c r="B3720" s="30" t="s">
        <v>493</v>
      </c>
      <c r="C3720" s="30"/>
      <c r="D3720" s="30"/>
      <c r="E3720" s="30"/>
      <c r="F3720" s="30"/>
      <c r="G3720" s="30"/>
    </row>
    <row r="3721" customFormat="false" ht="51" hidden="false" customHeight="false" outlineLevel="0" collapsed="false">
      <c r="A3721" s="30" t="s">
        <v>494</v>
      </c>
      <c r="B3721" s="30" t="s">
        <v>495</v>
      </c>
      <c r="C3721" s="61" t="s">
        <v>17</v>
      </c>
      <c r="D3721" s="61" t="s">
        <v>23</v>
      </c>
      <c r="E3721" s="62"/>
      <c r="F3721" s="25"/>
      <c r="G3721" s="25"/>
    </row>
    <row r="3722" customFormat="false" ht="15" hidden="false" customHeight="false" outlineLevel="0" collapsed="false">
      <c r="A3722" s="63" t="n">
        <v>2510</v>
      </c>
      <c r="B3722" s="23" t="s">
        <v>1878</v>
      </c>
      <c r="C3722" s="24" t="s">
        <v>1343</v>
      </c>
      <c r="D3722" s="24" t="s">
        <v>23</v>
      </c>
      <c r="E3722" s="62" t="n">
        <v>4</v>
      </c>
      <c r="F3722" s="26" t="n">
        <v>17.3</v>
      </c>
      <c r="G3722" s="26" t="n">
        <v>69.2</v>
      </c>
    </row>
    <row r="3723" customFormat="false" ht="25.5" hidden="false" customHeight="false" outlineLevel="0" collapsed="false">
      <c r="A3723" s="63" t="s">
        <v>1367</v>
      </c>
      <c r="B3723" s="23" t="s">
        <v>1368</v>
      </c>
      <c r="C3723" s="24" t="s">
        <v>17</v>
      </c>
      <c r="D3723" s="24" t="s">
        <v>1314</v>
      </c>
      <c r="E3723" s="62" t="n">
        <v>1.4</v>
      </c>
      <c r="F3723" s="26" t="n">
        <v>15.68</v>
      </c>
      <c r="G3723" s="26" t="n">
        <v>21.95</v>
      </c>
    </row>
    <row r="3724" customFormat="false" ht="25.5" hidden="false" customHeight="false" outlineLevel="0" collapsed="false">
      <c r="A3724" s="63" t="s">
        <v>1349</v>
      </c>
      <c r="B3724" s="23" t="s">
        <v>1350</v>
      </c>
      <c r="C3724" s="24" t="s">
        <v>17</v>
      </c>
      <c r="D3724" s="24" t="s">
        <v>1314</v>
      </c>
      <c r="E3724" s="62" t="n">
        <v>1.4</v>
      </c>
      <c r="F3724" s="26" t="n">
        <v>12.54</v>
      </c>
      <c r="G3724" s="26" t="n">
        <v>17.55</v>
      </c>
    </row>
    <row r="3725" customFormat="false" ht="15" hidden="false" customHeight="false" outlineLevel="0" collapsed="false">
      <c r="A3725" s="64" t="s">
        <v>1353</v>
      </c>
      <c r="B3725" s="64"/>
      <c r="C3725" s="64"/>
      <c r="D3725" s="64"/>
      <c r="E3725" s="64"/>
      <c r="F3725" s="64"/>
      <c r="G3725" s="65" t="n">
        <v>6.94</v>
      </c>
    </row>
    <row r="3726" customFormat="false" ht="15" hidden="false" customHeight="false" outlineLevel="0" collapsed="false">
      <c r="A3726" s="64" t="s">
        <v>1354</v>
      </c>
      <c r="B3726" s="64"/>
      <c r="C3726" s="64"/>
      <c r="D3726" s="64"/>
      <c r="E3726" s="64"/>
      <c r="F3726" s="64"/>
      <c r="G3726" s="65" t="n">
        <v>20.24</v>
      </c>
    </row>
    <row r="3727" customFormat="false" ht="15" hidden="false" customHeight="false" outlineLevel="0" collapsed="false">
      <c r="A3727" s="64" t="s">
        <v>1355</v>
      </c>
      <c r="B3727" s="64"/>
      <c r="C3727" s="64"/>
      <c r="D3727" s="64"/>
      <c r="E3727" s="64"/>
      <c r="F3727" s="64"/>
      <c r="G3727" s="65" t="n">
        <v>27.18</v>
      </c>
    </row>
    <row r="3728" customFormat="false" ht="15" hidden="false" customHeight="false" outlineLevel="0" collapsed="false">
      <c r="A3728" s="64" t="s">
        <v>1356</v>
      </c>
      <c r="B3728" s="64"/>
      <c r="C3728" s="64"/>
      <c r="D3728" s="64"/>
      <c r="E3728" s="64"/>
      <c r="F3728" s="64"/>
      <c r="G3728" s="65" t="n">
        <v>0</v>
      </c>
    </row>
    <row r="3729" customFormat="false" ht="15" hidden="false" customHeight="false" outlineLevel="0" collapsed="false">
      <c r="A3729" s="64" t="s">
        <v>1357</v>
      </c>
      <c r="B3729" s="64"/>
      <c r="C3729" s="64"/>
      <c r="D3729" s="64"/>
      <c r="E3729" s="64"/>
      <c r="F3729" s="64"/>
      <c r="G3729" s="65" t="n">
        <v>6.97</v>
      </c>
    </row>
    <row r="3730" customFormat="false" ht="15" hidden="false" customHeight="false" outlineLevel="0" collapsed="false">
      <c r="A3730" s="64" t="s">
        <v>1358</v>
      </c>
      <c r="B3730" s="64"/>
      <c r="C3730" s="64"/>
      <c r="D3730" s="64"/>
      <c r="E3730" s="64"/>
      <c r="F3730" s="64"/>
      <c r="G3730" s="65" t="n">
        <v>0</v>
      </c>
    </row>
    <row r="3731" customFormat="false" ht="15" hidden="false" customHeight="false" outlineLevel="0" collapsed="false">
      <c r="A3731" s="64" t="s">
        <v>1359</v>
      </c>
      <c r="B3731" s="64"/>
      <c r="C3731" s="64"/>
      <c r="D3731" s="64"/>
      <c r="E3731" s="64"/>
      <c r="F3731" s="64"/>
      <c r="G3731" s="65" t="n">
        <v>6.97</v>
      </c>
    </row>
    <row r="3732" customFormat="false" ht="15" hidden="false" customHeight="false" outlineLevel="0" collapsed="false">
      <c r="A3732" s="64" t="s">
        <v>1360</v>
      </c>
      <c r="B3732" s="64"/>
      <c r="C3732" s="64"/>
      <c r="D3732" s="64"/>
      <c r="E3732" s="64"/>
      <c r="F3732" s="64"/>
      <c r="G3732" s="65" t="n">
        <v>34.15</v>
      </c>
    </row>
    <row r="3733" customFormat="false" ht="15" hidden="false" customHeight="false" outlineLevel="0" collapsed="false">
      <c r="A3733" s="64" t="s">
        <v>1361</v>
      </c>
      <c r="B3733" s="64"/>
      <c r="C3733" s="64"/>
      <c r="D3733" s="64"/>
      <c r="E3733" s="64"/>
      <c r="F3733" s="64"/>
      <c r="G3733" s="65" t="n">
        <v>4</v>
      </c>
    </row>
    <row r="3734" customFormat="false" ht="15" hidden="false" customHeight="false" outlineLevel="0" collapsed="false">
      <c r="A3734" s="64" t="s">
        <v>1362</v>
      </c>
      <c r="B3734" s="64"/>
      <c r="C3734" s="64"/>
      <c r="D3734" s="64"/>
      <c r="E3734" s="64"/>
      <c r="F3734" s="64"/>
      <c r="G3734" s="65" t="n">
        <f aca="false">G3733*G3732</f>
        <v>136.6</v>
      </c>
    </row>
    <row r="3735" customFormat="false" ht="15" hidden="false" customHeight="false" outlineLevel="0" collapsed="false">
      <c r="A3735" s="66"/>
      <c r="B3735" s="66"/>
      <c r="C3735" s="66"/>
      <c r="D3735" s="66"/>
      <c r="E3735" s="66"/>
      <c r="F3735" s="66"/>
      <c r="G3735" s="66"/>
    </row>
    <row r="3736" customFormat="false" ht="25.5" hidden="false" customHeight="false" outlineLevel="0" collapsed="false">
      <c r="A3736" s="30" t="s">
        <v>496</v>
      </c>
      <c r="B3736" s="30" t="s">
        <v>497</v>
      </c>
      <c r="C3736" s="61" t="s">
        <v>17</v>
      </c>
      <c r="D3736" s="61" t="s">
        <v>23</v>
      </c>
      <c r="E3736" s="62"/>
      <c r="F3736" s="25"/>
      <c r="G3736" s="25"/>
    </row>
    <row r="3737" customFormat="false" ht="38.25" hidden="false" customHeight="false" outlineLevel="0" collapsed="false">
      <c r="A3737" s="63" t="n">
        <v>38774</v>
      </c>
      <c r="B3737" s="23" t="s">
        <v>1879</v>
      </c>
      <c r="C3737" s="24" t="s">
        <v>1343</v>
      </c>
      <c r="D3737" s="24" t="s">
        <v>23</v>
      </c>
      <c r="E3737" s="62" t="n">
        <v>4</v>
      </c>
      <c r="F3737" s="26" t="n">
        <v>32.29</v>
      </c>
      <c r="G3737" s="26" t="n">
        <v>129.16</v>
      </c>
    </row>
    <row r="3738" customFormat="false" ht="25.5" hidden="false" customHeight="false" outlineLevel="0" collapsed="false">
      <c r="A3738" s="63" t="s">
        <v>1373</v>
      </c>
      <c r="B3738" s="23" t="s">
        <v>1374</v>
      </c>
      <c r="C3738" s="24" t="s">
        <v>17</v>
      </c>
      <c r="D3738" s="24" t="s">
        <v>1314</v>
      </c>
      <c r="E3738" s="62" t="n">
        <v>1.2</v>
      </c>
      <c r="F3738" s="26" t="n">
        <v>12.83</v>
      </c>
      <c r="G3738" s="26" t="n">
        <v>15.39</v>
      </c>
    </row>
    <row r="3739" customFormat="false" ht="25.5" hidden="false" customHeight="false" outlineLevel="0" collapsed="false">
      <c r="A3739" s="63" t="s">
        <v>1367</v>
      </c>
      <c r="B3739" s="23" t="s">
        <v>1368</v>
      </c>
      <c r="C3739" s="24" t="s">
        <v>17</v>
      </c>
      <c r="D3739" s="24" t="s">
        <v>1314</v>
      </c>
      <c r="E3739" s="62" t="n">
        <v>1.2</v>
      </c>
      <c r="F3739" s="26" t="n">
        <v>15.68</v>
      </c>
      <c r="G3739" s="26" t="n">
        <v>18.81</v>
      </c>
    </row>
    <row r="3740" customFormat="false" ht="15" hidden="false" customHeight="false" outlineLevel="0" collapsed="false">
      <c r="A3740" s="64" t="s">
        <v>1353</v>
      </c>
      <c r="B3740" s="64"/>
      <c r="C3740" s="64"/>
      <c r="D3740" s="64"/>
      <c r="E3740" s="64"/>
      <c r="F3740" s="64"/>
      <c r="G3740" s="65" t="n">
        <v>6.03</v>
      </c>
    </row>
    <row r="3741" customFormat="false" ht="15" hidden="false" customHeight="false" outlineLevel="0" collapsed="false">
      <c r="A3741" s="64" t="s">
        <v>1354</v>
      </c>
      <c r="B3741" s="64"/>
      <c r="C3741" s="64"/>
      <c r="D3741" s="64"/>
      <c r="E3741" s="64"/>
      <c r="F3741" s="64"/>
      <c r="G3741" s="65" t="n">
        <v>34.81</v>
      </c>
    </row>
    <row r="3742" customFormat="false" ht="15" hidden="false" customHeight="false" outlineLevel="0" collapsed="false">
      <c r="A3742" s="64" t="s">
        <v>1355</v>
      </c>
      <c r="B3742" s="64"/>
      <c r="C3742" s="64"/>
      <c r="D3742" s="64"/>
      <c r="E3742" s="64"/>
      <c r="F3742" s="64"/>
      <c r="G3742" s="65" t="n">
        <v>40.84</v>
      </c>
    </row>
    <row r="3743" customFormat="false" ht="15" hidden="false" customHeight="false" outlineLevel="0" collapsed="false">
      <c r="A3743" s="64" t="s">
        <v>1356</v>
      </c>
      <c r="B3743" s="64"/>
      <c r="C3743" s="64"/>
      <c r="D3743" s="64"/>
      <c r="E3743" s="64"/>
      <c r="F3743" s="64"/>
      <c r="G3743" s="65" t="n">
        <v>0</v>
      </c>
    </row>
    <row r="3744" customFormat="false" ht="15" hidden="false" customHeight="false" outlineLevel="0" collapsed="false">
      <c r="A3744" s="64" t="s">
        <v>1357</v>
      </c>
      <c r="B3744" s="64"/>
      <c r="C3744" s="64"/>
      <c r="D3744" s="64"/>
      <c r="E3744" s="64"/>
      <c r="F3744" s="64"/>
      <c r="G3744" s="65" t="n">
        <v>10.48</v>
      </c>
    </row>
    <row r="3745" customFormat="false" ht="15" hidden="false" customHeight="false" outlineLevel="0" collapsed="false">
      <c r="A3745" s="64" t="s">
        <v>1358</v>
      </c>
      <c r="B3745" s="64"/>
      <c r="C3745" s="64"/>
      <c r="D3745" s="64"/>
      <c r="E3745" s="64"/>
      <c r="F3745" s="64"/>
      <c r="G3745" s="65" t="n">
        <v>0</v>
      </c>
    </row>
    <row r="3746" customFormat="false" ht="15" hidden="false" customHeight="false" outlineLevel="0" collapsed="false">
      <c r="A3746" s="64" t="s">
        <v>1359</v>
      </c>
      <c r="B3746" s="64"/>
      <c r="C3746" s="64"/>
      <c r="D3746" s="64"/>
      <c r="E3746" s="64"/>
      <c r="F3746" s="64"/>
      <c r="G3746" s="65" t="n">
        <v>10.48</v>
      </c>
    </row>
    <row r="3747" customFormat="false" ht="15" hidden="false" customHeight="false" outlineLevel="0" collapsed="false">
      <c r="A3747" s="64" t="s">
        <v>1360</v>
      </c>
      <c r="B3747" s="64"/>
      <c r="C3747" s="64"/>
      <c r="D3747" s="64"/>
      <c r="E3747" s="64"/>
      <c r="F3747" s="64"/>
      <c r="G3747" s="65" t="n">
        <v>51.32</v>
      </c>
    </row>
    <row r="3748" customFormat="false" ht="15" hidden="false" customHeight="false" outlineLevel="0" collapsed="false">
      <c r="A3748" s="64" t="s">
        <v>1361</v>
      </c>
      <c r="B3748" s="64"/>
      <c r="C3748" s="64"/>
      <c r="D3748" s="64"/>
      <c r="E3748" s="64"/>
      <c r="F3748" s="64"/>
      <c r="G3748" s="65" t="n">
        <v>4</v>
      </c>
    </row>
    <row r="3749" customFormat="false" ht="15" hidden="false" customHeight="false" outlineLevel="0" collapsed="false">
      <c r="A3749" s="64" t="s">
        <v>1362</v>
      </c>
      <c r="B3749" s="64"/>
      <c r="C3749" s="64"/>
      <c r="D3749" s="64"/>
      <c r="E3749" s="64"/>
      <c r="F3749" s="64"/>
      <c r="G3749" s="65" t="n">
        <f aca="false">G3748*G3747</f>
        <v>205.28</v>
      </c>
    </row>
    <row r="3750" customFormat="false" ht="15" hidden="false" customHeight="false" outlineLevel="0" collapsed="false">
      <c r="A3750" s="66"/>
      <c r="B3750" s="66"/>
      <c r="C3750" s="66"/>
      <c r="D3750" s="66"/>
      <c r="E3750" s="66"/>
      <c r="F3750" s="66"/>
      <c r="G3750" s="66"/>
    </row>
    <row r="3751" customFormat="false" ht="51" hidden="false" customHeight="false" outlineLevel="0" collapsed="false">
      <c r="A3751" s="30" t="s">
        <v>498</v>
      </c>
      <c r="B3751" s="30" t="s">
        <v>499</v>
      </c>
      <c r="C3751" s="61" t="s">
        <v>17</v>
      </c>
      <c r="D3751" s="61" t="s">
        <v>23</v>
      </c>
      <c r="E3751" s="62"/>
      <c r="F3751" s="25"/>
      <c r="G3751" s="25"/>
    </row>
    <row r="3752" customFormat="false" ht="25.5" hidden="false" customHeight="false" outlineLevel="0" collapsed="false">
      <c r="A3752" s="63" t="s">
        <v>1373</v>
      </c>
      <c r="B3752" s="23" t="s">
        <v>1374</v>
      </c>
      <c r="C3752" s="24" t="s">
        <v>17</v>
      </c>
      <c r="D3752" s="24" t="s">
        <v>1314</v>
      </c>
      <c r="E3752" s="62" t="n">
        <v>27.2</v>
      </c>
      <c r="F3752" s="26" t="n">
        <v>12.83</v>
      </c>
      <c r="G3752" s="26" t="n">
        <v>348.91</v>
      </c>
    </row>
    <row r="3753" customFormat="false" ht="25.5" hidden="false" customHeight="false" outlineLevel="0" collapsed="false">
      <c r="A3753" s="63" t="s">
        <v>1367</v>
      </c>
      <c r="B3753" s="23" t="s">
        <v>1368</v>
      </c>
      <c r="C3753" s="24" t="s">
        <v>17</v>
      </c>
      <c r="D3753" s="24" t="s">
        <v>1314</v>
      </c>
      <c r="E3753" s="62" t="n">
        <v>27.2</v>
      </c>
      <c r="F3753" s="26" t="n">
        <v>15.68</v>
      </c>
      <c r="G3753" s="26" t="n">
        <v>426.43</v>
      </c>
    </row>
    <row r="3754" customFormat="false" ht="38.25" hidden="false" customHeight="false" outlineLevel="0" collapsed="false">
      <c r="A3754" s="63" t="s">
        <v>1880</v>
      </c>
      <c r="B3754" s="23" t="s">
        <v>1881</v>
      </c>
      <c r="C3754" s="24" t="s">
        <v>1343</v>
      </c>
      <c r="D3754" s="24" t="s">
        <v>23</v>
      </c>
      <c r="E3754" s="62" t="n">
        <v>32</v>
      </c>
      <c r="F3754" s="26" t="n">
        <v>66.53</v>
      </c>
      <c r="G3754" s="26" t="n">
        <v>2128.96</v>
      </c>
    </row>
    <row r="3755" customFormat="false" ht="15" hidden="false" customHeight="false" outlineLevel="0" collapsed="false">
      <c r="A3755" s="63" t="s">
        <v>1882</v>
      </c>
      <c r="B3755" s="23" t="s">
        <v>1883</v>
      </c>
      <c r="C3755" s="24" t="s">
        <v>1343</v>
      </c>
      <c r="D3755" s="24" t="s">
        <v>23</v>
      </c>
      <c r="E3755" s="62" t="n">
        <v>32</v>
      </c>
      <c r="F3755" s="26" t="n">
        <v>4.35</v>
      </c>
      <c r="G3755" s="26" t="n">
        <v>139.2</v>
      </c>
    </row>
    <row r="3756" customFormat="false" ht="15" hidden="false" customHeight="false" outlineLevel="0" collapsed="false">
      <c r="A3756" s="63" t="s">
        <v>1884</v>
      </c>
      <c r="B3756" s="23" t="s">
        <v>1885</v>
      </c>
      <c r="C3756" s="24" t="s">
        <v>1343</v>
      </c>
      <c r="D3756" s="24" t="s">
        <v>23</v>
      </c>
      <c r="E3756" s="62" t="n">
        <v>32</v>
      </c>
      <c r="F3756" s="26" t="n">
        <v>5.79</v>
      </c>
      <c r="G3756" s="26" t="n">
        <v>185.28</v>
      </c>
    </row>
    <row r="3757" customFormat="false" ht="15" hidden="false" customHeight="false" outlineLevel="0" collapsed="false">
      <c r="A3757" s="64" t="s">
        <v>1353</v>
      </c>
      <c r="B3757" s="64"/>
      <c r="C3757" s="64"/>
      <c r="D3757" s="64"/>
      <c r="E3757" s="64"/>
      <c r="F3757" s="64"/>
      <c r="G3757" s="65" t="n">
        <v>17.09</v>
      </c>
    </row>
    <row r="3758" customFormat="false" ht="15" hidden="false" customHeight="false" outlineLevel="0" collapsed="false">
      <c r="A3758" s="64" t="s">
        <v>1354</v>
      </c>
      <c r="B3758" s="64"/>
      <c r="C3758" s="64"/>
      <c r="D3758" s="64"/>
      <c r="E3758" s="64"/>
      <c r="F3758" s="64"/>
      <c r="G3758" s="65" t="n">
        <v>83.81</v>
      </c>
    </row>
    <row r="3759" customFormat="false" ht="15" hidden="false" customHeight="false" outlineLevel="0" collapsed="false">
      <c r="A3759" s="64" t="s">
        <v>1355</v>
      </c>
      <c r="B3759" s="64"/>
      <c r="C3759" s="64"/>
      <c r="D3759" s="64"/>
      <c r="E3759" s="64"/>
      <c r="F3759" s="64"/>
      <c r="G3759" s="65" t="n">
        <v>100.9</v>
      </c>
    </row>
    <row r="3760" customFormat="false" ht="15" hidden="false" customHeight="false" outlineLevel="0" collapsed="false">
      <c r="A3760" s="64" t="s">
        <v>1356</v>
      </c>
      <c r="B3760" s="64"/>
      <c r="C3760" s="64"/>
      <c r="D3760" s="64"/>
      <c r="E3760" s="64"/>
      <c r="F3760" s="64"/>
      <c r="G3760" s="65" t="n">
        <v>0</v>
      </c>
    </row>
    <row r="3761" customFormat="false" ht="15" hidden="false" customHeight="false" outlineLevel="0" collapsed="false">
      <c r="A3761" s="64" t="s">
        <v>1357</v>
      </c>
      <c r="B3761" s="64"/>
      <c r="C3761" s="64"/>
      <c r="D3761" s="64"/>
      <c r="E3761" s="64"/>
      <c r="F3761" s="64"/>
      <c r="G3761" s="65" t="n">
        <v>25.88</v>
      </c>
    </row>
    <row r="3762" customFormat="false" ht="15" hidden="false" customHeight="false" outlineLevel="0" collapsed="false">
      <c r="A3762" s="64" t="s">
        <v>1358</v>
      </c>
      <c r="B3762" s="64"/>
      <c r="C3762" s="64"/>
      <c r="D3762" s="64"/>
      <c r="E3762" s="64"/>
      <c r="F3762" s="64"/>
      <c r="G3762" s="65" t="n">
        <v>0</v>
      </c>
    </row>
    <row r="3763" customFormat="false" ht="15" hidden="false" customHeight="false" outlineLevel="0" collapsed="false">
      <c r="A3763" s="64" t="s">
        <v>1359</v>
      </c>
      <c r="B3763" s="64"/>
      <c r="C3763" s="64"/>
      <c r="D3763" s="64"/>
      <c r="E3763" s="64"/>
      <c r="F3763" s="64"/>
      <c r="G3763" s="65" t="n">
        <v>25.88</v>
      </c>
    </row>
    <row r="3764" customFormat="false" ht="15" hidden="false" customHeight="false" outlineLevel="0" collapsed="false">
      <c r="A3764" s="64" t="s">
        <v>1360</v>
      </c>
      <c r="B3764" s="64"/>
      <c r="C3764" s="64"/>
      <c r="D3764" s="64"/>
      <c r="E3764" s="64"/>
      <c r="F3764" s="64"/>
      <c r="G3764" s="65" t="n">
        <v>126.78</v>
      </c>
    </row>
    <row r="3765" customFormat="false" ht="15" hidden="false" customHeight="false" outlineLevel="0" collapsed="false">
      <c r="A3765" s="64" t="s">
        <v>1361</v>
      </c>
      <c r="B3765" s="64"/>
      <c r="C3765" s="64"/>
      <c r="D3765" s="64"/>
      <c r="E3765" s="64"/>
      <c r="F3765" s="64"/>
      <c r="G3765" s="65" t="n">
        <v>32</v>
      </c>
    </row>
    <row r="3766" customFormat="false" ht="15" hidden="false" customHeight="false" outlineLevel="0" collapsed="false">
      <c r="A3766" s="64" t="s">
        <v>1362</v>
      </c>
      <c r="B3766" s="64"/>
      <c r="C3766" s="64"/>
      <c r="D3766" s="64"/>
      <c r="E3766" s="64"/>
      <c r="F3766" s="64"/>
      <c r="G3766" s="65" t="n">
        <f aca="false">G3765*G3764</f>
        <v>4056.96</v>
      </c>
    </row>
    <row r="3767" customFormat="false" ht="15" hidden="false" customHeight="false" outlineLevel="0" collapsed="false">
      <c r="A3767" s="66"/>
      <c r="B3767" s="66"/>
      <c r="C3767" s="66"/>
      <c r="D3767" s="66"/>
      <c r="E3767" s="66"/>
      <c r="F3767" s="66"/>
      <c r="G3767" s="66"/>
    </row>
    <row r="3768" customFormat="false" ht="51" hidden="false" customHeight="false" outlineLevel="0" collapsed="false">
      <c r="A3768" s="30" t="s">
        <v>500</v>
      </c>
      <c r="B3768" s="30" t="s">
        <v>501</v>
      </c>
      <c r="C3768" s="61" t="s">
        <v>17</v>
      </c>
      <c r="D3768" s="61" t="s">
        <v>23</v>
      </c>
      <c r="E3768" s="62"/>
      <c r="F3768" s="25"/>
      <c r="G3768" s="25"/>
    </row>
    <row r="3769" customFormat="false" ht="25.5" hidden="false" customHeight="false" outlineLevel="0" collapsed="false">
      <c r="A3769" s="63" t="s">
        <v>1373</v>
      </c>
      <c r="B3769" s="23" t="s">
        <v>1374</v>
      </c>
      <c r="C3769" s="24" t="s">
        <v>17</v>
      </c>
      <c r="D3769" s="24" t="s">
        <v>1314</v>
      </c>
      <c r="E3769" s="62" t="n">
        <v>1.7</v>
      </c>
      <c r="F3769" s="26" t="n">
        <v>12.83</v>
      </c>
      <c r="G3769" s="26" t="n">
        <v>21.81</v>
      </c>
    </row>
    <row r="3770" customFormat="false" ht="25.5" hidden="false" customHeight="false" outlineLevel="0" collapsed="false">
      <c r="A3770" s="63" t="s">
        <v>1367</v>
      </c>
      <c r="B3770" s="23" t="s">
        <v>1368</v>
      </c>
      <c r="C3770" s="24" t="s">
        <v>17</v>
      </c>
      <c r="D3770" s="24" t="s">
        <v>1314</v>
      </c>
      <c r="E3770" s="62" t="n">
        <v>1.7</v>
      </c>
      <c r="F3770" s="26" t="n">
        <v>15.68</v>
      </c>
      <c r="G3770" s="26" t="n">
        <v>26.65</v>
      </c>
    </row>
    <row r="3771" customFormat="false" ht="15" hidden="false" customHeight="false" outlineLevel="0" collapsed="false">
      <c r="A3771" s="63" t="s">
        <v>1882</v>
      </c>
      <c r="B3771" s="23" t="s">
        <v>1883</v>
      </c>
      <c r="C3771" s="24" t="s">
        <v>1343</v>
      </c>
      <c r="D3771" s="24" t="s">
        <v>23</v>
      </c>
      <c r="E3771" s="62" t="n">
        <v>2</v>
      </c>
      <c r="F3771" s="26" t="n">
        <v>4.35</v>
      </c>
      <c r="G3771" s="26" t="n">
        <v>8.7</v>
      </c>
    </row>
    <row r="3772" customFormat="false" ht="15" hidden="false" customHeight="false" outlineLevel="0" collapsed="false">
      <c r="A3772" s="63" t="s">
        <v>1884</v>
      </c>
      <c r="B3772" s="23" t="s">
        <v>1885</v>
      </c>
      <c r="C3772" s="24" t="s">
        <v>1343</v>
      </c>
      <c r="D3772" s="24" t="s">
        <v>23</v>
      </c>
      <c r="E3772" s="62" t="n">
        <v>2</v>
      </c>
      <c r="F3772" s="26" t="n">
        <v>5.79</v>
      </c>
      <c r="G3772" s="26" t="n">
        <v>11.58</v>
      </c>
    </row>
    <row r="3773" customFormat="false" ht="38.25" hidden="false" customHeight="false" outlineLevel="0" collapsed="false">
      <c r="A3773" s="63" t="s">
        <v>1886</v>
      </c>
      <c r="B3773" s="23" t="s">
        <v>1887</v>
      </c>
      <c r="C3773" s="24" t="s">
        <v>1343</v>
      </c>
      <c r="D3773" s="24" t="s">
        <v>23</v>
      </c>
      <c r="E3773" s="62" t="n">
        <v>2</v>
      </c>
      <c r="F3773" s="26" t="n">
        <v>72.95</v>
      </c>
      <c r="G3773" s="26" t="n">
        <v>145.9</v>
      </c>
    </row>
    <row r="3774" customFormat="false" ht="15" hidden="false" customHeight="false" outlineLevel="0" collapsed="false">
      <c r="A3774" s="64" t="s">
        <v>1353</v>
      </c>
      <c r="B3774" s="64"/>
      <c r="C3774" s="64"/>
      <c r="D3774" s="64"/>
      <c r="E3774" s="64"/>
      <c r="F3774" s="64"/>
      <c r="G3774" s="65" t="n">
        <v>17.09</v>
      </c>
    </row>
    <row r="3775" customFormat="false" ht="15" hidden="false" customHeight="false" outlineLevel="0" collapsed="false">
      <c r="A3775" s="64" t="s">
        <v>1354</v>
      </c>
      <c r="B3775" s="64"/>
      <c r="C3775" s="64"/>
      <c r="D3775" s="64"/>
      <c r="E3775" s="64"/>
      <c r="F3775" s="64"/>
      <c r="G3775" s="65" t="n">
        <v>90.23</v>
      </c>
    </row>
    <row r="3776" customFormat="false" ht="15" hidden="false" customHeight="false" outlineLevel="0" collapsed="false">
      <c r="A3776" s="64" t="s">
        <v>1355</v>
      </c>
      <c r="B3776" s="64"/>
      <c r="C3776" s="64"/>
      <c r="D3776" s="64"/>
      <c r="E3776" s="64"/>
      <c r="F3776" s="64"/>
      <c r="G3776" s="65" t="n">
        <v>107.32</v>
      </c>
    </row>
    <row r="3777" customFormat="false" ht="15" hidden="false" customHeight="false" outlineLevel="0" collapsed="false">
      <c r="A3777" s="64" t="s">
        <v>1356</v>
      </c>
      <c r="B3777" s="64"/>
      <c r="C3777" s="64"/>
      <c r="D3777" s="64"/>
      <c r="E3777" s="64"/>
      <c r="F3777" s="64"/>
      <c r="G3777" s="65" t="n">
        <v>0</v>
      </c>
    </row>
    <row r="3778" customFormat="false" ht="15" hidden="false" customHeight="false" outlineLevel="0" collapsed="false">
      <c r="A3778" s="64" t="s">
        <v>1357</v>
      </c>
      <c r="B3778" s="64"/>
      <c r="C3778" s="64"/>
      <c r="D3778" s="64"/>
      <c r="E3778" s="64"/>
      <c r="F3778" s="64"/>
      <c r="G3778" s="65" t="n">
        <v>27.53</v>
      </c>
    </row>
    <row r="3779" customFormat="false" ht="15" hidden="false" customHeight="false" outlineLevel="0" collapsed="false">
      <c r="A3779" s="64" t="s">
        <v>1358</v>
      </c>
      <c r="B3779" s="64"/>
      <c r="C3779" s="64"/>
      <c r="D3779" s="64"/>
      <c r="E3779" s="64"/>
      <c r="F3779" s="64"/>
      <c r="G3779" s="65" t="n">
        <v>0</v>
      </c>
    </row>
    <row r="3780" customFormat="false" ht="15" hidden="false" customHeight="false" outlineLevel="0" collapsed="false">
      <c r="A3780" s="64" t="s">
        <v>1359</v>
      </c>
      <c r="B3780" s="64"/>
      <c r="C3780" s="64"/>
      <c r="D3780" s="64"/>
      <c r="E3780" s="64"/>
      <c r="F3780" s="64"/>
      <c r="G3780" s="65" t="n">
        <v>27.53</v>
      </c>
    </row>
    <row r="3781" customFormat="false" ht="15" hidden="false" customHeight="false" outlineLevel="0" collapsed="false">
      <c r="A3781" s="64" t="s">
        <v>1360</v>
      </c>
      <c r="B3781" s="64"/>
      <c r="C3781" s="64"/>
      <c r="D3781" s="64"/>
      <c r="E3781" s="64"/>
      <c r="F3781" s="64"/>
      <c r="G3781" s="65" t="n">
        <v>134.85</v>
      </c>
    </row>
    <row r="3782" customFormat="false" ht="15" hidden="false" customHeight="false" outlineLevel="0" collapsed="false">
      <c r="A3782" s="64" t="s">
        <v>1361</v>
      </c>
      <c r="B3782" s="64"/>
      <c r="C3782" s="64"/>
      <c r="D3782" s="64"/>
      <c r="E3782" s="64"/>
      <c r="F3782" s="64"/>
      <c r="G3782" s="65" t="n">
        <v>2</v>
      </c>
    </row>
    <row r="3783" customFormat="false" ht="15" hidden="false" customHeight="false" outlineLevel="0" collapsed="false">
      <c r="A3783" s="64" t="s">
        <v>1362</v>
      </c>
      <c r="B3783" s="64"/>
      <c r="C3783" s="64"/>
      <c r="D3783" s="64"/>
      <c r="E3783" s="64"/>
      <c r="F3783" s="64"/>
      <c r="G3783" s="65" t="n">
        <f aca="false">G3782*G3781</f>
        <v>269.7</v>
      </c>
    </row>
    <row r="3784" customFormat="false" ht="15" hidden="false" customHeight="false" outlineLevel="0" collapsed="false">
      <c r="A3784" s="66"/>
      <c r="B3784" s="66"/>
      <c r="C3784" s="66"/>
      <c r="D3784" s="66"/>
      <c r="E3784" s="66"/>
      <c r="F3784" s="66"/>
      <c r="G3784" s="66"/>
    </row>
    <row r="3785" customFormat="false" ht="38.25" hidden="false" customHeight="false" outlineLevel="0" collapsed="false">
      <c r="A3785" s="30" t="s">
        <v>502</v>
      </c>
      <c r="B3785" s="30" t="s">
        <v>503</v>
      </c>
      <c r="C3785" s="61" t="s">
        <v>17</v>
      </c>
      <c r="D3785" s="61" t="s">
        <v>23</v>
      </c>
      <c r="E3785" s="62"/>
      <c r="F3785" s="25"/>
      <c r="G3785" s="25"/>
    </row>
    <row r="3786" customFormat="false" ht="25.5" hidden="false" customHeight="false" outlineLevel="0" collapsed="false">
      <c r="A3786" s="63" t="s">
        <v>1373</v>
      </c>
      <c r="B3786" s="23" t="s">
        <v>1374</v>
      </c>
      <c r="C3786" s="24" t="s">
        <v>17</v>
      </c>
      <c r="D3786" s="24" t="s">
        <v>1314</v>
      </c>
      <c r="E3786" s="62" t="n">
        <v>9.35</v>
      </c>
      <c r="F3786" s="26" t="n">
        <v>12.83</v>
      </c>
      <c r="G3786" s="26" t="n">
        <v>119.94</v>
      </c>
    </row>
    <row r="3787" customFormat="false" ht="25.5" hidden="false" customHeight="false" outlineLevel="0" collapsed="false">
      <c r="A3787" s="63" t="s">
        <v>1367</v>
      </c>
      <c r="B3787" s="23" t="s">
        <v>1368</v>
      </c>
      <c r="C3787" s="24" t="s">
        <v>17</v>
      </c>
      <c r="D3787" s="24" t="s">
        <v>1314</v>
      </c>
      <c r="E3787" s="62" t="n">
        <v>9.35</v>
      </c>
      <c r="F3787" s="26" t="n">
        <v>15.68</v>
      </c>
      <c r="G3787" s="26" t="n">
        <v>146.59</v>
      </c>
    </row>
    <row r="3788" customFormat="false" ht="38.25" hidden="false" customHeight="false" outlineLevel="0" collapsed="false">
      <c r="A3788" s="63" t="s">
        <v>1888</v>
      </c>
      <c r="B3788" s="23" t="s">
        <v>1889</v>
      </c>
      <c r="C3788" s="24" t="s">
        <v>1343</v>
      </c>
      <c r="D3788" s="24" t="s">
        <v>23</v>
      </c>
      <c r="E3788" s="62" t="n">
        <v>11</v>
      </c>
      <c r="F3788" s="26" t="n">
        <v>26.21</v>
      </c>
      <c r="G3788" s="26" t="n">
        <v>288.31</v>
      </c>
    </row>
    <row r="3789" customFormat="false" ht="15" hidden="false" customHeight="false" outlineLevel="0" collapsed="false">
      <c r="A3789" s="64" t="s">
        <v>1353</v>
      </c>
      <c r="B3789" s="64"/>
      <c r="C3789" s="64"/>
      <c r="D3789" s="64"/>
      <c r="E3789" s="64"/>
      <c r="F3789" s="64"/>
      <c r="G3789" s="65" t="n">
        <v>17.09</v>
      </c>
    </row>
    <row r="3790" customFormat="false" ht="15" hidden="false" customHeight="false" outlineLevel="0" collapsed="false">
      <c r="A3790" s="64" t="s">
        <v>1354</v>
      </c>
      <c r="B3790" s="64"/>
      <c r="C3790" s="64"/>
      <c r="D3790" s="64"/>
      <c r="E3790" s="64"/>
      <c r="F3790" s="64"/>
      <c r="G3790" s="65" t="n">
        <v>33.35</v>
      </c>
    </row>
    <row r="3791" customFormat="false" ht="15" hidden="false" customHeight="false" outlineLevel="0" collapsed="false">
      <c r="A3791" s="64" t="s">
        <v>1355</v>
      </c>
      <c r="B3791" s="64"/>
      <c r="C3791" s="64"/>
      <c r="D3791" s="64"/>
      <c r="E3791" s="64"/>
      <c r="F3791" s="64"/>
      <c r="G3791" s="65" t="n">
        <v>50.44</v>
      </c>
    </row>
    <row r="3792" customFormat="false" ht="15" hidden="false" customHeight="false" outlineLevel="0" collapsed="false">
      <c r="A3792" s="64" t="s">
        <v>1356</v>
      </c>
      <c r="B3792" s="64"/>
      <c r="C3792" s="64"/>
      <c r="D3792" s="64"/>
      <c r="E3792" s="64"/>
      <c r="F3792" s="64"/>
      <c r="G3792" s="65" t="n">
        <v>0</v>
      </c>
    </row>
    <row r="3793" customFormat="false" ht="15" hidden="false" customHeight="false" outlineLevel="0" collapsed="false">
      <c r="A3793" s="64" t="s">
        <v>1357</v>
      </c>
      <c r="B3793" s="64"/>
      <c r="C3793" s="64"/>
      <c r="D3793" s="64"/>
      <c r="E3793" s="64"/>
      <c r="F3793" s="64"/>
      <c r="G3793" s="65" t="n">
        <v>12.94</v>
      </c>
    </row>
    <row r="3794" customFormat="false" ht="15" hidden="false" customHeight="false" outlineLevel="0" collapsed="false">
      <c r="A3794" s="64" t="s">
        <v>1358</v>
      </c>
      <c r="B3794" s="64"/>
      <c r="C3794" s="64"/>
      <c r="D3794" s="64"/>
      <c r="E3794" s="64"/>
      <c r="F3794" s="64"/>
      <c r="G3794" s="65" t="n">
        <v>0</v>
      </c>
    </row>
    <row r="3795" customFormat="false" ht="15" hidden="false" customHeight="false" outlineLevel="0" collapsed="false">
      <c r="A3795" s="64" t="s">
        <v>1359</v>
      </c>
      <c r="B3795" s="64"/>
      <c r="C3795" s="64"/>
      <c r="D3795" s="64"/>
      <c r="E3795" s="64"/>
      <c r="F3795" s="64"/>
      <c r="G3795" s="65" t="n">
        <v>12.94</v>
      </c>
    </row>
    <row r="3796" customFormat="false" ht="15" hidden="false" customHeight="false" outlineLevel="0" collapsed="false">
      <c r="A3796" s="64" t="s">
        <v>1360</v>
      </c>
      <c r="B3796" s="64"/>
      <c r="C3796" s="64"/>
      <c r="D3796" s="64"/>
      <c r="E3796" s="64"/>
      <c r="F3796" s="64"/>
      <c r="G3796" s="65" t="n">
        <v>63.38</v>
      </c>
    </row>
    <row r="3797" customFormat="false" ht="15" hidden="false" customHeight="false" outlineLevel="0" collapsed="false">
      <c r="A3797" s="64" t="s">
        <v>1361</v>
      </c>
      <c r="B3797" s="64"/>
      <c r="C3797" s="64"/>
      <c r="D3797" s="64"/>
      <c r="E3797" s="64"/>
      <c r="F3797" s="64"/>
      <c r="G3797" s="65" t="n">
        <v>11</v>
      </c>
    </row>
    <row r="3798" customFormat="false" ht="15" hidden="false" customHeight="false" outlineLevel="0" collapsed="false">
      <c r="A3798" s="64" t="s">
        <v>1362</v>
      </c>
      <c r="B3798" s="64"/>
      <c r="C3798" s="64"/>
      <c r="D3798" s="64"/>
      <c r="E3798" s="64"/>
      <c r="F3798" s="64"/>
      <c r="G3798" s="65" t="n">
        <f aca="false">G3797*G3796</f>
        <v>697.18</v>
      </c>
    </row>
    <row r="3799" customFormat="false" ht="15" hidden="false" customHeight="false" outlineLevel="0" collapsed="false">
      <c r="A3799" s="66"/>
      <c r="B3799" s="66"/>
      <c r="C3799" s="66"/>
      <c r="D3799" s="66"/>
      <c r="E3799" s="66"/>
      <c r="F3799" s="66"/>
      <c r="G3799" s="66"/>
    </row>
    <row r="3800" customFormat="false" ht="15" hidden="false" customHeight="true" outlineLevel="0" collapsed="false">
      <c r="A3800" s="30" t="s">
        <v>504</v>
      </c>
      <c r="B3800" s="30" t="s">
        <v>505</v>
      </c>
      <c r="C3800" s="30"/>
      <c r="D3800" s="30"/>
      <c r="E3800" s="30"/>
      <c r="F3800" s="30"/>
      <c r="G3800" s="30"/>
    </row>
    <row r="3801" customFormat="false" ht="38.25" hidden="false" customHeight="false" outlineLevel="0" collapsed="false">
      <c r="A3801" s="30" t="s">
        <v>506</v>
      </c>
      <c r="B3801" s="30" t="s">
        <v>381</v>
      </c>
      <c r="C3801" s="61" t="s">
        <v>17</v>
      </c>
      <c r="D3801" s="61" t="s">
        <v>23</v>
      </c>
      <c r="E3801" s="62"/>
      <c r="F3801" s="25"/>
      <c r="G3801" s="25"/>
    </row>
    <row r="3802" customFormat="false" ht="38.25" hidden="false" customHeight="false" outlineLevel="0" collapsed="false">
      <c r="A3802" s="63" t="n">
        <v>1535</v>
      </c>
      <c r="B3802" s="23" t="s">
        <v>1768</v>
      </c>
      <c r="C3802" s="24" t="s">
        <v>1343</v>
      </c>
      <c r="D3802" s="24" t="s">
        <v>23</v>
      </c>
      <c r="E3802" s="62" t="n">
        <v>30</v>
      </c>
      <c r="F3802" s="26" t="n">
        <v>2.54</v>
      </c>
      <c r="G3802" s="26" t="n">
        <v>76.2</v>
      </c>
    </row>
    <row r="3803" customFormat="false" ht="25.5" hidden="false" customHeight="false" outlineLevel="0" collapsed="false">
      <c r="A3803" s="63" t="s">
        <v>1373</v>
      </c>
      <c r="B3803" s="23" t="s">
        <v>1374</v>
      </c>
      <c r="C3803" s="24" t="s">
        <v>17</v>
      </c>
      <c r="D3803" s="24" t="s">
        <v>1314</v>
      </c>
      <c r="E3803" s="62" t="n">
        <v>9</v>
      </c>
      <c r="F3803" s="26" t="n">
        <v>12.83</v>
      </c>
      <c r="G3803" s="26" t="n">
        <v>115.45</v>
      </c>
    </row>
    <row r="3804" customFormat="false" ht="25.5" hidden="false" customHeight="false" outlineLevel="0" collapsed="false">
      <c r="A3804" s="63" t="s">
        <v>1367</v>
      </c>
      <c r="B3804" s="23" t="s">
        <v>1368</v>
      </c>
      <c r="C3804" s="24" t="s">
        <v>17</v>
      </c>
      <c r="D3804" s="24" t="s">
        <v>1314</v>
      </c>
      <c r="E3804" s="62" t="n">
        <v>9</v>
      </c>
      <c r="F3804" s="26" t="n">
        <v>15.68</v>
      </c>
      <c r="G3804" s="26" t="n">
        <v>141.1</v>
      </c>
    </row>
    <row r="3805" customFormat="false" ht="15" hidden="false" customHeight="false" outlineLevel="0" collapsed="false">
      <c r="A3805" s="64" t="s">
        <v>1353</v>
      </c>
      <c r="B3805" s="64"/>
      <c r="C3805" s="64"/>
      <c r="D3805" s="64"/>
      <c r="E3805" s="64"/>
      <c r="F3805" s="64"/>
      <c r="G3805" s="65" t="n">
        <v>6.03</v>
      </c>
    </row>
    <row r="3806" customFormat="false" ht="15" hidden="false" customHeight="false" outlineLevel="0" collapsed="false">
      <c r="A3806" s="64" t="s">
        <v>1354</v>
      </c>
      <c r="B3806" s="64"/>
      <c r="C3806" s="64"/>
      <c r="D3806" s="64"/>
      <c r="E3806" s="64"/>
      <c r="F3806" s="64"/>
      <c r="G3806" s="65" t="n">
        <v>5.06</v>
      </c>
    </row>
    <row r="3807" customFormat="false" ht="15" hidden="false" customHeight="false" outlineLevel="0" collapsed="false">
      <c r="A3807" s="64" t="s">
        <v>1355</v>
      </c>
      <c r="B3807" s="64"/>
      <c r="C3807" s="64"/>
      <c r="D3807" s="64"/>
      <c r="E3807" s="64"/>
      <c r="F3807" s="64"/>
      <c r="G3807" s="65" t="n">
        <v>11.09</v>
      </c>
    </row>
    <row r="3808" customFormat="false" ht="15" hidden="false" customHeight="false" outlineLevel="0" collapsed="false">
      <c r="A3808" s="64" t="s">
        <v>1356</v>
      </c>
      <c r="B3808" s="64"/>
      <c r="C3808" s="64"/>
      <c r="D3808" s="64"/>
      <c r="E3808" s="64"/>
      <c r="F3808" s="64"/>
      <c r="G3808" s="65" t="n">
        <v>0</v>
      </c>
    </row>
    <row r="3809" customFormat="false" ht="15" hidden="false" customHeight="false" outlineLevel="0" collapsed="false">
      <c r="A3809" s="64" t="s">
        <v>1357</v>
      </c>
      <c r="B3809" s="64"/>
      <c r="C3809" s="64"/>
      <c r="D3809" s="64"/>
      <c r="E3809" s="64"/>
      <c r="F3809" s="64"/>
      <c r="G3809" s="65" t="n">
        <v>2.84</v>
      </c>
    </row>
    <row r="3810" customFormat="false" ht="15" hidden="false" customHeight="false" outlineLevel="0" collapsed="false">
      <c r="A3810" s="64" t="s">
        <v>1358</v>
      </c>
      <c r="B3810" s="64"/>
      <c r="C3810" s="64"/>
      <c r="D3810" s="64"/>
      <c r="E3810" s="64"/>
      <c r="F3810" s="64"/>
      <c r="G3810" s="65" t="n">
        <v>0</v>
      </c>
    </row>
    <row r="3811" customFormat="false" ht="15" hidden="false" customHeight="false" outlineLevel="0" collapsed="false">
      <c r="A3811" s="64" t="s">
        <v>1359</v>
      </c>
      <c r="B3811" s="64"/>
      <c r="C3811" s="64"/>
      <c r="D3811" s="64"/>
      <c r="E3811" s="64"/>
      <c r="F3811" s="64"/>
      <c r="G3811" s="65" t="n">
        <v>2.84</v>
      </c>
    </row>
    <row r="3812" customFormat="false" ht="15" hidden="false" customHeight="false" outlineLevel="0" collapsed="false">
      <c r="A3812" s="64" t="s">
        <v>1360</v>
      </c>
      <c r="B3812" s="64"/>
      <c r="C3812" s="64"/>
      <c r="D3812" s="64"/>
      <c r="E3812" s="64"/>
      <c r="F3812" s="64"/>
      <c r="G3812" s="65" t="n">
        <v>13.94</v>
      </c>
    </row>
    <row r="3813" customFormat="false" ht="15" hidden="false" customHeight="false" outlineLevel="0" collapsed="false">
      <c r="A3813" s="64" t="s">
        <v>1361</v>
      </c>
      <c r="B3813" s="64"/>
      <c r="C3813" s="64"/>
      <c r="D3813" s="64"/>
      <c r="E3813" s="64"/>
      <c r="F3813" s="64"/>
      <c r="G3813" s="65" t="n">
        <v>30</v>
      </c>
    </row>
    <row r="3814" customFormat="false" ht="15" hidden="false" customHeight="false" outlineLevel="0" collapsed="false">
      <c r="A3814" s="64" t="s">
        <v>1362</v>
      </c>
      <c r="B3814" s="64"/>
      <c r="C3814" s="64"/>
      <c r="D3814" s="64"/>
      <c r="E3814" s="64"/>
      <c r="F3814" s="64"/>
      <c r="G3814" s="65" t="n">
        <f aca="false">G3813*G3812</f>
        <v>418.2</v>
      </c>
    </row>
    <row r="3815" customFormat="false" ht="15" hidden="false" customHeight="false" outlineLevel="0" collapsed="false">
      <c r="A3815" s="66"/>
      <c r="B3815" s="66"/>
      <c r="C3815" s="66"/>
      <c r="D3815" s="66"/>
      <c r="E3815" s="66"/>
      <c r="F3815" s="66"/>
      <c r="G3815" s="66"/>
    </row>
    <row r="3816" customFormat="false" ht="38.25" hidden="false" customHeight="false" outlineLevel="0" collapsed="false">
      <c r="A3816" s="30" t="s">
        <v>507</v>
      </c>
      <c r="B3816" s="30" t="s">
        <v>383</v>
      </c>
      <c r="C3816" s="61" t="s">
        <v>17</v>
      </c>
      <c r="D3816" s="61" t="s">
        <v>23</v>
      </c>
      <c r="E3816" s="62"/>
      <c r="F3816" s="25"/>
      <c r="G3816" s="25"/>
    </row>
    <row r="3817" customFormat="false" ht="51" hidden="false" customHeight="false" outlineLevel="0" collapsed="false">
      <c r="A3817" s="63" t="n">
        <v>7571</v>
      </c>
      <c r="B3817" s="23" t="s">
        <v>1799</v>
      </c>
      <c r="C3817" s="24" t="s">
        <v>1343</v>
      </c>
      <c r="D3817" s="24" t="s">
        <v>23</v>
      </c>
      <c r="E3817" s="62" t="n">
        <v>28</v>
      </c>
      <c r="F3817" s="26" t="n">
        <v>7.41</v>
      </c>
      <c r="G3817" s="26" t="n">
        <v>207.48</v>
      </c>
    </row>
    <row r="3818" customFormat="false" ht="25.5" hidden="false" customHeight="false" outlineLevel="0" collapsed="false">
      <c r="A3818" s="63" t="s">
        <v>1373</v>
      </c>
      <c r="B3818" s="23" t="s">
        <v>1374</v>
      </c>
      <c r="C3818" s="24" t="s">
        <v>17</v>
      </c>
      <c r="D3818" s="24" t="s">
        <v>1314</v>
      </c>
      <c r="E3818" s="62" t="n">
        <v>14</v>
      </c>
      <c r="F3818" s="26" t="n">
        <v>12.83</v>
      </c>
      <c r="G3818" s="26" t="n">
        <v>179.59</v>
      </c>
    </row>
    <row r="3819" customFormat="false" ht="25.5" hidden="false" customHeight="false" outlineLevel="0" collapsed="false">
      <c r="A3819" s="63" t="s">
        <v>1367</v>
      </c>
      <c r="B3819" s="23" t="s">
        <v>1368</v>
      </c>
      <c r="C3819" s="24" t="s">
        <v>17</v>
      </c>
      <c r="D3819" s="24" t="s">
        <v>1314</v>
      </c>
      <c r="E3819" s="62" t="n">
        <v>14</v>
      </c>
      <c r="F3819" s="26" t="n">
        <v>15.68</v>
      </c>
      <c r="G3819" s="26" t="n">
        <v>219.49</v>
      </c>
    </row>
    <row r="3820" customFormat="false" ht="15" hidden="false" customHeight="false" outlineLevel="0" collapsed="false">
      <c r="A3820" s="64" t="s">
        <v>1353</v>
      </c>
      <c r="B3820" s="64"/>
      <c r="C3820" s="64"/>
      <c r="D3820" s="64"/>
      <c r="E3820" s="64"/>
      <c r="F3820" s="64"/>
      <c r="G3820" s="65" t="n">
        <v>10.06</v>
      </c>
    </row>
    <row r="3821" customFormat="false" ht="15" hidden="false" customHeight="false" outlineLevel="0" collapsed="false">
      <c r="A3821" s="64" t="s">
        <v>1354</v>
      </c>
      <c r="B3821" s="64"/>
      <c r="C3821" s="64"/>
      <c r="D3821" s="64"/>
      <c r="E3821" s="64"/>
      <c r="F3821" s="64"/>
      <c r="G3821" s="65" t="n">
        <v>11.61</v>
      </c>
    </row>
    <row r="3822" customFormat="false" ht="15" hidden="false" customHeight="false" outlineLevel="0" collapsed="false">
      <c r="A3822" s="64" t="s">
        <v>1355</v>
      </c>
      <c r="B3822" s="64"/>
      <c r="C3822" s="64"/>
      <c r="D3822" s="64"/>
      <c r="E3822" s="64"/>
      <c r="F3822" s="64"/>
      <c r="G3822" s="65" t="n">
        <v>21.66</v>
      </c>
    </row>
    <row r="3823" customFormat="false" ht="15" hidden="false" customHeight="false" outlineLevel="0" collapsed="false">
      <c r="A3823" s="64" t="s">
        <v>1356</v>
      </c>
      <c r="B3823" s="64"/>
      <c r="C3823" s="64"/>
      <c r="D3823" s="64"/>
      <c r="E3823" s="64"/>
      <c r="F3823" s="64"/>
      <c r="G3823" s="65" t="n">
        <v>0</v>
      </c>
    </row>
    <row r="3824" customFormat="false" ht="15" hidden="false" customHeight="false" outlineLevel="0" collapsed="false">
      <c r="A3824" s="64" t="s">
        <v>1357</v>
      </c>
      <c r="B3824" s="64"/>
      <c r="C3824" s="64"/>
      <c r="D3824" s="64"/>
      <c r="E3824" s="64"/>
      <c r="F3824" s="64"/>
      <c r="G3824" s="65" t="n">
        <v>5.56</v>
      </c>
    </row>
    <row r="3825" customFormat="false" ht="15" hidden="false" customHeight="false" outlineLevel="0" collapsed="false">
      <c r="A3825" s="64" t="s">
        <v>1358</v>
      </c>
      <c r="B3825" s="64"/>
      <c r="C3825" s="64"/>
      <c r="D3825" s="64"/>
      <c r="E3825" s="64"/>
      <c r="F3825" s="64"/>
      <c r="G3825" s="65" t="n">
        <v>0</v>
      </c>
    </row>
    <row r="3826" customFormat="false" ht="15" hidden="false" customHeight="false" outlineLevel="0" collapsed="false">
      <c r="A3826" s="64" t="s">
        <v>1359</v>
      </c>
      <c r="B3826" s="64"/>
      <c r="C3826" s="64"/>
      <c r="D3826" s="64"/>
      <c r="E3826" s="64"/>
      <c r="F3826" s="64"/>
      <c r="G3826" s="65" t="n">
        <v>5.56</v>
      </c>
    </row>
    <row r="3827" customFormat="false" ht="15" hidden="false" customHeight="false" outlineLevel="0" collapsed="false">
      <c r="A3827" s="64" t="s">
        <v>1360</v>
      </c>
      <c r="B3827" s="64"/>
      <c r="C3827" s="64"/>
      <c r="D3827" s="64"/>
      <c r="E3827" s="64"/>
      <c r="F3827" s="64"/>
      <c r="G3827" s="65" t="n">
        <v>27.22</v>
      </c>
    </row>
    <row r="3828" customFormat="false" ht="15" hidden="false" customHeight="false" outlineLevel="0" collapsed="false">
      <c r="A3828" s="64" t="s">
        <v>1361</v>
      </c>
      <c r="B3828" s="64"/>
      <c r="C3828" s="64"/>
      <c r="D3828" s="64"/>
      <c r="E3828" s="64"/>
      <c r="F3828" s="64"/>
      <c r="G3828" s="65" t="n">
        <v>28</v>
      </c>
    </row>
    <row r="3829" customFormat="false" ht="15" hidden="false" customHeight="false" outlineLevel="0" collapsed="false">
      <c r="A3829" s="64" t="s">
        <v>1362</v>
      </c>
      <c r="B3829" s="64"/>
      <c r="C3829" s="64"/>
      <c r="D3829" s="64"/>
      <c r="E3829" s="64"/>
      <c r="F3829" s="64"/>
      <c r="G3829" s="65" t="n">
        <f aca="false">G3828*G3827</f>
        <v>762.16</v>
      </c>
    </row>
    <row r="3830" customFormat="false" ht="15" hidden="false" customHeight="false" outlineLevel="0" collapsed="false">
      <c r="A3830" s="66"/>
      <c r="B3830" s="66"/>
      <c r="C3830" s="66"/>
      <c r="D3830" s="66"/>
      <c r="E3830" s="66"/>
      <c r="F3830" s="66"/>
      <c r="G3830" s="66"/>
    </row>
    <row r="3831" customFormat="false" ht="38.25" hidden="false" customHeight="false" outlineLevel="0" collapsed="false">
      <c r="A3831" s="30" t="s">
        <v>508</v>
      </c>
      <c r="B3831" s="30" t="s">
        <v>469</v>
      </c>
      <c r="C3831" s="61" t="s">
        <v>17</v>
      </c>
      <c r="D3831" s="61" t="s">
        <v>23</v>
      </c>
      <c r="E3831" s="62"/>
      <c r="F3831" s="25"/>
      <c r="G3831" s="25"/>
    </row>
    <row r="3832" customFormat="false" ht="38.25" hidden="false" customHeight="false" outlineLevel="0" collapsed="false">
      <c r="A3832" s="63" t="n">
        <v>2593</v>
      </c>
      <c r="B3832" s="23" t="s">
        <v>1800</v>
      </c>
      <c r="C3832" s="24" t="s">
        <v>1343</v>
      </c>
      <c r="D3832" s="24" t="s">
        <v>23</v>
      </c>
      <c r="E3832" s="62" t="n">
        <v>10</v>
      </c>
      <c r="F3832" s="26" t="n">
        <v>4.18</v>
      </c>
      <c r="G3832" s="26" t="n">
        <v>41.8</v>
      </c>
    </row>
    <row r="3833" customFormat="false" ht="25.5" hidden="false" customHeight="false" outlineLevel="0" collapsed="false">
      <c r="A3833" s="63" t="n">
        <v>39175</v>
      </c>
      <c r="B3833" s="23" t="s">
        <v>1801</v>
      </c>
      <c r="C3833" s="24" t="s">
        <v>1343</v>
      </c>
      <c r="D3833" s="24" t="s">
        <v>23</v>
      </c>
      <c r="E3833" s="62" t="n">
        <v>20</v>
      </c>
      <c r="F3833" s="26" t="n">
        <v>0.43</v>
      </c>
      <c r="G3833" s="26" t="n">
        <v>8.6</v>
      </c>
    </row>
    <row r="3834" customFormat="false" ht="25.5" hidden="false" customHeight="false" outlineLevel="0" collapsed="false">
      <c r="A3834" s="63" t="n">
        <v>39209</v>
      </c>
      <c r="B3834" s="23" t="s">
        <v>1802</v>
      </c>
      <c r="C3834" s="24" t="s">
        <v>1343</v>
      </c>
      <c r="D3834" s="24" t="s">
        <v>23</v>
      </c>
      <c r="E3834" s="62" t="n">
        <v>20</v>
      </c>
      <c r="F3834" s="26" t="n">
        <v>0.22</v>
      </c>
      <c r="G3834" s="26" t="n">
        <v>4.4</v>
      </c>
    </row>
    <row r="3835" customFormat="false" ht="25.5" hidden="false" customHeight="false" outlineLevel="0" collapsed="false">
      <c r="A3835" s="63" t="s">
        <v>1367</v>
      </c>
      <c r="B3835" s="23" t="s">
        <v>1368</v>
      </c>
      <c r="C3835" s="24" t="s">
        <v>17</v>
      </c>
      <c r="D3835" s="24" t="s">
        <v>1314</v>
      </c>
      <c r="E3835" s="62" t="n">
        <v>2.5</v>
      </c>
      <c r="F3835" s="26" t="n">
        <v>15.68</v>
      </c>
      <c r="G3835" s="26" t="n">
        <v>39.19</v>
      </c>
    </row>
    <row r="3836" customFormat="false" ht="15" hidden="false" customHeight="false" outlineLevel="0" collapsed="false">
      <c r="A3836" s="64" t="s">
        <v>1353</v>
      </c>
      <c r="B3836" s="64"/>
      <c r="C3836" s="64"/>
      <c r="D3836" s="64"/>
      <c r="E3836" s="64"/>
      <c r="F3836" s="64"/>
      <c r="G3836" s="65" t="n">
        <v>2.87</v>
      </c>
    </row>
    <row r="3837" customFormat="false" ht="15" hidden="false" customHeight="false" outlineLevel="0" collapsed="false">
      <c r="A3837" s="64" t="s">
        <v>1354</v>
      </c>
      <c r="B3837" s="64"/>
      <c r="C3837" s="64"/>
      <c r="D3837" s="64"/>
      <c r="E3837" s="64"/>
      <c r="F3837" s="64"/>
      <c r="G3837" s="65" t="n">
        <v>6.53</v>
      </c>
    </row>
    <row r="3838" customFormat="false" ht="15" hidden="false" customHeight="false" outlineLevel="0" collapsed="false">
      <c r="A3838" s="64" t="s">
        <v>1355</v>
      </c>
      <c r="B3838" s="64"/>
      <c r="C3838" s="64"/>
      <c r="D3838" s="64"/>
      <c r="E3838" s="64"/>
      <c r="F3838" s="64"/>
      <c r="G3838" s="65" t="n">
        <v>9.4</v>
      </c>
    </row>
    <row r="3839" customFormat="false" ht="15" hidden="false" customHeight="false" outlineLevel="0" collapsed="false">
      <c r="A3839" s="64" t="s">
        <v>1356</v>
      </c>
      <c r="B3839" s="64"/>
      <c r="C3839" s="64"/>
      <c r="D3839" s="64"/>
      <c r="E3839" s="64"/>
      <c r="F3839" s="64"/>
      <c r="G3839" s="65" t="n">
        <v>0</v>
      </c>
    </row>
    <row r="3840" customFormat="false" ht="15" hidden="false" customHeight="false" outlineLevel="0" collapsed="false">
      <c r="A3840" s="64" t="s">
        <v>1357</v>
      </c>
      <c r="B3840" s="64"/>
      <c r="C3840" s="64"/>
      <c r="D3840" s="64"/>
      <c r="E3840" s="64"/>
      <c r="F3840" s="64"/>
      <c r="G3840" s="65" t="n">
        <v>2.41</v>
      </c>
    </row>
    <row r="3841" customFormat="false" ht="15" hidden="false" customHeight="false" outlineLevel="0" collapsed="false">
      <c r="A3841" s="64" t="s">
        <v>1358</v>
      </c>
      <c r="B3841" s="64"/>
      <c r="C3841" s="64"/>
      <c r="D3841" s="64"/>
      <c r="E3841" s="64"/>
      <c r="F3841" s="64"/>
      <c r="G3841" s="65" t="n">
        <v>0</v>
      </c>
    </row>
    <row r="3842" customFormat="false" ht="15" hidden="false" customHeight="false" outlineLevel="0" collapsed="false">
      <c r="A3842" s="64" t="s">
        <v>1359</v>
      </c>
      <c r="B3842" s="64"/>
      <c r="C3842" s="64"/>
      <c r="D3842" s="64"/>
      <c r="E3842" s="64"/>
      <c r="F3842" s="64"/>
      <c r="G3842" s="65" t="n">
        <v>2.41</v>
      </c>
    </row>
    <row r="3843" customFormat="false" ht="15" hidden="false" customHeight="false" outlineLevel="0" collapsed="false">
      <c r="A3843" s="64" t="s">
        <v>1360</v>
      </c>
      <c r="B3843" s="64"/>
      <c r="C3843" s="64"/>
      <c r="D3843" s="64"/>
      <c r="E3843" s="64"/>
      <c r="F3843" s="64"/>
      <c r="G3843" s="65" t="n">
        <v>11.81</v>
      </c>
    </row>
    <row r="3844" customFormat="false" ht="15" hidden="false" customHeight="false" outlineLevel="0" collapsed="false">
      <c r="A3844" s="64" t="s">
        <v>1361</v>
      </c>
      <c r="B3844" s="64"/>
      <c r="C3844" s="64"/>
      <c r="D3844" s="64"/>
      <c r="E3844" s="64"/>
      <c r="F3844" s="64"/>
      <c r="G3844" s="65" t="n">
        <v>10</v>
      </c>
    </row>
    <row r="3845" customFormat="false" ht="15" hidden="false" customHeight="false" outlineLevel="0" collapsed="false">
      <c r="A3845" s="64" t="s">
        <v>1362</v>
      </c>
      <c r="B3845" s="64"/>
      <c r="C3845" s="64"/>
      <c r="D3845" s="64"/>
      <c r="E3845" s="64"/>
      <c r="F3845" s="64"/>
      <c r="G3845" s="65" t="n">
        <f aca="false">G3844*G3843</f>
        <v>118.1</v>
      </c>
    </row>
    <row r="3846" customFormat="false" ht="15" hidden="false" customHeight="false" outlineLevel="0" collapsed="false">
      <c r="A3846" s="66"/>
      <c r="B3846" s="66"/>
      <c r="C3846" s="66"/>
      <c r="D3846" s="66"/>
      <c r="E3846" s="66"/>
      <c r="F3846" s="66"/>
      <c r="G3846" s="66"/>
    </row>
    <row r="3847" customFormat="false" ht="38.25" hidden="false" customHeight="false" outlineLevel="0" collapsed="false">
      <c r="A3847" s="30" t="s">
        <v>509</v>
      </c>
      <c r="B3847" s="30" t="s">
        <v>385</v>
      </c>
      <c r="C3847" s="61" t="s">
        <v>17</v>
      </c>
      <c r="D3847" s="61" t="s">
        <v>23</v>
      </c>
      <c r="E3847" s="62"/>
      <c r="F3847" s="25"/>
      <c r="G3847" s="25"/>
    </row>
    <row r="3848" customFormat="false" ht="38.25" hidden="false" customHeight="false" outlineLevel="0" collapsed="false">
      <c r="A3848" s="63" t="n">
        <v>2593</v>
      </c>
      <c r="B3848" s="23" t="s">
        <v>1800</v>
      </c>
      <c r="C3848" s="24" t="s">
        <v>1343</v>
      </c>
      <c r="D3848" s="24" t="s">
        <v>23</v>
      </c>
      <c r="E3848" s="62" t="n">
        <v>3</v>
      </c>
      <c r="F3848" s="26" t="n">
        <v>4.18</v>
      </c>
      <c r="G3848" s="26" t="n">
        <v>12.54</v>
      </c>
    </row>
    <row r="3849" customFormat="false" ht="25.5" hidden="false" customHeight="false" outlineLevel="0" collapsed="false">
      <c r="A3849" s="63" t="n">
        <v>39175</v>
      </c>
      <c r="B3849" s="23" t="s">
        <v>1801</v>
      </c>
      <c r="C3849" s="24" t="s">
        <v>1343</v>
      </c>
      <c r="D3849" s="24" t="s">
        <v>23</v>
      </c>
      <c r="E3849" s="62" t="n">
        <v>6</v>
      </c>
      <c r="F3849" s="26" t="n">
        <v>0.43</v>
      </c>
      <c r="G3849" s="26" t="n">
        <v>2.58</v>
      </c>
    </row>
    <row r="3850" customFormat="false" ht="25.5" hidden="false" customHeight="false" outlineLevel="0" collapsed="false">
      <c r="A3850" s="63" t="n">
        <v>39209</v>
      </c>
      <c r="B3850" s="23" t="s">
        <v>1802</v>
      </c>
      <c r="C3850" s="24" t="s">
        <v>1343</v>
      </c>
      <c r="D3850" s="24" t="s">
        <v>23</v>
      </c>
      <c r="E3850" s="62" t="n">
        <v>6</v>
      </c>
      <c r="F3850" s="26" t="n">
        <v>0.22</v>
      </c>
      <c r="G3850" s="26" t="n">
        <v>1.32</v>
      </c>
    </row>
    <row r="3851" customFormat="false" ht="25.5" hidden="false" customHeight="false" outlineLevel="0" collapsed="false">
      <c r="A3851" s="63" t="s">
        <v>1367</v>
      </c>
      <c r="B3851" s="23" t="s">
        <v>1368</v>
      </c>
      <c r="C3851" s="24" t="s">
        <v>17</v>
      </c>
      <c r="D3851" s="24" t="s">
        <v>1314</v>
      </c>
      <c r="E3851" s="62" t="n">
        <v>0.75</v>
      </c>
      <c r="F3851" s="26" t="n">
        <v>15.68</v>
      </c>
      <c r="G3851" s="26" t="n">
        <v>11.76</v>
      </c>
    </row>
    <row r="3852" customFormat="false" ht="15" hidden="false" customHeight="false" outlineLevel="0" collapsed="false">
      <c r="A3852" s="64" t="s">
        <v>1353</v>
      </c>
      <c r="B3852" s="64"/>
      <c r="C3852" s="64"/>
      <c r="D3852" s="64"/>
      <c r="E3852" s="64"/>
      <c r="F3852" s="64"/>
      <c r="G3852" s="65" t="n">
        <v>2.87</v>
      </c>
    </row>
    <row r="3853" customFormat="false" ht="15" hidden="false" customHeight="false" outlineLevel="0" collapsed="false">
      <c r="A3853" s="64" t="s">
        <v>1354</v>
      </c>
      <c r="B3853" s="64"/>
      <c r="C3853" s="64"/>
      <c r="D3853" s="64"/>
      <c r="E3853" s="64"/>
      <c r="F3853" s="64"/>
      <c r="G3853" s="65" t="n">
        <v>6.53</v>
      </c>
    </row>
    <row r="3854" customFormat="false" ht="15" hidden="false" customHeight="false" outlineLevel="0" collapsed="false">
      <c r="A3854" s="64" t="s">
        <v>1355</v>
      </c>
      <c r="B3854" s="64"/>
      <c r="C3854" s="64"/>
      <c r="D3854" s="64"/>
      <c r="E3854" s="64"/>
      <c r="F3854" s="64"/>
      <c r="G3854" s="65" t="n">
        <v>9.4</v>
      </c>
    </row>
    <row r="3855" customFormat="false" ht="15" hidden="false" customHeight="false" outlineLevel="0" collapsed="false">
      <c r="A3855" s="64" t="s">
        <v>1356</v>
      </c>
      <c r="B3855" s="64"/>
      <c r="C3855" s="64"/>
      <c r="D3855" s="64"/>
      <c r="E3855" s="64"/>
      <c r="F3855" s="64"/>
      <c r="G3855" s="65" t="n">
        <v>0</v>
      </c>
    </row>
    <row r="3856" customFormat="false" ht="15" hidden="false" customHeight="false" outlineLevel="0" collapsed="false">
      <c r="A3856" s="64" t="s">
        <v>1357</v>
      </c>
      <c r="B3856" s="64"/>
      <c r="C3856" s="64"/>
      <c r="D3856" s="64"/>
      <c r="E3856" s="64"/>
      <c r="F3856" s="64"/>
      <c r="G3856" s="65" t="n">
        <v>2.41</v>
      </c>
    </row>
    <row r="3857" customFormat="false" ht="15" hidden="false" customHeight="false" outlineLevel="0" collapsed="false">
      <c r="A3857" s="64" t="s">
        <v>1358</v>
      </c>
      <c r="B3857" s="64"/>
      <c r="C3857" s="64"/>
      <c r="D3857" s="64"/>
      <c r="E3857" s="64"/>
      <c r="F3857" s="64"/>
      <c r="G3857" s="65" t="n">
        <v>0</v>
      </c>
    </row>
    <row r="3858" customFormat="false" ht="15" hidden="false" customHeight="false" outlineLevel="0" collapsed="false">
      <c r="A3858" s="64" t="s">
        <v>1359</v>
      </c>
      <c r="B3858" s="64"/>
      <c r="C3858" s="64"/>
      <c r="D3858" s="64"/>
      <c r="E3858" s="64"/>
      <c r="F3858" s="64"/>
      <c r="G3858" s="65" t="n">
        <v>2.41</v>
      </c>
    </row>
    <row r="3859" customFormat="false" ht="15" hidden="false" customHeight="false" outlineLevel="0" collapsed="false">
      <c r="A3859" s="64" t="s">
        <v>1360</v>
      </c>
      <c r="B3859" s="64"/>
      <c r="C3859" s="64"/>
      <c r="D3859" s="64"/>
      <c r="E3859" s="64"/>
      <c r="F3859" s="64"/>
      <c r="G3859" s="65" t="n">
        <v>11.81</v>
      </c>
    </row>
    <row r="3860" customFormat="false" ht="15" hidden="false" customHeight="false" outlineLevel="0" collapsed="false">
      <c r="A3860" s="64" t="s">
        <v>1361</v>
      </c>
      <c r="B3860" s="64"/>
      <c r="C3860" s="64"/>
      <c r="D3860" s="64"/>
      <c r="E3860" s="64"/>
      <c r="F3860" s="64"/>
      <c r="G3860" s="65" t="n">
        <v>3</v>
      </c>
    </row>
    <row r="3861" customFormat="false" ht="15" hidden="false" customHeight="false" outlineLevel="0" collapsed="false">
      <c r="A3861" s="64" t="s">
        <v>1362</v>
      </c>
      <c r="B3861" s="64"/>
      <c r="C3861" s="64"/>
      <c r="D3861" s="64"/>
      <c r="E3861" s="64"/>
      <c r="F3861" s="64"/>
      <c r="G3861" s="65" t="n">
        <f aca="false">G3860*G3859</f>
        <v>35.43</v>
      </c>
    </row>
    <row r="3862" customFormat="false" ht="15" hidden="false" customHeight="false" outlineLevel="0" collapsed="false">
      <c r="A3862" s="66"/>
      <c r="B3862" s="66"/>
      <c r="C3862" s="66"/>
      <c r="D3862" s="66"/>
      <c r="E3862" s="66"/>
      <c r="F3862" s="66"/>
      <c r="G3862" s="66"/>
    </row>
    <row r="3863" customFormat="false" ht="38.25" hidden="false" customHeight="false" outlineLevel="0" collapsed="false">
      <c r="A3863" s="30" t="s">
        <v>510</v>
      </c>
      <c r="B3863" s="30" t="s">
        <v>393</v>
      </c>
      <c r="C3863" s="61" t="s">
        <v>17</v>
      </c>
      <c r="D3863" s="61" t="s">
        <v>23</v>
      </c>
      <c r="E3863" s="62"/>
      <c r="F3863" s="25"/>
      <c r="G3863" s="25"/>
    </row>
    <row r="3864" customFormat="false" ht="38.25" hidden="false" customHeight="false" outlineLevel="0" collapsed="false">
      <c r="A3864" s="63" t="n">
        <v>2586</v>
      </c>
      <c r="B3864" s="23" t="s">
        <v>1810</v>
      </c>
      <c r="C3864" s="24" t="s">
        <v>1343</v>
      </c>
      <c r="D3864" s="24" t="s">
        <v>23</v>
      </c>
      <c r="E3864" s="62" t="n">
        <v>2</v>
      </c>
      <c r="F3864" s="26" t="n">
        <v>7.77</v>
      </c>
      <c r="G3864" s="26" t="n">
        <v>15.54</v>
      </c>
    </row>
    <row r="3865" customFormat="false" ht="25.5" hidden="false" customHeight="false" outlineLevel="0" collapsed="false">
      <c r="A3865" s="63" t="n">
        <v>39176</v>
      </c>
      <c r="B3865" s="23" t="s">
        <v>1804</v>
      </c>
      <c r="C3865" s="24" t="s">
        <v>1343</v>
      </c>
      <c r="D3865" s="24" t="s">
        <v>23</v>
      </c>
      <c r="E3865" s="62" t="n">
        <v>6</v>
      </c>
      <c r="F3865" s="26" t="n">
        <v>0.46</v>
      </c>
      <c r="G3865" s="26" t="n">
        <v>2.76</v>
      </c>
    </row>
    <row r="3866" customFormat="false" ht="25.5" hidden="false" customHeight="false" outlineLevel="0" collapsed="false">
      <c r="A3866" s="63" t="n">
        <v>39210</v>
      </c>
      <c r="B3866" s="23" t="s">
        <v>1805</v>
      </c>
      <c r="C3866" s="24" t="s">
        <v>1343</v>
      </c>
      <c r="D3866" s="24" t="s">
        <v>23</v>
      </c>
      <c r="E3866" s="62" t="n">
        <v>6</v>
      </c>
      <c r="F3866" s="26" t="n">
        <v>0.34</v>
      </c>
      <c r="G3866" s="26" t="n">
        <v>2.04</v>
      </c>
    </row>
    <row r="3867" customFormat="false" ht="25.5" hidden="false" customHeight="false" outlineLevel="0" collapsed="false">
      <c r="A3867" s="63" t="s">
        <v>1367</v>
      </c>
      <c r="B3867" s="23" t="s">
        <v>1368</v>
      </c>
      <c r="C3867" s="24" t="s">
        <v>17</v>
      </c>
      <c r="D3867" s="24" t="s">
        <v>1314</v>
      </c>
      <c r="E3867" s="62" t="n">
        <v>0.6</v>
      </c>
      <c r="F3867" s="26" t="n">
        <v>15.68</v>
      </c>
      <c r="G3867" s="26" t="n">
        <v>9.41</v>
      </c>
    </row>
    <row r="3868" customFormat="false" ht="15" hidden="false" customHeight="false" outlineLevel="0" collapsed="false">
      <c r="A3868" s="64" t="s">
        <v>1353</v>
      </c>
      <c r="B3868" s="64"/>
      <c r="C3868" s="64"/>
      <c r="D3868" s="64"/>
      <c r="E3868" s="64"/>
      <c r="F3868" s="64"/>
      <c r="G3868" s="65" t="n">
        <v>3.44</v>
      </c>
    </row>
    <row r="3869" customFormat="false" ht="15" hidden="false" customHeight="false" outlineLevel="0" collapsed="false">
      <c r="A3869" s="64" t="s">
        <v>1354</v>
      </c>
      <c r="B3869" s="64"/>
      <c r="C3869" s="64"/>
      <c r="D3869" s="64"/>
      <c r="E3869" s="64"/>
      <c r="F3869" s="64"/>
      <c r="G3869" s="65" t="n">
        <v>11.43</v>
      </c>
    </row>
    <row r="3870" customFormat="false" ht="15" hidden="false" customHeight="false" outlineLevel="0" collapsed="false">
      <c r="A3870" s="64" t="s">
        <v>1355</v>
      </c>
      <c r="B3870" s="64"/>
      <c r="C3870" s="64"/>
      <c r="D3870" s="64"/>
      <c r="E3870" s="64"/>
      <c r="F3870" s="64"/>
      <c r="G3870" s="65" t="n">
        <v>14.87</v>
      </c>
    </row>
    <row r="3871" customFormat="false" ht="15" hidden="false" customHeight="false" outlineLevel="0" collapsed="false">
      <c r="A3871" s="64" t="s">
        <v>1356</v>
      </c>
      <c r="B3871" s="64"/>
      <c r="C3871" s="64"/>
      <c r="D3871" s="64"/>
      <c r="E3871" s="64"/>
      <c r="F3871" s="64"/>
      <c r="G3871" s="65" t="n">
        <v>0</v>
      </c>
    </row>
    <row r="3872" customFormat="false" ht="15" hidden="false" customHeight="false" outlineLevel="0" collapsed="false">
      <c r="A3872" s="64" t="s">
        <v>1357</v>
      </c>
      <c r="B3872" s="64"/>
      <c r="C3872" s="64"/>
      <c r="D3872" s="64"/>
      <c r="E3872" s="64"/>
      <c r="F3872" s="64"/>
      <c r="G3872" s="65" t="n">
        <v>3.81</v>
      </c>
    </row>
    <row r="3873" customFormat="false" ht="15" hidden="false" customHeight="false" outlineLevel="0" collapsed="false">
      <c r="A3873" s="64" t="s">
        <v>1358</v>
      </c>
      <c r="B3873" s="64"/>
      <c r="C3873" s="64"/>
      <c r="D3873" s="64"/>
      <c r="E3873" s="64"/>
      <c r="F3873" s="64"/>
      <c r="G3873" s="65" t="n">
        <v>0</v>
      </c>
    </row>
    <row r="3874" customFormat="false" ht="15" hidden="false" customHeight="false" outlineLevel="0" collapsed="false">
      <c r="A3874" s="64" t="s">
        <v>1359</v>
      </c>
      <c r="B3874" s="64"/>
      <c r="C3874" s="64"/>
      <c r="D3874" s="64"/>
      <c r="E3874" s="64"/>
      <c r="F3874" s="64"/>
      <c r="G3874" s="65" t="n">
        <v>3.81</v>
      </c>
    </row>
    <row r="3875" customFormat="false" ht="15" hidden="false" customHeight="false" outlineLevel="0" collapsed="false">
      <c r="A3875" s="64" t="s">
        <v>1360</v>
      </c>
      <c r="B3875" s="64"/>
      <c r="C3875" s="64"/>
      <c r="D3875" s="64"/>
      <c r="E3875" s="64"/>
      <c r="F3875" s="64"/>
      <c r="G3875" s="65" t="n">
        <v>18.69</v>
      </c>
    </row>
    <row r="3876" customFormat="false" ht="15" hidden="false" customHeight="false" outlineLevel="0" collapsed="false">
      <c r="A3876" s="64" t="s">
        <v>1361</v>
      </c>
      <c r="B3876" s="64"/>
      <c r="C3876" s="64"/>
      <c r="D3876" s="64"/>
      <c r="E3876" s="64"/>
      <c r="F3876" s="64"/>
      <c r="G3876" s="65" t="n">
        <v>2</v>
      </c>
    </row>
    <row r="3877" customFormat="false" ht="15" hidden="false" customHeight="false" outlineLevel="0" collapsed="false">
      <c r="A3877" s="64" t="s">
        <v>1362</v>
      </c>
      <c r="B3877" s="64"/>
      <c r="C3877" s="64"/>
      <c r="D3877" s="64"/>
      <c r="E3877" s="64"/>
      <c r="F3877" s="64"/>
      <c r="G3877" s="65" t="n">
        <f aca="false">G3876*G3875</f>
        <v>37.38</v>
      </c>
    </row>
    <row r="3878" customFormat="false" ht="15" hidden="false" customHeight="false" outlineLevel="0" collapsed="false">
      <c r="A3878" s="66"/>
      <c r="B3878" s="66"/>
      <c r="C3878" s="66"/>
      <c r="D3878" s="66"/>
      <c r="E3878" s="66"/>
      <c r="F3878" s="66"/>
      <c r="G3878" s="66"/>
    </row>
    <row r="3879" customFormat="false" ht="63.75" hidden="false" customHeight="false" outlineLevel="0" collapsed="false">
      <c r="A3879" s="30" t="s">
        <v>511</v>
      </c>
      <c r="B3879" s="30" t="s">
        <v>407</v>
      </c>
      <c r="C3879" s="61" t="s">
        <v>17</v>
      </c>
      <c r="D3879" s="61" t="s">
        <v>23</v>
      </c>
      <c r="E3879" s="62"/>
      <c r="F3879" s="25"/>
      <c r="G3879" s="25"/>
    </row>
    <row r="3880" customFormat="false" ht="51" hidden="false" customHeight="false" outlineLevel="0" collapsed="false">
      <c r="A3880" s="63" t="s">
        <v>1820</v>
      </c>
      <c r="B3880" s="23" t="s">
        <v>1821</v>
      </c>
      <c r="C3880" s="24" t="s">
        <v>1343</v>
      </c>
      <c r="D3880" s="24" t="s">
        <v>23</v>
      </c>
      <c r="E3880" s="62" t="n">
        <v>28</v>
      </c>
      <c r="F3880" s="26" t="n">
        <v>1.47</v>
      </c>
      <c r="G3880" s="26" t="n">
        <v>41.16</v>
      </c>
    </row>
    <row r="3881" customFormat="false" ht="25.5" hidden="false" customHeight="false" outlineLevel="0" collapsed="false">
      <c r="A3881" s="63" t="s">
        <v>1367</v>
      </c>
      <c r="B3881" s="23" t="s">
        <v>1368</v>
      </c>
      <c r="C3881" s="24" t="s">
        <v>17</v>
      </c>
      <c r="D3881" s="24" t="s">
        <v>1314</v>
      </c>
      <c r="E3881" s="62" t="n">
        <v>8.4</v>
      </c>
      <c r="F3881" s="26" t="n">
        <v>15.68</v>
      </c>
      <c r="G3881" s="26" t="n">
        <v>131.69</v>
      </c>
    </row>
    <row r="3882" customFormat="false" ht="25.5" hidden="false" customHeight="false" outlineLevel="0" collapsed="false">
      <c r="A3882" s="63" t="s">
        <v>1349</v>
      </c>
      <c r="B3882" s="23" t="s">
        <v>1350</v>
      </c>
      <c r="C3882" s="24" t="s">
        <v>17</v>
      </c>
      <c r="D3882" s="24" t="s">
        <v>1314</v>
      </c>
      <c r="E3882" s="62" t="n">
        <v>8.4</v>
      </c>
      <c r="F3882" s="26" t="n">
        <v>12.54</v>
      </c>
      <c r="G3882" s="26" t="n">
        <v>105.32</v>
      </c>
    </row>
    <row r="3883" customFormat="false" ht="15" hidden="false" customHeight="false" outlineLevel="0" collapsed="false">
      <c r="A3883" s="64" t="s">
        <v>1353</v>
      </c>
      <c r="B3883" s="64"/>
      <c r="C3883" s="64"/>
      <c r="D3883" s="64"/>
      <c r="E3883" s="64"/>
      <c r="F3883" s="64"/>
      <c r="G3883" s="65" t="n">
        <v>5.95</v>
      </c>
    </row>
    <row r="3884" customFormat="false" ht="15" hidden="false" customHeight="false" outlineLevel="0" collapsed="false">
      <c r="A3884" s="64" t="s">
        <v>1354</v>
      </c>
      <c r="B3884" s="64"/>
      <c r="C3884" s="64"/>
      <c r="D3884" s="64"/>
      <c r="E3884" s="64"/>
      <c r="F3884" s="64"/>
      <c r="G3884" s="65" t="n">
        <v>3.99</v>
      </c>
    </row>
    <row r="3885" customFormat="false" ht="15" hidden="false" customHeight="false" outlineLevel="0" collapsed="false">
      <c r="A3885" s="64" t="s">
        <v>1355</v>
      </c>
      <c r="B3885" s="64"/>
      <c r="C3885" s="64"/>
      <c r="D3885" s="64"/>
      <c r="E3885" s="64"/>
      <c r="F3885" s="64"/>
      <c r="G3885" s="65" t="n">
        <v>9.93</v>
      </c>
    </row>
    <row r="3886" customFormat="false" ht="15" hidden="false" customHeight="false" outlineLevel="0" collapsed="false">
      <c r="A3886" s="64" t="s">
        <v>1356</v>
      </c>
      <c r="B3886" s="64"/>
      <c r="C3886" s="64"/>
      <c r="D3886" s="64"/>
      <c r="E3886" s="64"/>
      <c r="F3886" s="64"/>
      <c r="G3886" s="65" t="n">
        <v>0</v>
      </c>
    </row>
    <row r="3887" customFormat="false" ht="15" hidden="false" customHeight="false" outlineLevel="0" collapsed="false">
      <c r="A3887" s="64" t="s">
        <v>1357</v>
      </c>
      <c r="B3887" s="64"/>
      <c r="C3887" s="64"/>
      <c r="D3887" s="64"/>
      <c r="E3887" s="64"/>
      <c r="F3887" s="64"/>
      <c r="G3887" s="65" t="n">
        <v>2.55</v>
      </c>
    </row>
    <row r="3888" customFormat="false" ht="15" hidden="false" customHeight="false" outlineLevel="0" collapsed="false">
      <c r="A3888" s="64" t="s">
        <v>1358</v>
      </c>
      <c r="B3888" s="64"/>
      <c r="C3888" s="64"/>
      <c r="D3888" s="64"/>
      <c r="E3888" s="64"/>
      <c r="F3888" s="64"/>
      <c r="G3888" s="65" t="n">
        <v>0</v>
      </c>
    </row>
    <row r="3889" customFormat="false" ht="15" hidden="false" customHeight="false" outlineLevel="0" collapsed="false">
      <c r="A3889" s="64" t="s">
        <v>1359</v>
      </c>
      <c r="B3889" s="64"/>
      <c r="C3889" s="64"/>
      <c r="D3889" s="64"/>
      <c r="E3889" s="64"/>
      <c r="F3889" s="64"/>
      <c r="G3889" s="65" t="n">
        <v>2.55</v>
      </c>
    </row>
    <row r="3890" customFormat="false" ht="15" hidden="false" customHeight="false" outlineLevel="0" collapsed="false">
      <c r="A3890" s="64" t="s">
        <v>1360</v>
      </c>
      <c r="B3890" s="64"/>
      <c r="C3890" s="64"/>
      <c r="D3890" s="64"/>
      <c r="E3890" s="64"/>
      <c r="F3890" s="64"/>
      <c r="G3890" s="65" t="n">
        <v>12.48</v>
      </c>
    </row>
    <row r="3891" customFormat="false" ht="15" hidden="false" customHeight="false" outlineLevel="0" collapsed="false">
      <c r="A3891" s="64" t="s">
        <v>1361</v>
      </c>
      <c r="B3891" s="64"/>
      <c r="C3891" s="64"/>
      <c r="D3891" s="64"/>
      <c r="E3891" s="64"/>
      <c r="F3891" s="64"/>
      <c r="G3891" s="65" t="n">
        <v>28</v>
      </c>
    </row>
    <row r="3892" customFormat="false" ht="15" hidden="false" customHeight="false" outlineLevel="0" collapsed="false">
      <c r="A3892" s="64" t="s">
        <v>1362</v>
      </c>
      <c r="B3892" s="64"/>
      <c r="C3892" s="64"/>
      <c r="D3892" s="64"/>
      <c r="E3892" s="64"/>
      <c r="F3892" s="64"/>
      <c r="G3892" s="65" t="n">
        <f aca="false">G3891*G3890</f>
        <v>349.44</v>
      </c>
    </row>
    <row r="3893" customFormat="false" ht="15" hidden="false" customHeight="false" outlineLevel="0" collapsed="false">
      <c r="A3893" s="66"/>
      <c r="B3893" s="66"/>
      <c r="C3893" s="66"/>
      <c r="D3893" s="66"/>
      <c r="E3893" s="66"/>
      <c r="F3893" s="66"/>
      <c r="G3893" s="66"/>
    </row>
    <row r="3894" customFormat="false" ht="63.75" hidden="false" customHeight="false" outlineLevel="0" collapsed="false">
      <c r="A3894" s="67" t="s">
        <v>512</v>
      </c>
      <c r="B3894" s="67" t="s">
        <v>413</v>
      </c>
      <c r="C3894" s="68" t="s">
        <v>17</v>
      </c>
      <c r="D3894" s="68" t="s">
        <v>49</v>
      </c>
      <c r="E3894" s="69"/>
      <c r="F3894" s="26"/>
      <c r="G3894" s="26"/>
    </row>
    <row r="3895" customFormat="false" ht="25.5" hidden="false" customHeight="false" outlineLevel="0" collapsed="false">
      <c r="A3895" s="70" t="n">
        <v>2674</v>
      </c>
      <c r="B3895" s="38" t="s">
        <v>1824</v>
      </c>
      <c r="C3895" s="39" t="s">
        <v>1343</v>
      </c>
      <c r="D3895" s="39" t="s">
        <v>49</v>
      </c>
      <c r="E3895" s="69" t="n">
        <v>52.88</v>
      </c>
      <c r="F3895" s="26" t="n">
        <v>2.45</v>
      </c>
      <c r="G3895" s="26" t="n">
        <v>129.57</v>
      </c>
    </row>
    <row r="3896" customFormat="false" ht="25.5" hidden="false" customHeight="false" outlineLevel="0" collapsed="false">
      <c r="A3896" s="70" t="n">
        <v>34562</v>
      </c>
      <c r="B3896" s="38" t="s">
        <v>1825</v>
      </c>
      <c r="C3896" s="39" t="s">
        <v>1343</v>
      </c>
      <c r="D3896" s="39" t="s">
        <v>114</v>
      </c>
      <c r="E3896" s="69" t="n">
        <v>0.09</v>
      </c>
      <c r="F3896" s="26" t="n">
        <v>9.21</v>
      </c>
      <c r="G3896" s="26" t="n">
        <v>0.86</v>
      </c>
    </row>
    <row r="3897" customFormat="false" ht="25.5" hidden="false" customHeight="false" outlineLevel="0" collapsed="false">
      <c r="A3897" s="70" t="s">
        <v>1373</v>
      </c>
      <c r="B3897" s="38" t="s">
        <v>1374</v>
      </c>
      <c r="C3897" s="39" t="s">
        <v>17</v>
      </c>
      <c r="D3897" s="39" t="s">
        <v>1314</v>
      </c>
      <c r="E3897" s="69" t="n">
        <v>5.3</v>
      </c>
      <c r="F3897" s="26" t="n">
        <v>12.83</v>
      </c>
      <c r="G3897" s="26" t="n">
        <v>68.04</v>
      </c>
    </row>
    <row r="3898" customFormat="false" ht="25.5" hidden="false" customHeight="false" outlineLevel="0" collapsed="false">
      <c r="A3898" s="70" t="s">
        <v>1367</v>
      </c>
      <c r="B3898" s="38" t="s">
        <v>1368</v>
      </c>
      <c r="C3898" s="39" t="s">
        <v>17</v>
      </c>
      <c r="D3898" s="39" t="s">
        <v>1314</v>
      </c>
      <c r="E3898" s="69" t="n">
        <v>5.3</v>
      </c>
      <c r="F3898" s="26" t="n">
        <v>15.68</v>
      </c>
      <c r="G3898" s="26" t="n">
        <v>83.15</v>
      </c>
    </row>
    <row r="3899" customFormat="false" ht="15" hidden="false" customHeight="false" outlineLevel="0" collapsed="false">
      <c r="A3899" s="64" t="s">
        <v>1353</v>
      </c>
      <c r="B3899" s="64"/>
      <c r="C3899" s="64"/>
      <c r="D3899" s="64"/>
      <c r="E3899" s="64"/>
      <c r="F3899" s="64"/>
      <c r="G3899" s="65" t="n">
        <v>2.05</v>
      </c>
    </row>
    <row r="3900" customFormat="false" ht="15" hidden="false" customHeight="false" outlineLevel="0" collapsed="false">
      <c r="A3900" s="64" t="s">
        <v>1354</v>
      </c>
      <c r="B3900" s="64"/>
      <c r="C3900" s="64"/>
      <c r="D3900" s="64"/>
      <c r="E3900" s="64"/>
      <c r="F3900" s="64"/>
      <c r="G3900" s="65" t="n">
        <v>3.36</v>
      </c>
    </row>
    <row r="3901" customFormat="false" ht="15" hidden="false" customHeight="false" outlineLevel="0" collapsed="false">
      <c r="A3901" s="64" t="s">
        <v>1355</v>
      </c>
      <c r="B3901" s="64"/>
      <c r="C3901" s="64"/>
      <c r="D3901" s="64"/>
      <c r="E3901" s="64"/>
      <c r="F3901" s="64"/>
      <c r="G3901" s="65" t="n">
        <v>5.42</v>
      </c>
    </row>
    <row r="3902" customFormat="false" ht="15" hidden="false" customHeight="false" outlineLevel="0" collapsed="false">
      <c r="A3902" s="64" t="s">
        <v>1356</v>
      </c>
      <c r="B3902" s="64"/>
      <c r="C3902" s="64"/>
      <c r="D3902" s="64"/>
      <c r="E3902" s="64"/>
      <c r="F3902" s="64"/>
      <c r="G3902" s="65" t="n">
        <v>0</v>
      </c>
    </row>
    <row r="3903" customFormat="false" ht="15" hidden="false" customHeight="false" outlineLevel="0" collapsed="false">
      <c r="A3903" s="64" t="s">
        <v>1357</v>
      </c>
      <c r="B3903" s="64"/>
      <c r="C3903" s="64"/>
      <c r="D3903" s="64"/>
      <c r="E3903" s="64"/>
      <c r="F3903" s="64"/>
      <c r="G3903" s="65" t="n">
        <v>1.39</v>
      </c>
    </row>
    <row r="3904" customFormat="false" ht="15" hidden="false" customHeight="false" outlineLevel="0" collapsed="false">
      <c r="A3904" s="64" t="s">
        <v>1358</v>
      </c>
      <c r="B3904" s="64"/>
      <c r="C3904" s="64"/>
      <c r="D3904" s="64"/>
      <c r="E3904" s="64"/>
      <c r="F3904" s="64"/>
      <c r="G3904" s="65" t="n">
        <v>0</v>
      </c>
    </row>
    <row r="3905" customFormat="false" ht="15" hidden="false" customHeight="false" outlineLevel="0" collapsed="false">
      <c r="A3905" s="64" t="s">
        <v>1359</v>
      </c>
      <c r="B3905" s="64"/>
      <c r="C3905" s="64"/>
      <c r="D3905" s="64"/>
      <c r="E3905" s="64"/>
      <c r="F3905" s="64"/>
      <c r="G3905" s="65" t="n">
        <v>1.39</v>
      </c>
    </row>
    <row r="3906" customFormat="false" ht="15" hidden="false" customHeight="false" outlineLevel="0" collapsed="false">
      <c r="A3906" s="64" t="s">
        <v>1360</v>
      </c>
      <c r="B3906" s="64"/>
      <c r="C3906" s="64"/>
      <c r="D3906" s="64"/>
      <c r="E3906" s="64"/>
      <c r="F3906" s="64"/>
      <c r="G3906" s="65" t="n">
        <v>6.8</v>
      </c>
    </row>
    <row r="3907" customFormat="false" ht="15" hidden="false" customHeight="false" outlineLevel="0" collapsed="false">
      <c r="A3907" s="64" t="s">
        <v>1361</v>
      </c>
      <c r="B3907" s="64"/>
      <c r="C3907" s="64"/>
      <c r="D3907" s="64"/>
      <c r="E3907" s="64"/>
      <c r="F3907" s="64"/>
      <c r="G3907" s="65" t="n">
        <v>52</v>
      </c>
    </row>
    <row r="3908" customFormat="false" ht="15" hidden="false" customHeight="false" outlineLevel="0" collapsed="false">
      <c r="A3908" s="64" t="s">
        <v>1362</v>
      </c>
      <c r="B3908" s="64"/>
      <c r="C3908" s="64"/>
      <c r="D3908" s="64"/>
      <c r="E3908" s="64"/>
      <c r="F3908" s="64"/>
      <c r="G3908" s="65" t="n">
        <f aca="false">G3907*G3906</f>
        <v>353.6</v>
      </c>
    </row>
    <row r="3909" customFormat="false" ht="15" hidden="false" customHeight="false" outlineLevel="0" collapsed="false">
      <c r="A3909" s="66"/>
      <c r="B3909" s="66"/>
      <c r="C3909" s="66"/>
      <c r="D3909" s="66"/>
      <c r="E3909" s="66"/>
      <c r="F3909" s="66"/>
      <c r="G3909" s="66"/>
    </row>
    <row r="3910" customFormat="false" ht="63.75" hidden="false" customHeight="false" outlineLevel="0" collapsed="false">
      <c r="A3910" s="30" t="s">
        <v>513</v>
      </c>
      <c r="B3910" s="30" t="s">
        <v>415</v>
      </c>
      <c r="C3910" s="61" t="s">
        <v>17</v>
      </c>
      <c r="D3910" s="61" t="s">
        <v>49</v>
      </c>
      <c r="E3910" s="62"/>
      <c r="F3910" s="25"/>
      <c r="G3910" s="25"/>
    </row>
    <row r="3911" customFormat="false" ht="25.5" hidden="false" customHeight="false" outlineLevel="0" collapsed="false">
      <c r="A3911" s="63" t="n">
        <v>2685</v>
      </c>
      <c r="B3911" s="23" t="s">
        <v>1826</v>
      </c>
      <c r="C3911" s="24" t="s">
        <v>1343</v>
      </c>
      <c r="D3911" s="24" t="s">
        <v>49</v>
      </c>
      <c r="E3911" s="62" t="n">
        <v>2.54</v>
      </c>
      <c r="F3911" s="26" t="n">
        <v>3.83</v>
      </c>
      <c r="G3911" s="26" t="n">
        <v>9.74</v>
      </c>
    </row>
    <row r="3912" customFormat="false" ht="25.5" hidden="false" customHeight="false" outlineLevel="0" collapsed="false">
      <c r="A3912" s="63" t="n">
        <v>34562</v>
      </c>
      <c r="B3912" s="23" t="s">
        <v>1825</v>
      </c>
      <c r="C3912" s="24" t="s">
        <v>1343</v>
      </c>
      <c r="D3912" s="24" t="s">
        <v>114</v>
      </c>
      <c r="E3912" s="62" t="n">
        <v>0.01</v>
      </c>
      <c r="F3912" s="26" t="n">
        <v>9.21</v>
      </c>
      <c r="G3912" s="26" t="n">
        <v>0.05</v>
      </c>
    </row>
    <row r="3913" customFormat="false" ht="25.5" hidden="false" customHeight="false" outlineLevel="0" collapsed="false">
      <c r="A3913" s="63" t="s">
        <v>1373</v>
      </c>
      <c r="B3913" s="23" t="s">
        <v>1374</v>
      </c>
      <c r="C3913" s="24" t="s">
        <v>17</v>
      </c>
      <c r="D3913" s="24" t="s">
        <v>1314</v>
      </c>
      <c r="E3913" s="62" t="n">
        <v>0.32</v>
      </c>
      <c r="F3913" s="26" t="n">
        <v>12.83</v>
      </c>
      <c r="G3913" s="26" t="n">
        <v>4.04</v>
      </c>
    </row>
    <row r="3914" customFormat="false" ht="25.5" hidden="false" customHeight="false" outlineLevel="0" collapsed="false">
      <c r="A3914" s="63" t="s">
        <v>1367</v>
      </c>
      <c r="B3914" s="23" t="s">
        <v>1368</v>
      </c>
      <c r="C3914" s="24" t="s">
        <v>17</v>
      </c>
      <c r="D3914" s="24" t="s">
        <v>1314</v>
      </c>
      <c r="E3914" s="62" t="n">
        <v>0.32</v>
      </c>
      <c r="F3914" s="26" t="n">
        <v>15.68</v>
      </c>
      <c r="G3914" s="26" t="n">
        <v>4.94</v>
      </c>
    </row>
    <row r="3915" customFormat="false" ht="15" hidden="false" customHeight="false" outlineLevel="0" collapsed="false">
      <c r="A3915" s="64" t="s">
        <v>1353</v>
      </c>
      <c r="B3915" s="64"/>
      <c r="C3915" s="64"/>
      <c r="D3915" s="64"/>
      <c r="E3915" s="64"/>
      <c r="F3915" s="64"/>
      <c r="G3915" s="65" t="n">
        <v>2.53</v>
      </c>
    </row>
    <row r="3916" customFormat="false" ht="15" hidden="false" customHeight="false" outlineLevel="0" collapsed="false">
      <c r="A3916" s="64" t="s">
        <v>1354</v>
      </c>
      <c r="B3916" s="64"/>
      <c r="C3916" s="64"/>
      <c r="D3916" s="64"/>
      <c r="E3916" s="64"/>
      <c r="F3916" s="64"/>
      <c r="G3916" s="65" t="n">
        <v>4.97</v>
      </c>
    </row>
    <row r="3917" customFormat="false" ht="15" hidden="false" customHeight="false" outlineLevel="0" collapsed="false">
      <c r="A3917" s="64" t="s">
        <v>1355</v>
      </c>
      <c r="B3917" s="64"/>
      <c r="C3917" s="64"/>
      <c r="D3917" s="64"/>
      <c r="E3917" s="64"/>
      <c r="F3917" s="64"/>
      <c r="G3917" s="65" t="n">
        <v>7.51</v>
      </c>
    </row>
    <row r="3918" customFormat="false" ht="15" hidden="false" customHeight="false" outlineLevel="0" collapsed="false">
      <c r="A3918" s="64" t="s">
        <v>1356</v>
      </c>
      <c r="B3918" s="64"/>
      <c r="C3918" s="64"/>
      <c r="D3918" s="64"/>
      <c r="E3918" s="64"/>
      <c r="F3918" s="64"/>
      <c r="G3918" s="65" t="n">
        <v>0</v>
      </c>
    </row>
    <row r="3919" customFormat="false" ht="15" hidden="false" customHeight="false" outlineLevel="0" collapsed="false">
      <c r="A3919" s="64" t="s">
        <v>1357</v>
      </c>
      <c r="B3919" s="64"/>
      <c r="C3919" s="64"/>
      <c r="D3919" s="64"/>
      <c r="E3919" s="64"/>
      <c r="F3919" s="64"/>
      <c r="G3919" s="65" t="n">
        <v>1.93</v>
      </c>
    </row>
    <row r="3920" customFormat="false" ht="15" hidden="false" customHeight="false" outlineLevel="0" collapsed="false">
      <c r="A3920" s="64" t="s">
        <v>1358</v>
      </c>
      <c r="B3920" s="64"/>
      <c r="C3920" s="64"/>
      <c r="D3920" s="64"/>
      <c r="E3920" s="64"/>
      <c r="F3920" s="64"/>
      <c r="G3920" s="65" t="n">
        <v>0</v>
      </c>
    </row>
    <row r="3921" customFormat="false" ht="15" hidden="false" customHeight="false" outlineLevel="0" collapsed="false">
      <c r="A3921" s="64" t="s">
        <v>1359</v>
      </c>
      <c r="B3921" s="64"/>
      <c r="C3921" s="64"/>
      <c r="D3921" s="64"/>
      <c r="E3921" s="64"/>
      <c r="F3921" s="64"/>
      <c r="G3921" s="65" t="n">
        <v>1.93</v>
      </c>
    </row>
    <row r="3922" customFormat="false" ht="15" hidden="false" customHeight="false" outlineLevel="0" collapsed="false">
      <c r="A3922" s="64" t="s">
        <v>1360</v>
      </c>
      <c r="B3922" s="64"/>
      <c r="C3922" s="64"/>
      <c r="D3922" s="64"/>
      <c r="E3922" s="64"/>
      <c r="F3922" s="64"/>
      <c r="G3922" s="65" t="n">
        <v>9.43</v>
      </c>
    </row>
    <row r="3923" customFormat="false" ht="15" hidden="false" customHeight="false" outlineLevel="0" collapsed="false">
      <c r="A3923" s="64" t="s">
        <v>1361</v>
      </c>
      <c r="B3923" s="64"/>
      <c r="C3923" s="64"/>
      <c r="D3923" s="64"/>
      <c r="E3923" s="64"/>
      <c r="F3923" s="64"/>
      <c r="G3923" s="65" t="n">
        <v>2.5</v>
      </c>
    </row>
    <row r="3924" customFormat="false" ht="15" hidden="false" customHeight="false" outlineLevel="0" collapsed="false">
      <c r="A3924" s="64" t="s">
        <v>1362</v>
      </c>
      <c r="B3924" s="64"/>
      <c r="C3924" s="64"/>
      <c r="D3924" s="64"/>
      <c r="E3924" s="64"/>
      <c r="F3924" s="64"/>
      <c r="G3924" s="65" t="n">
        <f aca="false">G3923*G3922</f>
        <v>23.575</v>
      </c>
    </row>
    <row r="3925" customFormat="false" ht="15" hidden="false" customHeight="false" outlineLevel="0" collapsed="false">
      <c r="A3925" s="66"/>
      <c r="B3925" s="66"/>
      <c r="C3925" s="66"/>
      <c r="D3925" s="66"/>
      <c r="E3925" s="66"/>
      <c r="F3925" s="66"/>
      <c r="G3925" s="66"/>
    </row>
    <row r="3926" customFormat="false" ht="76.5" hidden="false" customHeight="false" outlineLevel="0" collapsed="false">
      <c r="A3926" s="30" t="s">
        <v>514</v>
      </c>
      <c r="B3926" s="30" t="s">
        <v>419</v>
      </c>
      <c r="C3926" s="61" t="s">
        <v>17</v>
      </c>
      <c r="D3926" s="61" t="s">
        <v>23</v>
      </c>
      <c r="E3926" s="62"/>
      <c r="F3926" s="25"/>
      <c r="G3926" s="25"/>
    </row>
    <row r="3927" customFormat="false" ht="38.25" hidden="false" customHeight="false" outlineLevel="0" collapsed="false">
      <c r="A3927" s="63" t="n">
        <v>1879</v>
      </c>
      <c r="B3927" s="23" t="s">
        <v>1829</v>
      </c>
      <c r="C3927" s="24" t="s">
        <v>1343</v>
      </c>
      <c r="D3927" s="24" t="s">
        <v>23</v>
      </c>
      <c r="E3927" s="62" t="n">
        <v>10</v>
      </c>
      <c r="F3927" s="26" t="n">
        <v>1.94</v>
      </c>
      <c r="G3927" s="26" t="n">
        <v>19.4</v>
      </c>
    </row>
    <row r="3928" customFormat="false" ht="25.5" hidden="false" customHeight="false" outlineLevel="0" collapsed="false">
      <c r="A3928" s="63" t="s">
        <v>1373</v>
      </c>
      <c r="B3928" s="23" t="s">
        <v>1374</v>
      </c>
      <c r="C3928" s="24" t="s">
        <v>17</v>
      </c>
      <c r="D3928" s="24" t="s">
        <v>1314</v>
      </c>
      <c r="E3928" s="62" t="n">
        <v>2.02</v>
      </c>
      <c r="F3928" s="26" t="n">
        <v>12.83</v>
      </c>
      <c r="G3928" s="26" t="n">
        <v>25.91</v>
      </c>
    </row>
    <row r="3929" customFormat="false" ht="25.5" hidden="false" customHeight="false" outlineLevel="0" collapsed="false">
      <c r="A3929" s="63" t="s">
        <v>1367</v>
      </c>
      <c r="B3929" s="23" t="s">
        <v>1368</v>
      </c>
      <c r="C3929" s="24" t="s">
        <v>17</v>
      </c>
      <c r="D3929" s="24" t="s">
        <v>1314</v>
      </c>
      <c r="E3929" s="62" t="n">
        <v>2.02</v>
      </c>
      <c r="F3929" s="26" t="n">
        <v>15.68</v>
      </c>
      <c r="G3929" s="26" t="n">
        <v>31.67</v>
      </c>
    </row>
    <row r="3930" customFormat="false" ht="15" hidden="false" customHeight="false" outlineLevel="0" collapsed="false">
      <c r="A3930" s="64" t="s">
        <v>1353</v>
      </c>
      <c r="B3930" s="64"/>
      <c r="C3930" s="64"/>
      <c r="D3930" s="64"/>
      <c r="E3930" s="64"/>
      <c r="F3930" s="64"/>
      <c r="G3930" s="65" t="n">
        <v>4.06</v>
      </c>
    </row>
    <row r="3931" customFormat="false" ht="15" hidden="false" customHeight="false" outlineLevel="0" collapsed="false">
      <c r="A3931" s="64" t="s">
        <v>1354</v>
      </c>
      <c r="B3931" s="64"/>
      <c r="C3931" s="64"/>
      <c r="D3931" s="64"/>
      <c r="E3931" s="64"/>
      <c r="F3931" s="64"/>
      <c r="G3931" s="65" t="n">
        <v>3.64</v>
      </c>
    </row>
    <row r="3932" customFormat="false" ht="15" hidden="false" customHeight="false" outlineLevel="0" collapsed="false">
      <c r="A3932" s="64" t="s">
        <v>1355</v>
      </c>
      <c r="B3932" s="64"/>
      <c r="C3932" s="64"/>
      <c r="D3932" s="64"/>
      <c r="E3932" s="64"/>
      <c r="F3932" s="64"/>
      <c r="G3932" s="65" t="n">
        <v>7.7</v>
      </c>
    </row>
    <row r="3933" customFormat="false" ht="15" hidden="false" customHeight="false" outlineLevel="0" collapsed="false">
      <c r="A3933" s="64" t="s">
        <v>1356</v>
      </c>
      <c r="B3933" s="64"/>
      <c r="C3933" s="64"/>
      <c r="D3933" s="64"/>
      <c r="E3933" s="64"/>
      <c r="F3933" s="64"/>
      <c r="G3933" s="65" t="n">
        <v>0</v>
      </c>
    </row>
    <row r="3934" customFormat="false" ht="15" hidden="false" customHeight="false" outlineLevel="0" collapsed="false">
      <c r="A3934" s="64" t="s">
        <v>1357</v>
      </c>
      <c r="B3934" s="64"/>
      <c r="C3934" s="64"/>
      <c r="D3934" s="64"/>
      <c r="E3934" s="64"/>
      <c r="F3934" s="64"/>
      <c r="G3934" s="65" t="n">
        <v>1.97</v>
      </c>
    </row>
    <row r="3935" customFormat="false" ht="15" hidden="false" customHeight="false" outlineLevel="0" collapsed="false">
      <c r="A3935" s="64" t="s">
        <v>1358</v>
      </c>
      <c r="B3935" s="64"/>
      <c r="C3935" s="64"/>
      <c r="D3935" s="64"/>
      <c r="E3935" s="64"/>
      <c r="F3935" s="64"/>
      <c r="G3935" s="65" t="n">
        <v>0</v>
      </c>
    </row>
    <row r="3936" customFormat="false" ht="15" hidden="false" customHeight="false" outlineLevel="0" collapsed="false">
      <c r="A3936" s="64" t="s">
        <v>1359</v>
      </c>
      <c r="B3936" s="64"/>
      <c r="C3936" s="64"/>
      <c r="D3936" s="64"/>
      <c r="E3936" s="64"/>
      <c r="F3936" s="64"/>
      <c r="G3936" s="65" t="n">
        <v>1.97</v>
      </c>
    </row>
    <row r="3937" customFormat="false" ht="15" hidden="false" customHeight="false" outlineLevel="0" collapsed="false">
      <c r="A3937" s="64" t="s">
        <v>1360</v>
      </c>
      <c r="B3937" s="64"/>
      <c r="C3937" s="64"/>
      <c r="D3937" s="64"/>
      <c r="E3937" s="64"/>
      <c r="F3937" s="64"/>
      <c r="G3937" s="65" t="n">
        <v>9.67</v>
      </c>
    </row>
    <row r="3938" customFormat="false" ht="15" hidden="false" customHeight="false" outlineLevel="0" collapsed="false">
      <c r="A3938" s="64" t="s">
        <v>1361</v>
      </c>
      <c r="B3938" s="64"/>
      <c r="C3938" s="64"/>
      <c r="D3938" s="64"/>
      <c r="E3938" s="64"/>
      <c r="F3938" s="64"/>
      <c r="G3938" s="65" t="n">
        <v>10</v>
      </c>
    </row>
    <row r="3939" customFormat="false" ht="15" hidden="false" customHeight="false" outlineLevel="0" collapsed="false">
      <c r="A3939" s="64" t="s">
        <v>1362</v>
      </c>
      <c r="B3939" s="64"/>
      <c r="C3939" s="64"/>
      <c r="D3939" s="64"/>
      <c r="E3939" s="64"/>
      <c r="F3939" s="64"/>
      <c r="G3939" s="65" t="n">
        <f aca="false">G3938*G3937</f>
        <v>96.7</v>
      </c>
    </row>
    <row r="3940" customFormat="false" ht="15" hidden="false" customHeight="false" outlineLevel="0" collapsed="false">
      <c r="A3940" s="66"/>
      <c r="B3940" s="66"/>
      <c r="C3940" s="66"/>
      <c r="D3940" s="66"/>
      <c r="E3940" s="66"/>
      <c r="F3940" s="66"/>
      <c r="G3940" s="66"/>
    </row>
    <row r="3941" customFormat="false" ht="63.75" hidden="false" customHeight="false" outlineLevel="0" collapsed="false">
      <c r="A3941" s="30" t="s">
        <v>515</v>
      </c>
      <c r="B3941" s="30" t="s">
        <v>425</v>
      </c>
      <c r="C3941" s="61" t="s">
        <v>17</v>
      </c>
      <c r="D3941" s="61" t="s">
        <v>49</v>
      </c>
      <c r="E3941" s="62"/>
      <c r="F3941" s="25"/>
      <c r="G3941" s="25"/>
    </row>
    <row r="3942" customFormat="false" ht="38.25" hidden="false" customHeight="false" outlineLevel="0" collapsed="false">
      <c r="A3942" s="63" t="n">
        <v>21127</v>
      </c>
      <c r="B3942" s="23" t="s">
        <v>1759</v>
      </c>
      <c r="C3942" s="24" t="s">
        <v>1343</v>
      </c>
      <c r="D3942" s="24" t="s">
        <v>23</v>
      </c>
      <c r="E3942" s="62" t="n">
        <v>6.95</v>
      </c>
      <c r="F3942" s="26" t="n">
        <v>1.86</v>
      </c>
      <c r="G3942" s="26" t="n">
        <v>12.92</v>
      </c>
    </row>
    <row r="3943" customFormat="false" ht="25.5" hidden="false" customHeight="false" outlineLevel="0" collapsed="false">
      <c r="A3943" s="63" t="s">
        <v>1373</v>
      </c>
      <c r="B3943" s="23" t="s">
        <v>1374</v>
      </c>
      <c r="C3943" s="24" t="s">
        <v>17</v>
      </c>
      <c r="D3943" s="24" t="s">
        <v>1314</v>
      </c>
      <c r="E3943" s="62" t="n">
        <v>23.16</v>
      </c>
      <c r="F3943" s="26" t="n">
        <v>12.83</v>
      </c>
      <c r="G3943" s="26" t="n">
        <v>297.09</v>
      </c>
    </row>
    <row r="3944" customFormat="false" ht="25.5" hidden="false" customHeight="false" outlineLevel="0" collapsed="false">
      <c r="A3944" s="63" t="s">
        <v>1367</v>
      </c>
      <c r="B3944" s="23" t="s">
        <v>1368</v>
      </c>
      <c r="C3944" s="24" t="s">
        <v>17</v>
      </c>
      <c r="D3944" s="24" t="s">
        <v>1314</v>
      </c>
      <c r="E3944" s="62" t="n">
        <v>23.16</v>
      </c>
      <c r="F3944" s="26" t="n">
        <v>15.68</v>
      </c>
      <c r="G3944" s="26" t="n">
        <v>363.09</v>
      </c>
    </row>
    <row r="3945" customFormat="false" ht="38.25" hidden="false" customHeight="false" outlineLevel="0" collapsed="false">
      <c r="A3945" s="63" t="n">
        <v>984</v>
      </c>
      <c r="B3945" s="23" t="s">
        <v>1832</v>
      </c>
      <c r="C3945" s="24" t="s">
        <v>1343</v>
      </c>
      <c r="D3945" s="24" t="s">
        <v>49</v>
      </c>
      <c r="E3945" s="62" t="n">
        <v>918.68</v>
      </c>
      <c r="F3945" s="26" t="n">
        <v>1.42</v>
      </c>
      <c r="G3945" s="26" t="n">
        <v>1304.53</v>
      </c>
    </row>
    <row r="3946" customFormat="false" ht="15" hidden="false" customHeight="false" outlineLevel="0" collapsed="false">
      <c r="A3946" s="64" t="s">
        <v>1353</v>
      </c>
      <c r="B3946" s="64"/>
      <c r="C3946" s="64"/>
      <c r="D3946" s="64"/>
      <c r="E3946" s="64"/>
      <c r="F3946" s="64"/>
      <c r="G3946" s="71" t="n">
        <v>0.6</v>
      </c>
    </row>
    <row r="3947" customFormat="false" ht="15" hidden="false" customHeight="false" outlineLevel="0" collapsed="false">
      <c r="A3947" s="64" t="s">
        <v>1354</v>
      </c>
      <c r="B3947" s="64"/>
      <c r="C3947" s="64"/>
      <c r="D3947" s="64"/>
      <c r="E3947" s="64"/>
      <c r="F3947" s="64"/>
      <c r="G3947" s="71" t="n">
        <v>1.96</v>
      </c>
    </row>
    <row r="3948" customFormat="false" ht="15" hidden="false" customHeight="false" outlineLevel="0" collapsed="false">
      <c r="A3948" s="64" t="s">
        <v>1355</v>
      </c>
      <c r="B3948" s="64"/>
      <c r="C3948" s="64"/>
      <c r="D3948" s="64"/>
      <c r="E3948" s="64"/>
      <c r="F3948" s="64"/>
      <c r="G3948" s="71" t="n">
        <v>2.56</v>
      </c>
    </row>
    <row r="3949" customFormat="false" ht="15" hidden="false" customHeight="false" outlineLevel="0" collapsed="false">
      <c r="A3949" s="64" t="s">
        <v>1356</v>
      </c>
      <c r="B3949" s="64"/>
      <c r="C3949" s="64"/>
      <c r="D3949" s="64"/>
      <c r="E3949" s="64"/>
      <c r="F3949" s="64"/>
      <c r="G3949" s="71" t="n">
        <v>0</v>
      </c>
    </row>
    <row r="3950" customFormat="false" ht="15" hidden="false" customHeight="false" outlineLevel="0" collapsed="false">
      <c r="A3950" s="64" t="s">
        <v>1357</v>
      </c>
      <c r="B3950" s="64"/>
      <c r="C3950" s="64"/>
      <c r="D3950" s="64"/>
      <c r="E3950" s="64"/>
      <c r="F3950" s="64"/>
      <c r="G3950" s="71" t="n">
        <v>0.66</v>
      </c>
    </row>
    <row r="3951" customFormat="false" ht="15" hidden="false" customHeight="false" outlineLevel="0" collapsed="false">
      <c r="A3951" s="64" t="s">
        <v>1358</v>
      </c>
      <c r="B3951" s="64"/>
      <c r="C3951" s="64"/>
      <c r="D3951" s="64"/>
      <c r="E3951" s="64"/>
      <c r="F3951" s="64"/>
      <c r="G3951" s="71" t="n">
        <v>0</v>
      </c>
    </row>
    <row r="3952" customFormat="false" ht="15" hidden="false" customHeight="false" outlineLevel="0" collapsed="false">
      <c r="A3952" s="64" t="s">
        <v>1359</v>
      </c>
      <c r="B3952" s="64"/>
      <c r="C3952" s="64"/>
      <c r="D3952" s="64"/>
      <c r="E3952" s="64"/>
      <c r="F3952" s="64"/>
      <c r="G3952" s="71" t="n">
        <v>0.66</v>
      </c>
    </row>
    <row r="3953" customFormat="false" ht="15" hidden="false" customHeight="false" outlineLevel="0" collapsed="false">
      <c r="A3953" s="64" t="s">
        <v>1360</v>
      </c>
      <c r="B3953" s="64"/>
      <c r="C3953" s="64"/>
      <c r="D3953" s="64"/>
      <c r="E3953" s="64"/>
      <c r="F3953" s="64"/>
      <c r="G3953" s="71" t="n">
        <v>3.22</v>
      </c>
    </row>
    <row r="3954" customFormat="false" ht="15" hidden="false" customHeight="false" outlineLevel="0" collapsed="false">
      <c r="A3954" s="64" t="s">
        <v>1361</v>
      </c>
      <c r="B3954" s="64"/>
      <c r="C3954" s="64"/>
      <c r="D3954" s="64"/>
      <c r="E3954" s="64"/>
      <c r="F3954" s="64"/>
      <c r="G3954" s="71" t="n">
        <v>772</v>
      </c>
    </row>
    <row r="3955" customFormat="false" ht="15" hidden="false" customHeight="false" outlineLevel="0" collapsed="false">
      <c r="A3955" s="64" t="s">
        <v>1362</v>
      </c>
      <c r="B3955" s="64"/>
      <c r="C3955" s="64"/>
      <c r="D3955" s="64"/>
      <c r="E3955" s="64"/>
      <c r="F3955" s="64"/>
      <c r="G3955" s="71" t="n">
        <f aca="false">G3954*G3953</f>
        <v>2485.84</v>
      </c>
    </row>
    <row r="3956" customFormat="false" ht="15" hidden="false" customHeight="false" outlineLevel="0" collapsed="false">
      <c r="A3956" s="66"/>
      <c r="B3956" s="66"/>
      <c r="C3956" s="66"/>
      <c r="D3956" s="66"/>
      <c r="E3956" s="66"/>
      <c r="F3956" s="66"/>
      <c r="G3956" s="66"/>
    </row>
    <row r="3957" customFormat="false" ht="63.75" hidden="false" customHeight="false" outlineLevel="0" collapsed="false">
      <c r="A3957" s="30" t="s">
        <v>516</v>
      </c>
      <c r="B3957" s="30" t="s">
        <v>437</v>
      </c>
      <c r="C3957" s="61" t="s">
        <v>17</v>
      </c>
      <c r="D3957" s="61" t="s">
        <v>23</v>
      </c>
      <c r="E3957" s="62"/>
      <c r="F3957" s="25"/>
      <c r="G3957" s="25"/>
    </row>
    <row r="3958" customFormat="false" ht="51" hidden="false" customHeight="false" outlineLevel="0" collapsed="false">
      <c r="A3958" s="63" t="s">
        <v>1837</v>
      </c>
      <c r="B3958" s="23" t="s">
        <v>528</v>
      </c>
      <c r="C3958" s="24" t="s">
        <v>17</v>
      </c>
      <c r="D3958" s="24" t="s">
        <v>49</v>
      </c>
      <c r="E3958" s="62" t="n">
        <v>44</v>
      </c>
      <c r="F3958" s="26" t="n">
        <v>3.82</v>
      </c>
      <c r="G3958" s="26" t="n">
        <v>168.19</v>
      </c>
    </row>
    <row r="3959" customFormat="false" ht="38.25" hidden="false" customHeight="false" outlineLevel="0" collapsed="false">
      <c r="A3959" s="63" t="s">
        <v>1838</v>
      </c>
      <c r="B3959" s="23" t="s">
        <v>530</v>
      </c>
      <c r="C3959" s="24" t="s">
        <v>17</v>
      </c>
      <c r="D3959" s="24" t="s">
        <v>23</v>
      </c>
      <c r="E3959" s="62" t="n">
        <v>20</v>
      </c>
      <c r="F3959" s="26" t="n">
        <v>2.53</v>
      </c>
      <c r="G3959" s="26" t="n">
        <v>50.5</v>
      </c>
    </row>
    <row r="3960" customFormat="false" ht="63.75" hidden="false" customHeight="false" outlineLevel="0" collapsed="false">
      <c r="A3960" s="63" t="s">
        <v>1506</v>
      </c>
      <c r="B3960" s="23" t="s">
        <v>532</v>
      </c>
      <c r="C3960" s="24" t="s">
        <v>17</v>
      </c>
      <c r="D3960" s="24" t="s">
        <v>49</v>
      </c>
      <c r="E3960" s="62" t="n">
        <v>44</v>
      </c>
      <c r="F3960" s="26" t="n">
        <v>7.86</v>
      </c>
      <c r="G3960" s="26" t="n">
        <v>345.62</v>
      </c>
    </row>
    <row r="3961" customFormat="false" ht="63.75" hidden="false" customHeight="false" outlineLevel="0" collapsed="false">
      <c r="A3961" s="63" t="s">
        <v>1446</v>
      </c>
      <c r="B3961" s="23" t="s">
        <v>325</v>
      </c>
      <c r="C3961" s="24" t="s">
        <v>17</v>
      </c>
      <c r="D3961" s="24" t="s">
        <v>49</v>
      </c>
      <c r="E3961" s="62" t="n">
        <v>44</v>
      </c>
      <c r="F3961" s="26" t="n">
        <v>6.34</v>
      </c>
      <c r="G3961" s="26" t="n">
        <v>278.8</v>
      </c>
    </row>
    <row r="3962" customFormat="false" ht="63.75" hidden="false" customHeight="false" outlineLevel="0" collapsed="false">
      <c r="A3962" s="63" t="s">
        <v>1451</v>
      </c>
      <c r="B3962" s="23" t="s">
        <v>425</v>
      </c>
      <c r="C3962" s="24" t="s">
        <v>17</v>
      </c>
      <c r="D3962" s="24" t="s">
        <v>49</v>
      </c>
      <c r="E3962" s="62" t="n">
        <v>252</v>
      </c>
      <c r="F3962" s="26" t="n">
        <v>2.56</v>
      </c>
      <c r="G3962" s="26" t="n">
        <v>645.55</v>
      </c>
    </row>
    <row r="3963" customFormat="false" ht="51" hidden="false" customHeight="false" outlineLevel="0" collapsed="false">
      <c r="A3963" s="63" t="s">
        <v>1839</v>
      </c>
      <c r="B3963" s="23" t="s">
        <v>1840</v>
      </c>
      <c r="C3963" s="24" t="s">
        <v>17</v>
      </c>
      <c r="D3963" s="24" t="s">
        <v>23</v>
      </c>
      <c r="E3963" s="62" t="n">
        <v>20</v>
      </c>
      <c r="F3963" s="26" t="n">
        <v>9.05</v>
      </c>
      <c r="G3963" s="26" t="n">
        <v>180.98</v>
      </c>
    </row>
    <row r="3964" customFormat="false" ht="51" hidden="false" customHeight="false" outlineLevel="0" collapsed="false">
      <c r="A3964" s="63" t="s">
        <v>1841</v>
      </c>
      <c r="B3964" s="23" t="s">
        <v>1842</v>
      </c>
      <c r="C3964" s="24" t="s">
        <v>17</v>
      </c>
      <c r="D3964" s="24" t="s">
        <v>23</v>
      </c>
      <c r="E3964" s="62" t="n">
        <v>20</v>
      </c>
      <c r="F3964" s="26" t="n">
        <v>22.42</v>
      </c>
      <c r="G3964" s="26" t="n">
        <v>448.47</v>
      </c>
    </row>
    <row r="3965" customFormat="false" ht="15" hidden="false" customHeight="false" outlineLevel="0" collapsed="false">
      <c r="A3965" s="64" t="s">
        <v>1353</v>
      </c>
      <c r="B3965" s="64"/>
      <c r="C3965" s="64"/>
      <c r="D3965" s="64"/>
      <c r="E3965" s="64"/>
      <c r="F3965" s="64"/>
      <c r="G3965" s="65" t="n">
        <v>46.12</v>
      </c>
    </row>
    <row r="3966" customFormat="false" ht="15" hidden="false" customHeight="false" outlineLevel="0" collapsed="false">
      <c r="A3966" s="64" t="s">
        <v>1354</v>
      </c>
      <c r="B3966" s="64"/>
      <c r="C3966" s="64"/>
      <c r="D3966" s="64"/>
      <c r="E3966" s="64"/>
      <c r="F3966" s="64"/>
      <c r="G3966" s="65" t="n">
        <v>59.78</v>
      </c>
    </row>
    <row r="3967" customFormat="false" ht="15" hidden="false" customHeight="false" outlineLevel="0" collapsed="false">
      <c r="A3967" s="64" t="s">
        <v>1355</v>
      </c>
      <c r="B3967" s="64"/>
      <c r="C3967" s="64"/>
      <c r="D3967" s="64"/>
      <c r="E3967" s="64"/>
      <c r="F3967" s="64"/>
      <c r="G3967" s="65" t="n">
        <v>105.91</v>
      </c>
    </row>
    <row r="3968" customFormat="false" ht="15" hidden="false" customHeight="false" outlineLevel="0" collapsed="false">
      <c r="A3968" s="64" t="s">
        <v>1356</v>
      </c>
      <c r="B3968" s="64"/>
      <c r="C3968" s="64"/>
      <c r="D3968" s="64"/>
      <c r="E3968" s="64"/>
      <c r="F3968" s="64"/>
      <c r="G3968" s="65" t="n">
        <v>0</v>
      </c>
    </row>
    <row r="3969" customFormat="false" ht="15" hidden="false" customHeight="false" outlineLevel="0" collapsed="false">
      <c r="A3969" s="64" t="s">
        <v>1357</v>
      </c>
      <c r="B3969" s="64"/>
      <c r="C3969" s="64"/>
      <c r="D3969" s="64"/>
      <c r="E3969" s="64"/>
      <c r="F3969" s="64"/>
      <c r="G3969" s="65" t="n">
        <v>27.16</v>
      </c>
    </row>
    <row r="3970" customFormat="false" ht="15" hidden="false" customHeight="false" outlineLevel="0" collapsed="false">
      <c r="A3970" s="64" t="s">
        <v>1358</v>
      </c>
      <c r="B3970" s="64"/>
      <c r="C3970" s="64"/>
      <c r="D3970" s="64"/>
      <c r="E3970" s="64"/>
      <c r="F3970" s="64"/>
      <c r="G3970" s="65" t="n">
        <v>0</v>
      </c>
    </row>
    <row r="3971" customFormat="false" ht="15" hidden="false" customHeight="false" outlineLevel="0" collapsed="false">
      <c r="A3971" s="64" t="s">
        <v>1359</v>
      </c>
      <c r="B3971" s="64"/>
      <c r="C3971" s="64"/>
      <c r="D3971" s="64"/>
      <c r="E3971" s="64"/>
      <c r="F3971" s="64"/>
      <c r="G3971" s="65" t="n">
        <v>27.16</v>
      </c>
    </row>
    <row r="3972" customFormat="false" ht="15" hidden="false" customHeight="false" outlineLevel="0" collapsed="false">
      <c r="A3972" s="64" t="s">
        <v>1360</v>
      </c>
      <c r="B3972" s="64"/>
      <c r="C3972" s="64"/>
      <c r="D3972" s="64"/>
      <c r="E3972" s="64"/>
      <c r="F3972" s="64"/>
      <c r="G3972" s="65" t="n">
        <v>133.07</v>
      </c>
    </row>
    <row r="3973" customFormat="false" ht="15" hidden="false" customHeight="false" outlineLevel="0" collapsed="false">
      <c r="A3973" s="64" t="s">
        <v>1361</v>
      </c>
      <c r="B3973" s="64"/>
      <c r="C3973" s="64"/>
      <c r="D3973" s="64"/>
      <c r="E3973" s="64"/>
      <c r="F3973" s="64"/>
      <c r="G3973" s="65" t="n">
        <v>20</v>
      </c>
    </row>
    <row r="3974" customFormat="false" ht="15" hidden="false" customHeight="false" outlineLevel="0" collapsed="false">
      <c r="A3974" s="64" t="s">
        <v>1362</v>
      </c>
      <c r="B3974" s="64"/>
      <c r="C3974" s="64"/>
      <c r="D3974" s="64"/>
      <c r="E3974" s="64"/>
      <c r="F3974" s="64"/>
      <c r="G3974" s="65" t="n">
        <f aca="false">G3973*G3972</f>
        <v>2661.4</v>
      </c>
    </row>
    <row r="3975" customFormat="false" ht="15" hidden="false" customHeight="false" outlineLevel="0" collapsed="false">
      <c r="A3975" s="66"/>
      <c r="B3975" s="66"/>
      <c r="C3975" s="66"/>
      <c r="D3975" s="66"/>
      <c r="E3975" s="66"/>
      <c r="F3975" s="66"/>
      <c r="G3975" s="66"/>
    </row>
    <row r="3976" customFormat="false" ht="51" hidden="false" customHeight="false" outlineLevel="0" collapsed="false">
      <c r="A3976" s="30" t="s">
        <v>517</v>
      </c>
      <c r="B3976" s="30" t="s">
        <v>518</v>
      </c>
      <c r="C3976" s="61" t="s">
        <v>17</v>
      </c>
      <c r="D3976" s="61" t="s">
        <v>23</v>
      </c>
      <c r="E3976" s="62"/>
      <c r="F3976" s="25"/>
      <c r="G3976" s="25"/>
    </row>
    <row r="3977" customFormat="false" ht="38.25" hidden="false" customHeight="false" outlineLevel="0" collapsed="false">
      <c r="A3977" s="63" t="n">
        <v>39137</v>
      </c>
      <c r="B3977" s="23" t="s">
        <v>1890</v>
      </c>
      <c r="C3977" s="24" t="s">
        <v>1343</v>
      </c>
      <c r="D3977" s="24" t="s">
        <v>23</v>
      </c>
      <c r="E3977" s="62" t="n">
        <v>17</v>
      </c>
      <c r="F3977" s="26" t="n">
        <v>0.53</v>
      </c>
      <c r="G3977" s="26" t="n">
        <v>9.01</v>
      </c>
    </row>
    <row r="3978" customFormat="false" ht="25.5" hidden="false" customHeight="false" outlineLevel="0" collapsed="false">
      <c r="A3978" s="63" t="s">
        <v>1367</v>
      </c>
      <c r="B3978" s="23" t="s">
        <v>1368</v>
      </c>
      <c r="C3978" s="24" t="s">
        <v>17</v>
      </c>
      <c r="D3978" s="24" t="s">
        <v>1314</v>
      </c>
      <c r="E3978" s="62" t="n">
        <v>1.7</v>
      </c>
      <c r="F3978" s="26" t="n">
        <v>15.68</v>
      </c>
      <c r="G3978" s="26" t="n">
        <v>26.65</v>
      </c>
    </row>
    <row r="3979" customFormat="false" ht="25.5" hidden="false" customHeight="false" outlineLevel="0" collapsed="false">
      <c r="A3979" s="63" t="s">
        <v>1349</v>
      </c>
      <c r="B3979" s="23" t="s">
        <v>1350</v>
      </c>
      <c r="C3979" s="24" t="s">
        <v>17</v>
      </c>
      <c r="D3979" s="24" t="s">
        <v>1314</v>
      </c>
      <c r="E3979" s="62" t="n">
        <v>1.7</v>
      </c>
      <c r="F3979" s="26" t="n">
        <v>12.54</v>
      </c>
      <c r="G3979" s="26" t="n">
        <v>21.31</v>
      </c>
    </row>
    <row r="3980" customFormat="false" ht="15" hidden="false" customHeight="false" outlineLevel="0" collapsed="false">
      <c r="A3980" s="64" t="s">
        <v>1353</v>
      </c>
      <c r="B3980" s="64"/>
      <c r="C3980" s="64"/>
      <c r="D3980" s="64"/>
      <c r="E3980" s="64"/>
      <c r="F3980" s="64"/>
      <c r="G3980" s="65" t="n">
        <v>1.98</v>
      </c>
    </row>
    <row r="3981" customFormat="false" ht="15" hidden="false" customHeight="false" outlineLevel="0" collapsed="false">
      <c r="A3981" s="64" t="s">
        <v>1354</v>
      </c>
      <c r="B3981" s="64"/>
      <c r="C3981" s="64"/>
      <c r="D3981" s="64"/>
      <c r="E3981" s="64"/>
      <c r="F3981" s="64"/>
      <c r="G3981" s="65" t="n">
        <v>1.37</v>
      </c>
    </row>
    <row r="3982" customFormat="false" ht="15" hidden="false" customHeight="false" outlineLevel="0" collapsed="false">
      <c r="A3982" s="64" t="s">
        <v>1355</v>
      </c>
      <c r="B3982" s="64"/>
      <c r="C3982" s="64"/>
      <c r="D3982" s="64"/>
      <c r="E3982" s="64"/>
      <c r="F3982" s="64"/>
      <c r="G3982" s="65" t="n">
        <v>3.35</v>
      </c>
    </row>
    <row r="3983" customFormat="false" ht="15" hidden="false" customHeight="false" outlineLevel="0" collapsed="false">
      <c r="A3983" s="64" t="s">
        <v>1356</v>
      </c>
      <c r="B3983" s="64"/>
      <c r="C3983" s="64"/>
      <c r="D3983" s="64"/>
      <c r="E3983" s="64"/>
      <c r="F3983" s="64"/>
      <c r="G3983" s="65" t="n">
        <v>0</v>
      </c>
    </row>
    <row r="3984" customFormat="false" ht="15" hidden="false" customHeight="false" outlineLevel="0" collapsed="false">
      <c r="A3984" s="64" t="s">
        <v>1357</v>
      </c>
      <c r="B3984" s="64"/>
      <c r="C3984" s="64"/>
      <c r="D3984" s="64"/>
      <c r="E3984" s="64"/>
      <c r="F3984" s="64"/>
      <c r="G3984" s="65" t="n">
        <v>0.86</v>
      </c>
    </row>
    <row r="3985" customFormat="false" ht="15" hidden="false" customHeight="false" outlineLevel="0" collapsed="false">
      <c r="A3985" s="64" t="s">
        <v>1358</v>
      </c>
      <c r="B3985" s="64"/>
      <c r="C3985" s="64"/>
      <c r="D3985" s="64"/>
      <c r="E3985" s="64"/>
      <c r="F3985" s="64"/>
      <c r="G3985" s="65" t="n">
        <v>0</v>
      </c>
    </row>
    <row r="3986" customFormat="false" ht="15" hidden="false" customHeight="false" outlineLevel="0" collapsed="false">
      <c r="A3986" s="64" t="s">
        <v>1359</v>
      </c>
      <c r="B3986" s="64"/>
      <c r="C3986" s="64"/>
      <c r="D3986" s="64"/>
      <c r="E3986" s="64"/>
      <c r="F3986" s="64"/>
      <c r="G3986" s="65" t="n">
        <v>0.86</v>
      </c>
    </row>
    <row r="3987" customFormat="false" ht="15" hidden="false" customHeight="false" outlineLevel="0" collapsed="false">
      <c r="A3987" s="64" t="s">
        <v>1360</v>
      </c>
      <c r="B3987" s="64"/>
      <c r="C3987" s="64"/>
      <c r="D3987" s="64"/>
      <c r="E3987" s="64"/>
      <c r="F3987" s="64"/>
      <c r="G3987" s="65" t="n">
        <v>4.21</v>
      </c>
    </row>
    <row r="3988" customFormat="false" ht="15" hidden="false" customHeight="false" outlineLevel="0" collapsed="false">
      <c r="A3988" s="64" t="s">
        <v>1361</v>
      </c>
      <c r="B3988" s="64"/>
      <c r="C3988" s="64"/>
      <c r="D3988" s="64"/>
      <c r="E3988" s="64"/>
      <c r="F3988" s="64"/>
      <c r="G3988" s="65" t="n">
        <v>17</v>
      </c>
    </row>
    <row r="3989" customFormat="false" ht="15" hidden="false" customHeight="false" outlineLevel="0" collapsed="false">
      <c r="A3989" s="64" t="s">
        <v>1362</v>
      </c>
      <c r="B3989" s="64"/>
      <c r="C3989" s="64"/>
      <c r="D3989" s="64"/>
      <c r="E3989" s="64"/>
      <c r="F3989" s="64"/>
      <c r="G3989" s="65" t="n">
        <f aca="false">G3988*G3987</f>
        <v>71.57</v>
      </c>
    </row>
    <row r="3990" customFormat="false" ht="15" hidden="false" customHeight="false" outlineLevel="0" collapsed="false">
      <c r="A3990" s="66"/>
      <c r="B3990" s="66"/>
      <c r="C3990" s="66"/>
      <c r="D3990" s="66"/>
      <c r="E3990" s="66"/>
      <c r="F3990" s="66"/>
      <c r="G3990" s="66"/>
    </row>
    <row r="3991" customFormat="false" ht="15" hidden="false" customHeight="true" outlineLevel="0" collapsed="false">
      <c r="A3991" s="30" t="s">
        <v>519</v>
      </c>
      <c r="B3991" s="30" t="s">
        <v>520</v>
      </c>
      <c r="C3991" s="30"/>
      <c r="D3991" s="30"/>
      <c r="E3991" s="30"/>
      <c r="F3991" s="30"/>
      <c r="G3991" s="30"/>
    </row>
    <row r="3992" customFormat="false" ht="25.5" hidden="false" customHeight="false" outlineLevel="0" collapsed="false">
      <c r="A3992" s="30" t="s">
        <v>521</v>
      </c>
      <c r="B3992" s="30" t="s">
        <v>522</v>
      </c>
      <c r="C3992" s="61" t="s">
        <v>17</v>
      </c>
      <c r="D3992" s="61" t="s">
        <v>23</v>
      </c>
      <c r="E3992" s="62"/>
      <c r="F3992" s="25"/>
      <c r="G3992" s="25"/>
    </row>
    <row r="3993" customFormat="false" ht="63.75" hidden="false" customHeight="false" outlineLevel="0" collapsed="false">
      <c r="A3993" s="63" t="n">
        <v>3380</v>
      </c>
      <c r="B3993" s="23" t="s">
        <v>1891</v>
      </c>
      <c r="C3993" s="24" t="s">
        <v>1343</v>
      </c>
      <c r="D3993" s="24" t="s">
        <v>23</v>
      </c>
      <c r="E3993" s="62" t="n">
        <v>8</v>
      </c>
      <c r="F3993" s="26" t="n">
        <v>29.5</v>
      </c>
      <c r="G3993" s="26" t="n">
        <v>236</v>
      </c>
    </row>
    <row r="3994" customFormat="false" ht="25.5" hidden="false" customHeight="false" outlineLevel="0" collapsed="false">
      <c r="A3994" s="63" t="s">
        <v>1373</v>
      </c>
      <c r="B3994" s="23" t="s">
        <v>1374</v>
      </c>
      <c r="C3994" s="24" t="s">
        <v>17</v>
      </c>
      <c r="D3994" s="24" t="s">
        <v>1314</v>
      </c>
      <c r="E3994" s="62" t="n">
        <v>3.2</v>
      </c>
      <c r="F3994" s="26" t="n">
        <v>12.83</v>
      </c>
      <c r="G3994" s="26" t="n">
        <v>41.05</v>
      </c>
    </row>
    <row r="3995" customFormat="false" ht="25.5" hidden="false" customHeight="false" outlineLevel="0" collapsed="false">
      <c r="A3995" s="63" t="s">
        <v>1367</v>
      </c>
      <c r="B3995" s="23" t="s">
        <v>1368</v>
      </c>
      <c r="C3995" s="24" t="s">
        <v>17</v>
      </c>
      <c r="D3995" s="24" t="s">
        <v>1314</v>
      </c>
      <c r="E3995" s="62" t="n">
        <v>3.2</v>
      </c>
      <c r="F3995" s="26" t="n">
        <v>15.68</v>
      </c>
      <c r="G3995" s="26" t="n">
        <v>50.17</v>
      </c>
    </row>
    <row r="3996" customFormat="false" ht="15" hidden="false" customHeight="false" outlineLevel="0" collapsed="false">
      <c r="A3996" s="64" t="s">
        <v>1353</v>
      </c>
      <c r="B3996" s="64"/>
      <c r="C3996" s="64"/>
      <c r="D3996" s="64"/>
      <c r="E3996" s="64"/>
      <c r="F3996" s="64"/>
      <c r="G3996" s="65" t="n">
        <v>8.04</v>
      </c>
    </row>
    <row r="3997" customFormat="false" ht="15" hidden="false" customHeight="false" outlineLevel="0" collapsed="false">
      <c r="A3997" s="64" t="s">
        <v>1354</v>
      </c>
      <c r="B3997" s="64"/>
      <c r="C3997" s="64"/>
      <c r="D3997" s="64"/>
      <c r="E3997" s="64"/>
      <c r="F3997" s="64"/>
      <c r="G3997" s="65" t="n">
        <v>32.86</v>
      </c>
    </row>
    <row r="3998" customFormat="false" ht="15" hidden="false" customHeight="false" outlineLevel="0" collapsed="false">
      <c r="A3998" s="64" t="s">
        <v>1355</v>
      </c>
      <c r="B3998" s="64"/>
      <c r="C3998" s="64"/>
      <c r="D3998" s="64"/>
      <c r="E3998" s="64"/>
      <c r="F3998" s="64"/>
      <c r="G3998" s="65" t="n">
        <v>40.9</v>
      </c>
    </row>
    <row r="3999" customFormat="false" ht="15" hidden="false" customHeight="false" outlineLevel="0" collapsed="false">
      <c r="A3999" s="64" t="s">
        <v>1356</v>
      </c>
      <c r="B3999" s="64"/>
      <c r="C3999" s="64"/>
      <c r="D3999" s="64"/>
      <c r="E3999" s="64"/>
      <c r="F3999" s="64"/>
      <c r="G3999" s="65" t="n">
        <v>0</v>
      </c>
    </row>
    <row r="4000" customFormat="false" ht="15" hidden="false" customHeight="false" outlineLevel="0" collapsed="false">
      <c r="A4000" s="64" t="s">
        <v>1357</v>
      </c>
      <c r="B4000" s="64"/>
      <c r="C4000" s="64"/>
      <c r="D4000" s="64"/>
      <c r="E4000" s="64"/>
      <c r="F4000" s="64"/>
      <c r="G4000" s="65" t="n">
        <v>10.49</v>
      </c>
    </row>
    <row r="4001" customFormat="false" ht="15" hidden="false" customHeight="false" outlineLevel="0" collapsed="false">
      <c r="A4001" s="64" t="s">
        <v>1358</v>
      </c>
      <c r="B4001" s="64"/>
      <c r="C4001" s="64"/>
      <c r="D4001" s="64"/>
      <c r="E4001" s="64"/>
      <c r="F4001" s="64"/>
      <c r="G4001" s="65" t="n">
        <v>0</v>
      </c>
    </row>
    <row r="4002" customFormat="false" ht="15" hidden="false" customHeight="false" outlineLevel="0" collapsed="false">
      <c r="A4002" s="64" t="s">
        <v>1359</v>
      </c>
      <c r="B4002" s="64"/>
      <c r="C4002" s="64"/>
      <c r="D4002" s="64"/>
      <c r="E4002" s="64"/>
      <c r="F4002" s="64"/>
      <c r="G4002" s="65" t="n">
        <v>10.49</v>
      </c>
    </row>
    <row r="4003" customFormat="false" ht="15" hidden="false" customHeight="false" outlineLevel="0" collapsed="false">
      <c r="A4003" s="64" t="s">
        <v>1360</v>
      </c>
      <c r="B4003" s="64"/>
      <c r="C4003" s="64"/>
      <c r="D4003" s="64"/>
      <c r="E4003" s="64"/>
      <c r="F4003" s="64"/>
      <c r="G4003" s="65" t="n">
        <v>51.39</v>
      </c>
    </row>
    <row r="4004" customFormat="false" ht="15" hidden="false" customHeight="false" outlineLevel="0" collapsed="false">
      <c r="A4004" s="64" t="s">
        <v>1361</v>
      </c>
      <c r="B4004" s="64"/>
      <c r="C4004" s="64"/>
      <c r="D4004" s="64"/>
      <c r="E4004" s="64"/>
      <c r="F4004" s="64"/>
      <c r="G4004" s="65" t="n">
        <v>8</v>
      </c>
    </row>
    <row r="4005" customFormat="false" ht="15" hidden="false" customHeight="false" outlineLevel="0" collapsed="false">
      <c r="A4005" s="64" t="s">
        <v>1362</v>
      </c>
      <c r="B4005" s="64"/>
      <c r="C4005" s="64"/>
      <c r="D4005" s="64"/>
      <c r="E4005" s="64"/>
      <c r="F4005" s="64"/>
      <c r="G4005" s="65" t="n">
        <f aca="false">G4004*G4003</f>
        <v>411.12</v>
      </c>
    </row>
    <row r="4006" customFormat="false" ht="15" hidden="false" customHeight="false" outlineLevel="0" collapsed="false">
      <c r="A4006" s="66"/>
      <c r="B4006" s="66"/>
      <c r="C4006" s="66"/>
      <c r="D4006" s="66"/>
      <c r="E4006" s="66"/>
      <c r="F4006" s="66"/>
      <c r="G4006" s="66"/>
    </row>
    <row r="4007" customFormat="false" ht="25.5" hidden="false" customHeight="false" outlineLevel="0" collapsed="false">
      <c r="A4007" s="30" t="s">
        <v>523</v>
      </c>
      <c r="B4007" s="30" t="s">
        <v>524</v>
      </c>
      <c r="C4007" s="61" t="s">
        <v>17</v>
      </c>
      <c r="D4007" s="61" t="s">
        <v>49</v>
      </c>
      <c r="E4007" s="62"/>
      <c r="F4007" s="25"/>
      <c r="G4007" s="25"/>
    </row>
    <row r="4008" customFormat="false" ht="25.5" hidden="false" customHeight="false" outlineLevel="0" collapsed="false">
      <c r="A4008" s="63" t="n">
        <v>863</v>
      </c>
      <c r="B4008" s="23" t="s">
        <v>1892</v>
      </c>
      <c r="C4008" s="24" t="s">
        <v>1343</v>
      </c>
      <c r="D4008" s="24" t="s">
        <v>49</v>
      </c>
      <c r="E4008" s="62" t="n">
        <v>147.9</v>
      </c>
      <c r="F4008" s="26" t="n">
        <v>13.31</v>
      </c>
      <c r="G4008" s="26" t="n">
        <v>1968.55</v>
      </c>
    </row>
    <row r="4009" customFormat="false" ht="25.5" hidden="false" customHeight="false" outlineLevel="0" collapsed="false">
      <c r="A4009" s="63" t="s">
        <v>1373</v>
      </c>
      <c r="B4009" s="23" t="s">
        <v>1374</v>
      </c>
      <c r="C4009" s="24" t="s">
        <v>17</v>
      </c>
      <c r="D4009" s="24" t="s">
        <v>1314</v>
      </c>
      <c r="E4009" s="62" t="n">
        <v>30.45</v>
      </c>
      <c r="F4009" s="26" t="n">
        <v>12.83</v>
      </c>
      <c r="G4009" s="26" t="n">
        <v>390.6</v>
      </c>
    </row>
    <row r="4010" customFormat="false" ht="25.5" hidden="false" customHeight="false" outlineLevel="0" collapsed="false">
      <c r="A4010" s="63" t="s">
        <v>1367</v>
      </c>
      <c r="B4010" s="23" t="s">
        <v>1368</v>
      </c>
      <c r="C4010" s="24" t="s">
        <v>17</v>
      </c>
      <c r="D4010" s="24" t="s">
        <v>1314</v>
      </c>
      <c r="E4010" s="62" t="n">
        <v>30.45</v>
      </c>
      <c r="F4010" s="26" t="n">
        <v>15.68</v>
      </c>
      <c r="G4010" s="26" t="n">
        <v>477.38</v>
      </c>
    </row>
    <row r="4011" customFormat="false" ht="15" hidden="false" customHeight="false" outlineLevel="0" collapsed="false">
      <c r="A4011" s="64" t="s">
        <v>1353</v>
      </c>
      <c r="B4011" s="64"/>
      <c r="C4011" s="64"/>
      <c r="D4011" s="64"/>
      <c r="E4011" s="64"/>
      <c r="F4011" s="64"/>
      <c r="G4011" s="65" t="n">
        <v>4.22</v>
      </c>
    </row>
    <row r="4012" customFormat="false" ht="15" hidden="false" customHeight="false" outlineLevel="0" collapsed="false">
      <c r="A4012" s="64" t="s">
        <v>1354</v>
      </c>
      <c r="B4012" s="64"/>
      <c r="C4012" s="64"/>
      <c r="D4012" s="64"/>
      <c r="E4012" s="64"/>
      <c r="F4012" s="64"/>
      <c r="G4012" s="65" t="n">
        <v>15.34</v>
      </c>
    </row>
    <row r="4013" customFormat="false" ht="15" hidden="false" customHeight="false" outlineLevel="0" collapsed="false">
      <c r="A4013" s="64" t="s">
        <v>1355</v>
      </c>
      <c r="B4013" s="64"/>
      <c r="C4013" s="64"/>
      <c r="D4013" s="64"/>
      <c r="E4013" s="64"/>
      <c r="F4013" s="64"/>
      <c r="G4013" s="65" t="n">
        <v>19.56</v>
      </c>
    </row>
    <row r="4014" customFormat="false" ht="15" hidden="false" customHeight="false" outlineLevel="0" collapsed="false">
      <c r="A4014" s="64" t="s">
        <v>1356</v>
      </c>
      <c r="B4014" s="64"/>
      <c r="C4014" s="64"/>
      <c r="D4014" s="64"/>
      <c r="E4014" s="64"/>
      <c r="F4014" s="64"/>
      <c r="G4014" s="65" t="n">
        <v>0</v>
      </c>
    </row>
    <row r="4015" customFormat="false" ht="15" hidden="false" customHeight="false" outlineLevel="0" collapsed="false">
      <c r="A4015" s="64" t="s">
        <v>1357</v>
      </c>
      <c r="B4015" s="64"/>
      <c r="C4015" s="64"/>
      <c r="D4015" s="64"/>
      <c r="E4015" s="64"/>
      <c r="F4015" s="64"/>
      <c r="G4015" s="65" t="n">
        <v>5.02</v>
      </c>
    </row>
    <row r="4016" customFormat="false" ht="15" hidden="false" customHeight="false" outlineLevel="0" collapsed="false">
      <c r="A4016" s="64" t="s">
        <v>1358</v>
      </c>
      <c r="B4016" s="64"/>
      <c r="C4016" s="64"/>
      <c r="D4016" s="64"/>
      <c r="E4016" s="64"/>
      <c r="F4016" s="64"/>
      <c r="G4016" s="65" t="n">
        <v>0</v>
      </c>
    </row>
    <row r="4017" customFormat="false" ht="15" hidden="false" customHeight="false" outlineLevel="0" collapsed="false">
      <c r="A4017" s="64" t="s">
        <v>1359</v>
      </c>
      <c r="B4017" s="64"/>
      <c r="C4017" s="64"/>
      <c r="D4017" s="64"/>
      <c r="E4017" s="64"/>
      <c r="F4017" s="64"/>
      <c r="G4017" s="65" t="n">
        <v>5.02</v>
      </c>
    </row>
    <row r="4018" customFormat="false" ht="15" hidden="false" customHeight="false" outlineLevel="0" collapsed="false">
      <c r="A4018" s="64" t="s">
        <v>1360</v>
      </c>
      <c r="B4018" s="64"/>
      <c r="C4018" s="64"/>
      <c r="D4018" s="64"/>
      <c r="E4018" s="64"/>
      <c r="F4018" s="64"/>
      <c r="G4018" s="65" t="n">
        <v>24.58</v>
      </c>
    </row>
    <row r="4019" customFormat="false" ht="15" hidden="false" customHeight="false" outlineLevel="0" collapsed="false">
      <c r="A4019" s="64" t="s">
        <v>1361</v>
      </c>
      <c r="B4019" s="64"/>
      <c r="C4019" s="64"/>
      <c r="D4019" s="64"/>
      <c r="E4019" s="64"/>
      <c r="F4019" s="64"/>
      <c r="G4019" s="65" t="n">
        <v>145</v>
      </c>
    </row>
    <row r="4020" customFormat="false" ht="15" hidden="false" customHeight="false" outlineLevel="0" collapsed="false">
      <c r="A4020" s="64" t="s">
        <v>1362</v>
      </c>
      <c r="B4020" s="64"/>
      <c r="C4020" s="64"/>
      <c r="D4020" s="64"/>
      <c r="E4020" s="64"/>
      <c r="F4020" s="64"/>
      <c r="G4020" s="65" t="n">
        <f aca="false">G4019*G4018</f>
        <v>3564.1</v>
      </c>
    </row>
    <row r="4021" customFormat="false" ht="15" hidden="false" customHeight="false" outlineLevel="0" collapsed="false">
      <c r="A4021" s="66"/>
      <c r="B4021" s="66"/>
      <c r="C4021" s="66"/>
      <c r="D4021" s="66"/>
      <c r="E4021" s="66"/>
      <c r="F4021" s="66"/>
      <c r="G4021" s="66"/>
    </row>
    <row r="4022" customFormat="false" ht="38.25" hidden="false" customHeight="false" outlineLevel="0" collapsed="false">
      <c r="A4022" s="30" t="s">
        <v>525</v>
      </c>
      <c r="B4022" s="30" t="s">
        <v>107</v>
      </c>
      <c r="C4022" s="61" t="s">
        <v>17</v>
      </c>
      <c r="D4022" s="61" t="s">
        <v>28</v>
      </c>
      <c r="E4022" s="62"/>
      <c r="F4022" s="25"/>
      <c r="G4022" s="25"/>
    </row>
    <row r="4023" customFormat="false" ht="25.5" hidden="false" customHeight="false" outlineLevel="0" collapsed="false">
      <c r="A4023" s="63" t="s">
        <v>1349</v>
      </c>
      <c r="B4023" s="23" t="s">
        <v>1350</v>
      </c>
      <c r="C4023" s="24" t="s">
        <v>17</v>
      </c>
      <c r="D4023" s="24" t="s">
        <v>1314</v>
      </c>
      <c r="E4023" s="62" t="n">
        <v>49.47</v>
      </c>
      <c r="F4023" s="26" t="n">
        <v>12.54</v>
      </c>
      <c r="G4023" s="26" t="n">
        <v>620.23</v>
      </c>
    </row>
    <row r="4024" customFormat="false" ht="15" hidden="false" customHeight="false" outlineLevel="0" collapsed="false">
      <c r="A4024" s="64" t="s">
        <v>1353</v>
      </c>
      <c r="B4024" s="64"/>
      <c r="C4024" s="64"/>
      <c r="D4024" s="64"/>
      <c r="E4024" s="64"/>
      <c r="F4024" s="64"/>
      <c r="G4024" s="65" t="n">
        <v>21.27</v>
      </c>
    </row>
    <row r="4025" customFormat="false" ht="15" hidden="false" customHeight="false" outlineLevel="0" collapsed="false">
      <c r="A4025" s="64" t="s">
        <v>1354</v>
      </c>
      <c r="B4025" s="64"/>
      <c r="C4025" s="64"/>
      <c r="D4025" s="64"/>
      <c r="E4025" s="64"/>
      <c r="F4025" s="64"/>
      <c r="G4025" s="65" t="n">
        <v>10.7</v>
      </c>
    </row>
    <row r="4026" customFormat="false" ht="15" hidden="false" customHeight="false" outlineLevel="0" collapsed="false">
      <c r="A4026" s="64" t="s">
        <v>1355</v>
      </c>
      <c r="B4026" s="64"/>
      <c r="C4026" s="64"/>
      <c r="D4026" s="64"/>
      <c r="E4026" s="64"/>
      <c r="F4026" s="64"/>
      <c r="G4026" s="65" t="n">
        <v>31.97</v>
      </c>
    </row>
    <row r="4027" customFormat="false" ht="15" hidden="false" customHeight="false" outlineLevel="0" collapsed="false">
      <c r="A4027" s="64" t="s">
        <v>1356</v>
      </c>
      <c r="B4027" s="64"/>
      <c r="C4027" s="64"/>
      <c r="D4027" s="64"/>
      <c r="E4027" s="64"/>
      <c r="F4027" s="64"/>
      <c r="G4027" s="65" t="n">
        <v>0</v>
      </c>
    </row>
    <row r="4028" customFormat="false" ht="15" hidden="false" customHeight="false" outlineLevel="0" collapsed="false">
      <c r="A4028" s="64" t="s">
        <v>1357</v>
      </c>
      <c r="B4028" s="64"/>
      <c r="C4028" s="64"/>
      <c r="D4028" s="64"/>
      <c r="E4028" s="64"/>
      <c r="F4028" s="64"/>
      <c r="G4028" s="65" t="n">
        <v>8.2</v>
      </c>
    </row>
    <row r="4029" customFormat="false" ht="15" hidden="false" customHeight="false" outlineLevel="0" collapsed="false">
      <c r="A4029" s="64" t="s">
        <v>1358</v>
      </c>
      <c r="B4029" s="64"/>
      <c r="C4029" s="64"/>
      <c r="D4029" s="64"/>
      <c r="E4029" s="64"/>
      <c r="F4029" s="64"/>
      <c r="G4029" s="65" t="n">
        <v>0</v>
      </c>
    </row>
    <row r="4030" customFormat="false" ht="15" hidden="false" customHeight="false" outlineLevel="0" collapsed="false">
      <c r="A4030" s="64" t="s">
        <v>1359</v>
      </c>
      <c r="B4030" s="64"/>
      <c r="C4030" s="64"/>
      <c r="D4030" s="64"/>
      <c r="E4030" s="64"/>
      <c r="F4030" s="64"/>
      <c r="G4030" s="65" t="n">
        <v>8.2</v>
      </c>
    </row>
    <row r="4031" customFormat="false" ht="15" hidden="false" customHeight="false" outlineLevel="0" collapsed="false">
      <c r="A4031" s="64" t="s">
        <v>1360</v>
      </c>
      <c r="B4031" s="64"/>
      <c r="C4031" s="64"/>
      <c r="D4031" s="64"/>
      <c r="E4031" s="64"/>
      <c r="F4031" s="64"/>
      <c r="G4031" s="65" t="n">
        <v>40.17</v>
      </c>
    </row>
    <row r="4032" customFormat="false" ht="15" hidden="false" customHeight="false" outlineLevel="0" collapsed="false">
      <c r="A4032" s="64" t="s">
        <v>1361</v>
      </c>
      <c r="B4032" s="64"/>
      <c r="C4032" s="64"/>
      <c r="D4032" s="64"/>
      <c r="E4032" s="64"/>
      <c r="F4032" s="64"/>
      <c r="G4032" s="65" t="n">
        <v>19.4</v>
      </c>
    </row>
    <row r="4033" customFormat="false" ht="15" hidden="false" customHeight="false" outlineLevel="0" collapsed="false">
      <c r="A4033" s="64" t="s">
        <v>1362</v>
      </c>
      <c r="B4033" s="64"/>
      <c r="C4033" s="64"/>
      <c r="D4033" s="64"/>
      <c r="E4033" s="64"/>
      <c r="F4033" s="64"/>
      <c r="G4033" s="65" t="n">
        <f aca="false">G4032*G4031</f>
        <v>779.298</v>
      </c>
    </row>
    <row r="4034" customFormat="false" ht="15" hidden="false" customHeight="false" outlineLevel="0" collapsed="false">
      <c r="A4034" s="66"/>
      <c r="B4034" s="66"/>
      <c r="C4034" s="66"/>
      <c r="D4034" s="66"/>
      <c r="E4034" s="66"/>
      <c r="F4034" s="66"/>
      <c r="G4034" s="66"/>
    </row>
    <row r="4035" customFormat="false" ht="25.5" hidden="false" customHeight="false" outlineLevel="0" collapsed="false">
      <c r="A4035" s="30" t="s">
        <v>526</v>
      </c>
      <c r="B4035" s="30" t="s">
        <v>312</v>
      </c>
      <c r="C4035" s="61" t="s">
        <v>17</v>
      </c>
      <c r="D4035" s="61" t="s">
        <v>23</v>
      </c>
      <c r="E4035" s="62"/>
      <c r="F4035" s="25"/>
      <c r="G4035" s="25"/>
    </row>
    <row r="4036" customFormat="false" ht="25.5" hidden="false" customHeight="false" outlineLevel="0" collapsed="false">
      <c r="A4036" s="63" t="n">
        <v>1106</v>
      </c>
      <c r="B4036" s="23" t="s">
        <v>1395</v>
      </c>
      <c r="C4036" s="24" t="s">
        <v>1343</v>
      </c>
      <c r="D4036" s="24" t="s">
        <v>114</v>
      </c>
      <c r="E4036" s="62" t="n">
        <v>24.08</v>
      </c>
      <c r="F4036" s="26" t="n">
        <v>0.7</v>
      </c>
      <c r="G4036" s="26" t="n">
        <v>16.85</v>
      </c>
    </row>
    <row r="4037" customFormat="false" ht="51" hidden="false" customHeight="false" outlineLevel="0" collapsed="false">
      <c r="A4037" s="63" t="n">
        <v>11315</v>
      </c>
      <c r="B4037" s="23" t="s">
        <v>1746</v>
      </c>
      <c r="C4037" s="24" t="s">
        <v>1343</v>
      </c>
      <c r="D4037" s="24" t="s">
        <v>23</v>
      </c>
      <c r="E4037" s="62" t="n">
        <v>8</v>
      </c>
      <c r="F4037" s="26" t="n">
        <v>80.38</v>
      </c>
      <c r="G4037" s="26" t="n">
        <v>643.04</v>
      </c>
    </row>
    <row r="4038" customFormat="false" ht="51" hidden="false" customHeight="false" outlineLevel="0" collapsed="false">
      <c r="A4038" s="63" t="n">
        <v>1358</v>
      </c>
      <c r="B4038" s="23" t="s">
        <v>1747</v>
      </c>
      <c r="C4038" s="24" t="s">
        <v>1343</v>
      </c>
      <c r="D4038" s="24" t="s">
        <v>18</v>
      </c>
      <c r="E4038" s="62" t="n">
        <v>0.48</v>
      </c>
      <c r="F4038" s="26" t="n">
        <v>23.31</v>
      </c>
      <c r="G4038" s="26" t="n">
        <v>11.19</v>
      </c>
    </row>
    <row r="4039" customFormat="false" ht="25.5" hidden="false" customHeight="false" outlineLevel="0" collapsed="false">
      <c r="A4039" s="63" t="n">
        <v>1379</v>
      </c>
      <c r="B4039" s="23" t="s">
        <v>1548</v>
      </c>
      <c r="C4039" s="24" t="s">
        <v>1343</v>
      </c>
      <c r="D4039" s="24" t="s">
        <v>114</v>
      </c>
      <c r="E4039" s="62" t="n">
        <v>148.07</v>
      </c>
      <c r="F4039" s="26" t="n">
        <v>0.47</v>
      </c>
      <c r="G4039" s="26" t="n">
        <v>69.59</v>
      </c>
    </row>
    <row r="4040" customFormat="false" ht="38.25" hidden="false" customHeight="false" outlineLevel="0" collapsed="false">
      <c r="A4040" s="63" t="n">
        <v>370</v>
      </c>
      <c r="B4040" s="23" t="s">
        <v>1549</v>
      </c>
      <c r="C4040" s="24" t="s">
        <v>1343</v>
      </c>
      <c r="D4040" s="24" t="s">
        <v>28</v>
      </c>
      <c r="E4040" s="62" t="n">
        <v>0.52</v>
      </c>
      <c r="F4040" s="26" t="n">
        <v>44</v>
      </c>
      <c r="G4040" s="26" t="n">
        <v>22.99</v>
      </c>
    </row>
    <row r="4041" customFormat="false" ht="15" hidden="false" customHeight="false" outlineLevel="0" collapsed="false">
      <c r="A4041" s="63" t="n">
        <v>39</v>
      </c>
      <c r="B4041" s="23" t="s">
        <v>1534</v>
      </c>
      <c r="C4041" s="24" t="s">
        <v>1343</v>
      </c>
      <c r="D4041" s="24" t="s">
        <v>114</v>
      </c>
      <c r="E4041" s="62" t="n">
        <v>17.25</v>
      </c>
      <c r="F4041" s="26" t="n">
        <v>4.17</v>
      </c>
      <c r="G4041" s="26" t="n">
        <v>71.92</v>
      </c>
    </row>
    <row r="4042" customFormat="false" ht="38.25" hidden="false" customHeight="false" outlineLevel="0" collapsed="false">
      <c r="A4042" s="63" t="n">
        <v>4721</v>
      </c>
      <c r="B4042" s="23" t="s">
        <v>1550</v>
      </c>
      <c r="C4042" s="24" t="s">
        <v>1343</v>
      </c>
      <c r="D4042" s="24" t="s">
        <v>28</v>
      </c>
      <c r="E4042" s="62" t="n">
        <v>0.29</v>
      </c>
      <c r="F4042" s="26" t="n">
        <v>54.25</v>
      </c>
      <c r="G4042" s="26" t="n">
        <v>15.84</v>
      </c>
    </row>
    <row r="4043" customFormat="false" ht="38.25" hidden="false" customHeight="false" outlineLevel="0" collapsed="false">
      <c r="A4043" s="63" t="n">
        <v>4722</v>
      </c>
      <c r="B4043" s="23" t="s">
        <v>1748</v>
      </c>
      <c r="C4043" s="24" t="s">
        <v>1343</v>
      </c>
      <c r="D4043" s="24" t="s">
        <v>28</v>
      </c>
      <c r="E4043" s="62" t="n">
        <v>0.03</v>
      </c>
      <c r="F4043" s="26" t="n">
        <v>54.25</v>
      </c>
      <c r="G4043" s="26" t="n">
        <v>1.74</v>
      </c>
    </row>
    <row r="4044" customFormat="false" ht="25.5" hidden="false" customHeight="false" outlineLevel="0" collapsed="false">
      <c r="A4044" s="63" t="n">
        <v>7258</v>
      </c>
      <c r="B4044" s="23" t="s">
        <v>1595</v>
      </c>
      <c r="C4044" s="24" t="s">
        <v>1343</v>
      </c>
      <c r="D4044" s="24" t="s">
        <v>23</v>
      </c>
      <c r="E4044" s="62" t="n">
        <v>483.84</v>
      </c>
      <c r="F4044" s="26" t="n">
        <v>0.35</v>
      </c>
      <c r="G4044" s="26" t="n">
        <v>169.34</v>
      </c>
    </row>
    <row r="4045" customFormat="false" ht="25.5" hidden="false" customHeight="false" outlineLevel="0" collapsed="false">
      <c r="A4045" s="63" t="s">
        <v>1363</v>
      </c>
      <c r="B4045" s="23" t="s">
        <v>1364</v>
      </c>
      <c r="C4045" s="24" t="s">
        <v>17</v>
      </c>
      <c r="D4045" s="24" t="s">
        <v>1314</v>
      </c>
      <c r="E4045" s="62" t="n">
        <v>13.43</v>
      </c>
      <c r="F4045" s="26" t="n">
        <v>15.53</v>
      </c>
      <c r="G4045" s="26" t="n">
        <v>208.55</v>
      </c>
    </row>
    <row r="4046" customFormat="false" ht="25.5" hidden="false" customHeight="false" outlineLevel="0" collapsed="false">
      <c r="A4046" s="63" t="s">
        <v>1349</v>
      </c>
      <c r="B4046" s="23" t="s">
        <v>1350</v>
      </c>
      <c r="C4046" s="24" t="s">
        <v>17</v>
      </c>
      <c r="D4046" s="24" t="s">
        <v>1314</v>
      </c>
      <c r="E4046" s="62" t="n">
        <v>35.87</v>
      </c>
      <c r="F4046" s="26" t="n">
        <v>12.54</v>
      </c>
      <c r="G4046" s="26" t="n">
        <v>449.67</v>
      </c>
    </row>
    <row r="4047" customFormat="false" ht="15" hidden="false" customHeight="false" outlineLevel="0" collapsed="false">
      <c r="A4047" s="64" t="s">
        <v>1353</v>
      </c>
      <c r="B4047" s="64"/>
      <c r="C4047" s="64"/>
      <c r="D4047" s="64"/>
      <c r="E4047" s="64"/>
      <c r="F4047" s="64"/>
      <c r="G4047" s="65" t="n">
        <v>56.41</v>
      </c>
    </row>
    <row r="4048" customFormat="false" ht="15" hidden="false" customHeight="false" outlineLevel="0" collapsed="false">
      <c r="A4048" s="64" t="s">
        <v>1354</v>
      </c>
      <c r="B4048" s="64"/>
      <c r="C4048" s="64"/>
      <c r="D4048" s="64"/>
      <c r="E4048" s="64"/>
      <c r="F4048" s="64"/>
      <c r="G4048" s="65" t="n">
        <v>153.68</v>
      </c>
    </row>
    <row r="4049" customFormat="false" ht="15" hidden="false" customHeight="false" outlineLevel="0" collapsed="false">
      <c r="A4049" s="64" t="s">
        <v>1355</v>
      </c>
      <c r="B4049" s="64"/>
      <c r="C4049" s="64"/>
      <c r="D4049" s="64"/>
      <c r="E4049" s="64"/>
      <c r="F4049" s="64"/>
      <c r="G4049" s="65" t="n">
        <v>210.09</v>
      </c>
    </row>
    <row r="4050" customFormat="false" ht="15" hidden="false" customHeight="false" outlineLevel="0" collapsed="false">
      <c r="A4050" s="64" t="s">
        <v>1356</v>
      </c>
      <c r="B4050" s="64"/>
      <c r="C4050" s="64"/>
      <c r="D4050" s="64"/>
      <c r="E4050" s="64"/>
      <c r="F4050" s="64"/>
      <c r="G4050" s="65" t="n">
        <v>0</v>
      </c>
    </row>
    <row r="4051" customFormat="false" ht="15" hidden="false" customHeight="false" outlineLevel="0" collapsed="false">
      <c r="A4051" s="64" t="s">
        <v>1357</v>
      </c>
      <c r="B4051" s="64"/>
      <c r="C4051" s="64"/>
      <c r="D4051" s="64"/>
      <c r="E4051" s="64"/>
      <c r="F4051" s="64"/>
      <c r="G4051" s="65" t="n">
        <v>53.89</v>
      </c>
    </row>
    <row r="4052" customFormat="false" ht="15" hidden="false" customHeight="false" outlineLevel="0" collapsed="false">
      <c r="A4052" s="64" t="s">
        <v>1358</v>
      </c>
      <c r="B4052" s="64"/>
      <c r="C4052" s="64"/>
      <c r="D4052" s="64"/>
      <c r="E4052" s="64"/>
      <c r="F4052" s="64"/>
      <c r="G4052" s="65" t="n">
        <v>0</v>
      </c>
    </row>
    <row r="4053" customFormat="false" ht="15" hidden="false" customHeight="false" outlineLevel="0" collapsed="false">
      <c r="A4053" s="64" t="s">
        <v>1359</v>
      </c>
      <c r="B4053" s="64"/>
      <c r="C4053" s="64"/>
      <c r="D4053" s="64"/>
      <c r="E4053" s="64"/>
      <c r="F4053" s="64"/>
      <c r="G4053" s="65" t="n">
        <v>53.89</v>
      </c>
    </row>
    <row r="4054" customFormat="false" ht="15" hidden="false" customHeight="false" outlineLevel="0" collapsed="false">
      <c r="A4054" s="64" t="s">
        <v>1360</v>
      </c>
      <c r="B4054" s="64"/>
      <c r="C4054" s="64"/>
      <c r="D4054" s="64"/>
      <c r="E4054" s="64"/>
      <c r="F4054" s="64"/>
      <c r="G4054" s="65" t="n">
        <v>263.98</v>
      </c>
    </row>
    <row r="4055" customFormat="false" ht="15" hidden="false" customHeight="false" outlineLevel="0" collapsed="false">
      <c r="A4055" s="64" t="s">
        <v>1361</v>
      </c>
      <c r="B4055" s="64"/>
      <c r="C4055" s="64"/>
      <c r="D4055" s="64"/>
      <c r="E4055" s="64"/>
      <c r="F4055" s="64"/>
      <c r="G4055" s="65" t="n">
        <v>8</v>
      </c>
    </row>
    <row r="4056" customFormat="false" ht="15" hidden="false" customHeight="false" outlineLevel="0" collapsed="false">
      <c r="A4056" s="64" t="s">
        <v>1362</v>
      </c>
      <c r="B4056" s="64"/>
      <c r="C4056" s="64"/>
      <c r="D4056" s="64"/>
      <c r="E4056" s="64"/>
      <c r="F4056" s="64"/>
      <c r="G4056" s="65" t="n">
        <f aca="false">G4055*G4054</f>
        <v>2111.84</v>
      </c>
    </row>
    <row r="4057" customFormat="false" ht="15" hidden="false" customHeight="false" outlineLevel="0" collapsed="false">
      <c r="A4057" s="66"/>
      <c r="B4057" s="66"/>
      <c r="C4057" s="66"/>
      <c r="D4057" s="66"/>
      <c r="E4057" s="66"/>
      <c r="F4057" s="66"/>
      <c r="G4057" s="66"/>
    </row>
    <row r="4058" customFormat="false" ht="51" hidden="false" customHeight="false" outlineLevel="0" collapsed="false">
      <c r="A4058" s="30" t="s">
        <v>527</v>
      </c>
      <c r="B4058" s="30" t="s">
        <v>528</v>
      </c>
      <c r="C4058" s="61" t="s">
        <v>17</v>
      </c>
      <c r="D4058" s="61" t="s">
        <v>49</v>
      </c>
      <c r="E4058" s="62"/>
      <c r="F4058" s="25"/>
      <c r="G4058" s="25"/>
    </row>
    <row r="4059" customFormat="false" ht="25.5" hidden="false" customHeight="false" outlineLevel="0" collapsed="false">
      <c r="A4059" s="63" t="s">
        <v>1373</v>
      </c>
      <c r="B4059" s="23" t="s">
        <v>1374</v>
      </c>
      <c r="C4059" s="24" t="s">
        <v>17</v>
      </c>
      <c r="D4059" s="24" t="s">
        <v>1314</v>
      </c>
      <c r="E4059" s="62" t="n">
        <v>0.24</v>
      </c>
      <c r="F4059" s="26" t="n">
        <v>12.83</v>
      </c>
      <c r="G4059" s="26" t="n">
        <v>3.05</v>
      </c>
    </row>
    <row r="4060" customFormat="false" ht="25.5" hidden="false" customHeight="false" outlineLevel="0" collapsed="false">
      <c r="A4060" s="63" t="s">
        <v>1367</v>
      </c>
      <c r="B4060" s="23" t="s">
        <v>1368</v>
      </c>
      <c r="C4060" s="24" t="s">
        <v>17</v>
      </c>
      <c r="D4060" s="24" t="s">
        <v>1314</v>
      </c>
      <c r="E4060" s="62" t="n">
        <v>1.51</v>
      </c>
      <c r="F4060" s="26" t="n">
        <v>15.68</v>
      </c>
      <c r="G4060" s="26" t="n">
        <v>23.7</v>
      </c>
    </row>
    <row r="4061" customFormat="false" ht="15" hidden="false" customHeight="false" outlineLevel="0" collapsed="false">
      <c r="A4061" s="64" t="s">
        <v>1353</v>
      </c>
      <c r="B4061" s="64"/>
      <c r="C4061" s="64"/>
      <c r="D4061" s="64"/>
      <c r="E4061" s="64"/>
      <c r="F4061" s="64"/>
      <c r="G4061" s="65" t="n">
        <v>2.77</v>
      </c>
    </row>
    <row r="4062" customFormat="false" ht="15" hidden="false" customHeight="false" outlineLevel="0" collapsed="false">
      <c r="A4062" s="64" t="s">
        <v>1354</v>
      </c>
      <c r="B4062" s="64"/>
      <c r="C4062" s="64"/>
      <c r="D4062" s="64"/>
      <c r="E4062" s="64"/>
      <c r="F4062" s="64"/>
      <c r="G4062" s="65" t="n">
        <v>1.05</v>
      </c>
    </row>
    <row r="4063" customFormat="false" ht="15" hidden="false" customHeight="false" outlineLevel="0" collapsed="false">
      <c r="A4063" s="64" t="s">
        <v>1355</v>
      </c>
      <c r="B4063" s="64"/>
      <c r="C4063" s="64"/>
      <c r="D4063" s="64"/>
      <c r="E4063" s="64"/>
      <c r="F4063" s="64"/>
      <c r="G4063" s="65" t="n">
        <v>3.82</v>
      </c>
    </row>
    <row r="4064" customFormat="false" ht="15" hidden="false" customHeight="false" outlineLevel="0" collapsed="false">
      <c r="A4064" s="64" t="s">
        <v>1356</v>
      </c>
      <c r="B4064" s="64"/>
      <c r="C4064" s="64"/>
      <c r="D4064" s="64"/>
      <c r="E4064" s="64"/>
      <c r="F4064" s="64"/>
      <c r="G4064" s="65" t="n">
        <v>0</v>
      </c>
    </row>
    <row r="4065" customFormat="false" ht="15" hidden="false" customHeight="false" outlineLevel="0" collapsed="false">
      <c r="A4065" s="64" t="s">
        <v>1357</v>
      </c>
      <c r="B4065" s="64"/>
      <c r="C4065" s="64"/>
      <c r="D4065" s="64"/>
      <c r="E4065" s="64"/>
      <c r="F4065" s="64"/>
      <c r="G4065" s="65" t="n">
        <v>0.98</v>
      </c>
    </row>
    <row r="4066" customFormat="false" ht="15" hidden="false" customHeight="false" outlineLevel="0" collapsed="false">
      <c r="A4066" s="64" t="s">
        <v>1358</v>
      </c>
      <c r="B4066" s="64"/>
      <c r="C4066" s="64"/>
      <c r="D4066" s="64"/>
      <c r="E4066" s="64"/>
      <c r="F4066" s="64"/>
      <c r="G4066" s="65" t="n">
        <v>0</v>
      </c>
    </row>
    <row r="4067" customFormat="false" ht="15" hidden="false" customHeight="false" outlineLevel="0" collapsed="false">
      <c r="A4067" s="64" t="s">
        <v>1359</v>
      </c>
      <c r="B4067" s="64"/>
      <c r="C4067" s="64"/>
      <c r="D4067" s="64"/>
      <c r="E4067" s="64"/>
      <c r="F4067" s="64"/>
      <c r="G4067" s="65" t="n">
        <v>0.98</v>
      </c>
    </row>
    <row r="4068" customFormat="false" ht="15" hidden="false" customHeight="false" outlineLevel="0" collapsed="false">
      <c r="A4068" s="64" t="s">
        <v>1360</v>
      </c>
      <c r="B4068" s="64"/>
      <c r="C4068" s="64"/>
      <c r="D4068" s="64"/>
      <c r="E4068" s="64"/>
      <c r="F4068" s="64"/>
      <c r="G4068" s="65" t="n">
        <v>4.8</v>
      </c>
    </row>
    <row r="4069" customFormat="false" ht="15" hidden="false" customHeight="false" outlineLevel="0" collapsed="false">
      <c r="A4069" s="64" t="s">
        <v>1361</v>
      </c>
      <c r="B4069" s="64"/>
      <c r="C4069" s="64"/>
      <c r="D4069" s="64"/>
      <c r="E4069" s="64"/>
      <c r="F4069" s="64"/>
      <c r="G4069" s="65" t="n">
        <v>7</v>
      </c>
    </row>
    <row r="4070" customFormat="false" ht="15" hidden="false" customHeight="false" outlineLevel="0" collapsed="false">
      <c r="A4070" s="64" t="s">
        <v>1362</v>
      </c>
      <c r="B4070" s="64"/>
      <c r="C4070" s="64"/>
      <c r="D4070" s="64"/>
      <c r="E4070" s="64"/>
      <c r="F4070" s="64"/>
      <c r="G4070" s="65" t="n">
        <f aca="false">G4069*G4068</f>
        <v>33.6</v>
      </c>
    </row>
    <row r="4071" customFormat="false" ht="15" hidden="false" customHeight="false" outlineLevel="0" collapsed="false">
      <c r="A4071" s="66"/>
      <c r="B4071" s="66"/>
      <c r="C4071" s="66"/>
      <c r="D4071" s="66"/>
      <c r="E4071" s="66"/>
      <c r="F4071" s="66"/>
      <c r="G4071" s="66"/>
    </row>
    <row r="4072" customFormat="false" ht="38.25" hidden="false" customHeight="false" outlineLevel="0" collapsed="false">
      <c r="A4072" s="30" t="s">
        <v>529</v>
      </c>
      <c r="B4072" s="30" t="s">
        <v>530</v>
      </c>
      <c r="C4072" s="61" t="s">
        <v>17</v>
      </c>
      <c r="D4072" s="61" t="s">
        <v>23</v>
      </c>
      <c r="E4072" s="62"/>
      <c r="F4072" s="25"/>
      <c r="G4072" s="25"/>
    </row>
    <row r="4073" customFormat="false" ht="38.25" hidden="false" customHeight="false" outlineLevel="0" collapsed="false">
      <c r="A4073" s="63" t="s">
        <v>1375</v>
      </c>
      <c r="B4073" s="23" t="s">
        <v>1376</v>
      </c>
      <c r="C4073" s="24" t="s">
        <v>17</v>
      </c>
      <c r="D4073" s="24" t="s">
        <v>1314</v>
      </c>
      <c r="E4073" s="62" t="n">
        <v>0.02</v>
      </c>
      <c r="F4073" s="26" t="n">
        <v>12.7</v>
      </c>
      <c r="G4073" s="26" t="n">
        <v>0.29</v>
      </c>
    </row>
    <row r="4074" customFormat="false" ht="38.25" hidden="false" customHeight="false" outlineLevel="0" collapsed="false">
      <c r="A4074" s="63" t="s">
        <v>1369</v>
      </c>
      <c r="B4074" s="23" t="s">
        <v>1370</v>
      </c>
      <c r="C4074" s="24" t="s">
        <v>17</v>
      </c>
      <c r="D4074" s="24" t="s">
        <v>1314</v>
      </c>
      <c r="E4074" s="62" t="n">
        <v>0.14</v>
      </c>
      <c r="F4074" s="26" t="n">
        <v>15.51</v>
      </c>
      <c r="G4074" s="26" t="n">
        <v>2.23</v>
      </c>
    </row>
    <row r="4075" customFormat="false" ht="15" hidden="false" customHeight="false" outlineLevel="0" collapsed="false">
      <c r="A4075" s="64" t="s">
        <v>1353</v>
      </c>
      <c r="B4075" s="64"/>
      <c r="C4075" s="64"/>
      <c r="D4075" s="64"/>
      <c r="E4075" s="64"/>
      <c r="F4075" s="64"/>
      <c r="G4075" s="65" t="n">
        <v>1.82</v>
      </c>
    </row>
    <row r="4076" customFormat="false" ht="15" hidden="false" customHeight="false" outlineLevel="0" collapsed="false">
      <c r="A4076" s="64" t="s">
        <v>1354</v>
      </c>
      <c r="B4076" s="64"/>
      <c r="C4076" s="64"/>
      <c r="D4076" s="64"/>
      <c r="E4076" s="64"/>
      <c r="F4076" s="64"/>
      <c r="G4076" s="65" t="n">
        <v>0.7</v>
      </c>
    </row>
    <row r="4077" customFormat="false" ht="15" hidden="false" customHeight="false" outlineLevel="0" collapsed="false">
      <c r="A4077" s="64" t="s">
        <v>1355</v>
      </c>
      <c r="B4077" s="64"/>
      <c r="C4077" s="64"/>
      <c r="D4077" s="64"/>
      <c r="E4077" s="64"/>
      <c r="F4077" s="64"/>
      <c r="G4077" s="65" t="n">
        <v>2.53</v>
      </c>
    </row>
    <row r="4078" customFormat="false" ht="15" hidden="false" customHeight="false" outlineLevel="0" collapsed="false">
      <c r="A4078" s="64" t="s">
        <v>1356</v>
      </c>
      <c r="B4078" s="64"/>
      <c r="C4078" s="64"/>
      <c r="D4078" s="64"/>
      <c r="E4078" s="64"/>
      <c r="F4078" s="64"/>
      <c r="G4078" s="65" t="n">
        <v>0</v>
      </c>
    </row>
    <row r="4079" customFormat="false" ht="15" hidden="false" customHeight="false" outlineLevel="0" collapsed="false">
      <c r="A4079" s="64" t="s">
        <v>1357</v>
      </c>
      <c r="B4079" s="64"/>
      <c r="C4079" s="64"/>
      <c r="D4079" s="64"/>
      <c r="E4079" s="64"/>
      <c r="F4079" s="64"/>
      <c r="G4079" s="65" t="n">
        <v>0.65</v>
      </c>
    </row>
    <row r="4080" customFormat="false" ht="15" hidden="false" customHeight="false" outlineLevel="0" collapsed="false">
      <c r="A4080" s="64" t="s">
        <v>1358</v>
      </c>
      <c r="B4080" s="64"/>
      <c r="C4080" s="64"/>
      <c r="D4080" s="64"/>
      <c r="E4080" s="64"/>
      <c r="F4080" s="64"/>
      <c r="G4080" s="65" t="n">
        <v>0</v>
      </c>
    </row>
    <row r="4081" customFormat="false" ht="15" hidden="false" customHeight="false" outlineLevel="0" collapsed="false">
      <c r="A4081" s="64" t="s">
        <v>1359</v>
      </c>
      <c r="B4081" s="64"/>
      <c r="C4081" s="64"/>
      <c r="D4081" s="64"/>
      <c r="E4081" s="64"/>
      <c r="F4081" s="64"/>
      <c r="G4081" s="65" t="n">
        <v>0.65</v>
      </c>
    </row>
    <row r="4082" customFormat="false" ht="15" hidden="false" customHeight="false" outlineLevel="0" collapsed="false">
      <c r="A4082" s="64" t="s">
        <v>1360</v>
      </c>
      <c r="B4082" s="64"/>
      <c r="C4082" s="64"/>
      <c r="D4082" s="64"/>
      <c r="E4082" s="64"/>
      <c r="F4082" s="64"/>
      <c r="G4082" s="65" t="n">
        <v>3.17</v>
      </c>
    </row>
    <row r="4083" customFormat="false" ht="15" hidden="false" customHeight="false" outlineLevel="0" collapsed="false">
      <c r="A4083" s="64" t="s">
        <v>1361</v>
      </c>
      <c r="B4083" s="64"/>
      <c r="C4083" s="64"/>
      <c r="D4083" s="64"/>
      <c r="E4083" s="64"/>
      <c r="F4083" s="64"/>
      <c r="G4083" s="65" t="n">
        <v>1</v>
      </c>
    </row>
    <row r="4084" customFormat="false" ht="15" hidden="false" customHeight="false" outlineLevel="0" collapsed="false">
      <c r="A4084" s="64" t="s">
        <v>1362</v>
      </c>
      <c r="B4084" s="64"/>
      <c r="C4084" s="64"/>
      <c r="D4084" s="64"/>
      <c r="E4084" s="64"/>
      <c r="F4084" s="64"/>
      <c r="G4084" s="65" t="n">
        <f aca="false">G4083*G4082</f>
        <v>3.17</v>
      </c>
    </row>
    <row r="4085" customFormat="false" ht="15" hidden="false" customHeight="false" outlineLevel="0" collapsed="false">
      <c r="A4085" s="66"/>
      <c r="B4085" s="66"/>
      <c r="C4085" s="66"/>
      <c r="D4085" s="66"/>
      <c r="E4085" s="66"/>
      <c r="F4085" s="66"/>
      <c r="G4085" s="66"/>
    </row>
    <row r="4086" customFormat="false" ht="63.75" hidden="false" customHeight="false" outlineLevel="0" collapsed="false">
      <c r="A4086" s="30" t="s">
        <v>531</v>
      </c>
      <c r="B4086" s="30" t="s">
        <v>532</v>
      </c>
      <c r="C4086" s="61" t="s">
        <v>17</v>
      </c>
      <c r="D4086" s="61" t="s">
        <v>49</v>
      </c>
      <c r="E4086" s="62"/>
      <c r="F4086" s="25"/>
      <c r="G4086" s="25"/>
    </row>
    <row r="4087" customFormat="false" ht="38.25" hidden="false" customHeight="false" outlineLevel="0" collapsed="false">
      <c r="A4087" s="63" t="s">
        <v>1375</v>
      </c>
      <c r="B4087" s="23" t="s">
        <v>1376</v>
      </c>
      <c r="C4087" s="24" t="s">
        <v>17</v>
      </c>
      <c r="D4087" s="24" t="s">
        <v>1314</v>
      </c>
      <c r="E4087" s="62" t="n">
        <v>0.39</v>
      </c>
      <c r="F4087" s="26" t="n">
        <v>12.7</v>
      </c>
      <c r="G4087" s="26" t="n">
        <v>4.89</v>
      </c>
    </row>
    <row r="4088" customFormat="false" ht="38.25" hidden="false" customHeight="false" outlineLevel="0" collapsed="false">
      <c r="A4088" s="63" t="s">
        <v>1369</v>
      </c>
      <c r="B4088" s="23" t="s">
        <v>1370</v>
      </c>
      <c r="C4088" s="24" t="s">
        <v>17</v>
      </c>
      <c r="D4088" s="24" t="s">
        <v>1314</v>
      </c>
      <c r="E4088" s="62" t="n">
        <v>2.74</v>
      </c>
      <c r="F4088" s="26" t="n">
        <v>15.51</v>
      </c>
      <c r="G4088" s="26" t="n">
        <v>42.44</v>
      </c>
    </row>
    <row r="4089" customFormat="false" ht="38.25" hidden="false" customHeight="false" outlineLevel="0" collapsed="false">
      <c r="A4089" s="63" t="s">
        <v>1762</v>
      </c>
      <c r="B4089" s="23" t="s">
        <v>1763</v>
      </c>
      <c r="C4089" s="24" t="s">
        <v>17</v>
      </c>
      <c r="D4089" s="24" t="s">
        <v>28</v>
      </c>
      <c r="E4089" s="62" t="n">
        <v>0.02</v>
      </c>
      <c r="F4089" s="26" t="n">
        <v>364.43</v>
      </c>
      <c r="G4089" s="26" t="n">
        <v>7.65</v>
      </c>
    </row>
    <row r="4090" customFormat="false" ht="15" hidden="false" customHeight="false" outlineLevel="0" collapsed="false">
      <c r="A4090" s="64" t="s">
        <v>1353</v>
      </c>
      <c r="B4090" s="64"/>
      <c r="C4090" s="64"/>
      <c r="D4090" s="64"/>
      <c r="E4090" s="64"/>
      <c r="F4090" s="64"/>
      <c r="G4090" s="65" t="n">
        <v>5.1</v>
      </c>
    </row>
    <row r="4091" customFormat="false" ht="15" hidden="false" customHeight="false" outlineLevel="0" collapsed="false">
      <c r="A4091" s="64" t="s">
        <v>1354</v>
      </c>
      <c r="B4091" s="64"/>
      <c r="C4091" s="64"/>
      <c r="D4091" s="64"/>
      <c r="E4091" s="64"/>
      <c r="F4091" s="64"/>
      <c r="G4091" s="65" t="n">
        <v>2.75</v>
      </c>
    </row>
    <row r="4092" customFormat="false" ht="15" hidden="false" customHeight="false" outlineLevel="0" collapsed="false">
      <c r="A4092" s="64" t="s">
        <v>1355</v>
      </c>
      <c r="B4092" s="64"/>
      <c r="C4092" s="64"/>
      <c r="D4092" s="64"/>
      <c r="E4092" s="64"/>
      <c r="F4092" s="64"/>
      <c r="G4092" s="65" t="n">
        <v>7.86</v>
      </c>
    </row>
    <row r="4093" customFormat="false" ht="15" hidden="false" customHeight="false" outlineLevel="0" collapsed="false">
      <c r="A4093" s="64" t="s">
        <v>1356</v>
      </c>
      <c r="B4093" s="64"/>
      <c r="C4093" s="64"/>
      <c r="D4093" s="64"/>
      <c r="E4093" s="64"/>
      <c r="F4093" s="64"/>
      <c r="G4093" s="65" t="n">
        <v>0</v>
      </c>
    </row>
    <row r="4094" customFormat="false" ht="15" hidden="false" customHeight="false" outlineLevel="0" collapsed="false">
      <c r="A4094" s="64" t="s">
        <v>1357</v>
      </c>
      <c r="B4094" s="64"/>
      <c r="C4094" s="64"/>
      <c r="D4094" s="64"/>
      <c r="E4094" s="64"/>
      <c r="F4094" s="64"/>
      <c r="G4094" s="65" t="n">
        <v>2.01</v>
      </c>
    </row>
    <row r="4095" customFormat="false" ht="15" hidden="false" customHeight="false" outlineLevel="0" collapsed="false">
      <c r="A4095" s="64" t="s">
        <v>1358</v>
      </c>
      <c r="B4095" s="64"/>
      <c r="C4095" s="64"/>
      <c r="D4095" s="64"/>
      <c r="E4095" s="64"/>
      <c r="F4095" s="64"/>
      <c r="G4095" s="65" t="n">
        <v>0</v>
      </c>
    </row>
    <row r="4096" customFormat="false" ht="15" hidden="false" customHeight="false" outlineLevel="0" collapsed="false">
      <c r="A4096" s="64" t="s">
        <v>1359</v>
      </c>
      <c r="B4096" s="64"/>
      <c r="C4096" s="64"/>
      <c r="D4096" s="64"/>
      <c r="E4096" s="64"/>
      <c r="F4096" s="64"/>
      <c r="G4096" s="65" t="n">
        <v>2.01</v>
      </c>
    </row>
    <row r="4097" customFormat="false" ht="15" hidden="false" customHeight="false" outlineLevel="0" collapsed="false">
      <c r="A4097" s="64" t="s">
        <v>1360</v>
      </c>
      <c r="B4097" s="64"/>
      <c r="C4097" s="64"/>
      <c r="D4097" s="64"/>
      <c r="E4097" s="64"/>
      <c r="F4097" s="64"/>
      <c r="G4097" s="65" t="n">
        <v>9.87</v>
      </c>
    </row>
    <row r="4098" customFormat="false" ht="15" hidden="false" customHeight="false" outlineLevel="0" collapsed="false">
      <c r="A4098" s="64" t="s">
        <v>1361</v>
      </c>
      <c r="B4098" s="64"/>
      <c r="C4098" s="64"/>
      <c r="D4098" s="64"/>
      <c r="E4098" s="64"/>
      <c r="F4098" s="64"/>
      <c r="G4098" s="65" t="n">
        <v>7</v>
      </c>
    </row>
    <row r="4099" customFormat="false" ht="15" hidden="false" customHeight="false" outlineLevel="0" collapsed="false">
      <c r="A4099" s="64" t="s">
        <v>1362</v>
      </c>
      <c r="B4099" s="64"/>
      <c r="C4099" s="64"/>
      <c r="D4099" s="64"/>
      <c r="E4099" s="64"/>
      <c r="F4099" s="64"/>
      <c r="G4099" s="65" t="n">
        <f aca="false">G4098*G4097</f>
        <v>69.09</v>
      </c>
    </row>
    <row r="4100" customFormat="false" ht="15" hidden="false" customHeight="false" outlineLevel="0" collapsed="false">
      <c r="A4100" s="66"/>
      <c r="B4100" s="66"/>
      <c r="C4100" s="66"/>
      <c r="D4100" s="66"/>
      <c r="E4100" s="66"/>
      <c r="F4100" s="66"/>
      <c r="G4100" s="66"/>
    </row>
    <row r="4101" customFormat="false" ht="63.75" hidden="false" customHeight="false" outlineLevel="0" collapsed="false">
      <c r="A4101" s="30" t="s">
        <v>533</v>
      </c>
      <c r="B4101" s="30" t="s">
        <v>534</v>
      </c>
      <c r="C4101" s="61" t="s">
        <v>17</v>
      </c>
      <c r="D4101" s="61" t="s">
        <v>49</v>
      </c>
      <c r="E4101" s="62"/>
      <c r="F4101" s="25"/>
      <c r="G4101" s="25"/>
    </row>
    <row r="4102" customFormat="false" ht="25.5" hidden="false" customHeight="false" outlineLevel="0" collapsed="false">
      <c r="A4102" s="63" t="n">
        <v>2685</v>
      </c>
      <c r="B4102" s="23" t="s">
        <v>1826</v>
      </c>
      <c r="C4102" s="24" t="s">
        <v>1343</v>
      </c>
      <c r="D4102" s="24" t="s">
        <v>49</v>
      </c>
      <c r="E4102" s="62" t="n">
        <v>7.12</v>
      </c>
      <c r="F4102" s="26" t="n">
        <v>3.83</v>
      </c>
      <c r="G4102" s="26" t="n">
        <v>27.27</v>
      </c>
    </row>
    <row r="4103" customFormat="false" ht="25.5" hidden="false" customHeight="false" outlineLevel="0" collapsed="false">
      <c r="A4103" s="63" t="s">
        <v>1373</v>
      </c>
      <c r="B4103" s="23" t="s">
        <v>1374</v>
      </c>
      <c r="C4103" s="24" t="s">
        <v>17</v>
      </c>
      <c r="D4103" s="24" t="s">
        <v>1314</v>
      </c>
      <c r="E4103" s="62" t="n">
        <v>1.36</v>
      </c>
      <c r="F4103" s="26" t="n">
        <v>12.83</v>
      </c>
      <c r="G4103" s="26" t="n">
        <v>17.42</v>
      </c>
    </row>
    <row r="4104" customFormat="false" ht="25.5" hidden="false" customHeight="false" outlineLevel="0" collapsed="false">
      <c r="A4104" s="63" t="s">
        <v>1367</v>
      </c>
      <c r="B4104" s="23" t="s">
        <v>1368</v>
      </c>
      <c r="C4104" s="24" t="s">
        <v>17</v>
      </c>
      <c r="D4104" s="24" t="s">
        <v>1314</v>
      </c>
      <c r="E4104" s="62" t="n">
        <v>1.36</v>
      </c>
      <c r="F4104" s="26" t="n">
        <v>15.68</v>
      </c>
      <c r="G4104" s="26" t="n">
        <v>21.29</v>
      </c>
    </row>
    <row r="4105" customFormat="false" ht="15" hidden="false" customHeight="false" outlineLevel="0" collapsed="false">
      <c r="A4105" s="64" t="s">
        <v>1353</v>
      </c>
      <c r="B4105" s="64"/>
      <c r="C4105" s="64"/>
      <c r="D4105" s="64"/>
      <c r="E4105" s="64"/>
      <c r="F4105" s="64"/>
      <c r="G4105" s="65" t="n">
        <v>3.9</v>
      </c>
    </row>
    <row r="4106" customFormat="false" ht="15" hidden="false" customHeight="false" outlineLevel="0" collapsed="false">
      <c r="A4106" s="64" t="s">
        <v>1354</v>
      </c>
      <c r="B4106" s="64"/>
      <c r="C4106" s="64"/>
      <c r="D4106" s="64"/>
      <c r="E4106" s="64"/>
      <c r="F4106" s="64"/>
      <c r="G4106" s="65" t="n">
        <v>5.52</v>
      </c>
    </row>
    <row r="4107" customFormat="false" ht="15" hidden="false" customHeight="false" outlineLevel="0" collapsed="false">
      <c r="A4107" s="64" t="s">
        <v>1355</v>
      </c>
      <c r="B4107" s="64"/>
      <c r="C4107" s="64"/>
      <c r="D4107" s="64"/>
      <c r="E4107" s="64"/>
      <c r="F4107" s="64"/>
      <c r="G4107" s="65" t="n">
        <v>9.43</v>
      </c>
    </row>
    <row r="4108" customFormat="false" ht="15" hidden="false" customHeight="false" outlineLevel="0" collapsed="false">
      <c r="A4108" s="64" t="s">
        <v>1356</v>
      </c>
      <c r="B4108" s="64"/>
      <c r="C4108" s="64"/>
      <c r="D4108" s="64"/>
      <c r="E4108" s="64"/>
      <c r="F4108" s="64"/>
      <c r="G4108" s="65" t="n">
        <v>0</v>
      </c>
    </row>
    <row r="4109" customFormat="false" ht="15" hidden="false" customHeight="false" outlineLevel="0" collapsed="false">
      <c r="A4109" s="64" t="s">
        <v>1357</v>
      </c>
      <c r="B4109" s="64"/>
      <c r="C4109" s="64"/>
      <c r="D4109" s="64"/>
      <c r="E4109" s="64"/>
      <c r="F4109" s="64"/>
      <c r="G4109" s="65" t="n">
        <v>2.42</v>
      </c>
    </row>
    <row r="4110" customFormat="false" ht="15" hidden="false" customHeight="false" outlineLevel="0" collapsed="false">
      <c r="A4110" s="64" t="s">
        <v>1358</v>
      </c>
      <c r="B4110" s="64"/>
      <c r="C4110" s="64"/>
      <c r="D4110" s="64"/>
      <c r="E4110" s="64"/>
      <c r="F4110" s="64"/>
      <c r="G4110" s="65" t="n">
        <v>0</v>
      </c>
    </row>
    <row r="4111" customFormat="false" ht="15" hidden="false" customHeight="false" outlineLevel="0" collapsed="false">
      <c r="A4111" s="64" t="s">
        <v>1359</v>
      </c>
      <c r="B4111" s="64"/>
      <c r="C4111" s="64"/>
      <c r="D4111" s="64"/>
      <c r="E4111" s="64"/>
      <c r="F4111" s="64"/>
      <c r="G4111" s="65" t="n">
        <v>2.42</v>
      </c>
    </row>
    <row r="4112" customFormat="false" ht="15" hidden="false" customHeight="false" outlineLevel="0" collapsed="false">
      <c r="A4112" s="64" t="s">
        <v>1360</v>
      </c>
      <c r="B4112" s="64"/>
      <c r="C4112" s="64"/>
      <c r="D4112" s="64"/>
      <c r="E4112" s="64"/>
      <c r="F4112" s="64"/>
      <c r="G4112" s="65" t="n">
        <v>11.84</v>
      </c>
    </row>
    <row r="4113" customFormat="false" ht="15" hidden="false" customHeight="false" outlineLevel="0" collapsed="false">
      <c r="A4113" s="64" t="s">
        <v>1361</v>
      </c>
      <c r="B4113" s="64"/>
      <c r="C4113" s="64"/>
      <c r="D4113" s="64"/>
      <c r="E4113" s="64"/>
      <c r="F4113" s="64"/>
      <c r="G4113" s="65" t="n">
        <v>7</v>
      </c>
    </row>
    <row r="4114" customFormat="false" ht="15" hidden="false" customHeight="false" outlineLevel="0" collapsed="false">
      <c r="A4114" s="64" t="s">
        <v>1362</v>
      </c>
      <c r="B4114" s="64"/>
      <c r="C4114" s="64"/>
      <c r="D4114" s="64"/>
      <c r="E4114" s="64"/>
      <c r="F4114" s="64"/>
      <c r="G4114" s="65" t="n">
        <f aca="false">G4113*G4112</f>
        <v>82.88</v>
      </c>
    </row>
    <row r="4115" customFormat="false" ht="15" hidden="false" customHeight="false" outlineLevel="0" collapsed="false">
      <c r="A4115" s="66"/>
      <c r="B4115" s="66"/>
      <c r="C4115" s="66"/>
      <c r="D4115" s="66"/>
      <c r="E4115" s="66"/>
      <c r="F4115" s="66"/>
      <c r="G4115" s="66"/>
    </row>
    <row r="4116" customFormat="false" ht="51" hidden="false" customHeight="false" outlineLevel="0" collapsed="false">
      <c r="A4116" s="30" t="s">
        <v>535</v>
      </c>
      <c r="B4116" s="30" t="s">
        <v>536</v>
      </c>
      <c r="C4116" s="61" t="s">
        <v>17</v>
      </c>
      <c r="D4116" s="61" t="s">
        <v>23</v>
      </c>
      <c r="E4116" s="62"/>
      <c r="F4116" s="25"/>
      <c r="G4116" s="25"/>
    </row>
    <row r="4117" customFormat="false" ht="38.25" hidden="false" customHeight="false" outlineLevel="0" collapsed="false">
      <c r="A4117" s="63" t="n">
        <v>1872</v>
      </c>
      <c r="B4117" s="23" t="s">
        <v>1893</v>
      </c>
      <c r="C4117" s="24" t="s">
        <v>1343</v>
      </c>
      <c r="D4117" s="24" t="s">
        <v>23</v>
      </c>
      <c r="E4117" s="62" t="n">
        <v>1</v>
      </c>
      <c r="F4117" s="26" t="n">
        <v>1.68</v>
      </c>
      <c r="G4117" s="26" t="n">
        <v>1.68</v>
      </c>
    </row>
    <row r="4118" customFormat="false" ht="25.5" hidden="false" customHeight="false" outlineLevel="0" collapsed="false">
      <c r="A4118" s="63" t="s">
        <v>1373</v>
      </c>
      <c r="B4118" s="23" t="s">
        <v>1374</v>
      </c>
      <c r="C4118" s="24" t="s">
        <v>17</v>
      </c>
      <c r="D4118" s="24" t="s">
        <v>1314</v>
      </c>
      <c r="E4118" s="62" t="n">
        <v>0.15</v>
      </c>
      <c r="F4118" s="26" t="n">
        <v>12.83</v>
      </c>
      <c r="G4118" s="26" t="n">
        <v>1.86</v>
      </c>
    </row>
    <row r="4119" customFormat="false" ht="25.5" hidden="false" customHeight="false" outlineLevel="0" collapsed="false">
      <c r="A4119" s="63" t="s">
        <v>1367</v>
      </c>
      <c r="B4119" s="23" t="s">
        <v>1368</v>
      </c>
      <c r="C4119" s="24" t="s">
        <v>17</v>
      </c>
      <c r="D4119" s="24" t="s">
        <v>1314</v>
      </c>
      <c r="E4119" s="62" t="n">
        <v>0.15</v>
      </c>
      <c r="F4119" s="26" t="n">
        <v>15.68</v>
      </c>
      <c r="G4119" s="26" t="n">
        <v>2.27</v>
      </c>
    </row>
    <row r="4120" customFormat="false" ht="38.25" hidden="false" customHeight="false" outlineLevel="0" collapsed="false">
      <c r="A4120" s="63" t="s">
        <v>1762</v>
      </c>
      <c r="B4120" s="23" t="s">
        <v>1763</v>
      </c>
      <c r="C4120" s="24" t="s">
        <v>17</v>
      </c>
      <c r="D4120" s="24" t="s">
        <v>28</v>
      </c>
      <c r="E4120" s="62" t="n">
        <v>0</v>
      </c>
      <c r="F4120" s="26" t="n">
        <v>364.43</v>
      </c>
      <c r="G4120" s="26" t="n">
        <v>0.33</v>
      </c>
    </row>
    <row r="4121" customFormat="false" ht="15" hidden="false" customHeight="false" outlineLevel="0" collapsed="false">
      <c r="A4121" s="64" t="s">
        <v>1353</v>
      </c>
      <c r="B4121" s="64"/>
      <c r="C4121" s="64"/>
      <c r="D4121" s="64"/>
      <c r="E4121" s="64"/>
      <c r="F4121" s="64"/>
      <c r="G4121" s="65" t="n">
        <v>2.98</v>
      </c>
    </row>
    <row r="4122" customFormat="false" ht="15" hidden="false" customHeight="false" outlineLevel="0" collapsed="false">
      <c r="A4122" s="64" t="s">
        <v>1354</v>
      </c>
      <c r="B4122" s="64"/>
      <c r="C4122" s="64"/>
      <c r="D4122" s="64"/>
      <c r="E4122" s="64"/>
      <c r="F4122" s="64"/>
      <c r="G4122" s="65" t="n">
        <v>3.16</v>
      </c>
    </row>
    <row r="4123" customFormat="false" ht="15" hidden="false" customHeight="false" outlineLevel="0" collapsed="false">
      <c r="A4123" s="64" t="s">
        <v>1355</v>
      </c>
      <c r="B4123" s="64"/>
      <c r="C4123" s="64"/>
      <c r="D4123" s="64"/>
      <c r="E4123" s="64"/>
      <c r="F4123" s="64"/>
      <c r="G4123" s="65" t="n">
        <v>6.14</v>
      </c>
    </row>
    <row r="4124" customFormat="false" ht="15" hidden="false" customHeight="false" outlineLevel="0" collapsed="false">
      <c r="A4124" s="64" t="s">
        <v>1356</v>
      </c>
      <c r="B4124" s="64"/>
      <c r="C4124" s="64"/>
      <c r="D4124" s="64"/>
      <c r="E4124" s="64"/>
      <c r="F4124" s="64"/>
      <c r="G4124" s="65" t="n">
        <v>0</v>
      </c>
    </row>
    <row r="4125" customFormat="false" ht="15" hidden="false" customHeight="false" outlineLevel="0" collapsed="false">
      <c r="A4125" s="64" t="s">
        <v>1357</v>
      </c>
      <c r="B4125" s="64"/>
      <c r="C4125" s="64"/>
      <c r="D4125" s="64"/>
      <c r="E4125" s="64"/>
      <c r="F4125" s="64"/>
      <c r="G4125" s="65" t="n">
        <v>1.58</v>
      </c>
    </row>
    <row r="4126" customFormat="false" ht="15" hidden="false" customHeight="false" outlineLevel="0" collapsed="false">
      <c r="A4126" s="64" t="s">
        <v>1358</v>
      </c>
      <c r="B4126" s="64"/>
      <c r="C4126" s="64"/>
      <c r="D4126" s="64"/>
      <c r="E4126" s="64"/>
      <c r="F4126" s="64"/>
      <c r="G4126" s="65" t="n">
        <v>0</v>
      </c>
    </row>
    <row r="4127" customFormat="false" ht="15" hidden="false" customHeight="false" outlineLevel="0" collapsed="false">
      <c r="A4127" s="64" t="s">
        <v>1359</v>
      </c>
      <c r="B4127" s="64"/>
      <c r="C4127" s="64"/>
      <c r="D4127" s="64"/>
      <c r="E4127" s="64"/>
      <c r="F4127" s="64"/>
      <c r="G4127" s="65" t="n">
        <v>1.58</v>
      </c>
    </row>
    <row r="4128" customFormat="false" ht="15" hidden="false" customHeight="false" outlineLevel="0" collapsed="false">
      <c r="A4128" s="64" t="s">
        <v>1360</v>
      </c>
      <c r="B4128" s="64"/>
      <c r="C4128" s="64"/>
      <c r="D4128" s="64"/>
      <c r="E4128" s="64"/>
      <c r="F4128" s="64"/>
      <c r="G4128" s="65" t="n">
        <v>7.72</v>
      </c>
    </row>
    <row r="4129" customFormat="false" ht="15" hidden="false" customHeight="false" outlineLevel="0" collapsed="false">
      <c r="A4129" s="64" t="s">
        <v>1361</v>
      </c>
      <c r="B4129" s="64"/>
      <c r="C4129" s="64"/>
      <c r="D4129" s="64"/>
      <c r="E4129" s="64"/>
      <c r="F4129" s="64"/>
      <c r="G4129" s="65" t="n">
        <v>1</v>
      </c>
    </row>
    <row r="4130" customFormat="false" ht="15" hidden="false" customHeight="false" outlineLevel="0" collapsed="false">
      <c r="A4130" s="64" t="s">
        <v>1362</v>
      </c>
      <c r="B4130" s="64"/>
      <c r="C4130" s="64"/>
      <c r="D4130" s="64"/>
      <c r="E4130" s="64"/>
      <c r="F4130" s="64"/>
      <c r="G4130" s="65" t="n">
        <f aca="false">G4129*G4128</f>
        <v>7.72</v>
      </c>
    </row>
    <row r="4131" customFormat="false" ht="15" hidden="false" customHeight="false" outlineLevel="0" collapsed="false">
      <c r="A4131" s="66"/>
      <c r="B4131" s="66"/>
      <c r="C4131" s="66"/>
      <c r="D4131" s="66"/>
      <c r="E4131" s="66"/>
      <c r="F4131" s="66"/>
      <c r="G4131" s="66"/>
    </row>
    <row r="4132" customFormat="false" ht="51" hidden="false" customHeight="false" outlineLevel="0" collapsed="false">
      <c r="A4132" s="30" t="s">
        <v>537</v>
      </c>
      <c r="B4132" s="30" t="s">
        <v>538</v>
      </c>
      <c r="C4132" s="61" t="s">
        <v>17</v>
      </c>
      <c r="D4132" s="61" t="s">
        <v>49</v>
      </c>
      <c r="E4132" s="62"/>
      <c r="F4132" s="25"/>
      <c r="G4132" s="25"/>
    </row>
    <row r="4133" customFormat="false" ht="51" hidden="false" customHeight="false" outlineLevel="0" collapsed="false">
      <c r="A4133" s="63" t="n">
        <v>1004</v>
      </c>
      <c r="B4133" s="23" t="s">
        <v>1894</v>
      </c>
      <c r="C4133" s="24" t="s">
        <v>1343</v>
      </c>
      <c r="D4133" s="24" t="s">
        <v>49</v>
      </c>
      <c r="E4133" s="62" t="n">
        <v>29.03</v>
      </c>
      <c r="F4133" s="26" t="n">
        <v>9.42</v>
      </c>
      <c r="G4133" s="26" t="n">
        <v>273.49</v>
      </c>
    </row>
    <row r="4134" customFormat="false" ht="38.25" hidden="false" customHeight="false" outlineLevel="0" collapsed="false">
      <c r="A4134" s="63" t="n">
        <v>21127</v>
      </c>
      <c r="B4134" s="23" t="s">
        <v>1759</v>
      </c>
      <c r="C4134" s="24" t="s">
        <v>1343</v>
      </c>
      <c r="D4134" s="24" t="s">
        <v>23</v>
      </c>
      <c r="E4134" s="62" t="n">
        <v>0.28</v>
      </c>
      <c r="F4134" s="26" t="n">
        <v>1.86</v>
      </c>
      <c r="G4134" s="26" t="n">
        <v>0.53</v>
      </c>
    </row>
    <row r="4135" customFormat="false" ht="25.5" hidden="false" customHeight="false" outlineLevel="0" collapsed="false">
      <c r="A4135" s="63" t="s">
        <v>1373</v>
      </c>
      <c r="B4135" s="23" t="s">
        <v>1374</v>
      </c>
      <c r="C4135" s="24" t="s">
        <v>17</v>
      </c>
      <c r="D4135" s="24" t="s">
        <v>1314</v>
      </c>
      <c r="E4135" s="62" t="n">
        <v>0.37</v>
      </c>
      <c r="F4135" s="26" t="n">
        <v>12.83</v>
      </c>
      <c r="G4135" s="26" t="n">
        <v>4.71</v>
      </c>
    </row>
    <row r="4136" customFormat="false" ht="25.5" hidden="false" customHeight="false" outlineLevel="0" collapsed="false">
      <c r="A4136" s="63" t="s">
        <v>1367</v>
      </c>
      <c r="B4136" s="23" t="s">
        <v>1368</v>
      </c>
      <c r="C4136" s="24" t="s">
        <v>17</v>
      </c>
      <c r="D4136" s="24" t="s">
        <v>1314</v>
      </c>
      <c r="E4136" s="62" t="n">
        <v>0.37</v>
      </c>
      <c r="F4136" s="26" t="n">
        <v>15.68</v>
      </c>
      <c r="G4136" s="26" t="n">
        <v>5.76</v>
      </c>
    </row>
    <row r="4137" customFormat="false" ht="15" hidden="false" customHeight="false" outlineLevel="0" collapsed="false">
      <c r="A4137" s="64" t="s">
        <v>1353</v>
      </c>
      <c r="B4137" s="64"/>
      <c r="C4137" s="64"/>
      <c r="D4137" s="64"/>
      <c r="E4137" s="64"/>
      <c r="F4137" s="64"/>
      <c r="G4137" s="65" t="n">
        <v>0.26</v>
      </c>
    </row>
    <row r="4138" customFormat="false" ht="15" hidden="false" customHeight="false" outlineLevel="0" collapsed="false">
      <c r="A4138" s="64" t="s">
        <v>1354</v>
      </c>
      <c r="B4138" s="64"/>
      <c r="C4138" s="64"/>
      <c r="D4138" s="64"/>
      <c r="E4138" s="64"/>
      <c r="F4138" s="64"/>
      <c r="G4138" s="65" t="n">
        <v>9.8</v>
      </c>
    </row>
    <row r="4139" customFormat="false" ht="15" hidden="false" customHeight="false" outlineLevel="0" collapsed="false">
      <c r="A4139" s="64" t="s">
        <v>1355</v>
      </c>
      <c r="B4139" s="64"/>
      <c r="C4139" s="64"/>
      <c r="D4139" s="64"/>
      <c r="E4139" s="64"/>
      <c r="F4139" s="64"/>
      <c r="G4139" s="65" t="n">
        <v>10.06</v>
      </c>
    </row>
    <row r="4140" customFormat="false" ht="15" hidden="false" customHeight="false" outlineLevel="0" collapsed="false">
      <c r="A4140" s="64" t="s">
        <v>1356</v>
      </c>
      <c r="B4140" s="64"/>
      <c r="C4140" s="64"/>
      <c r="D4140" s="64"/>
      <c r="E4140" s="64"/>
      <c r="F4140" s="64"/>
      <c r="G4140" s="65" t="n">
        <v>0</v>
      </c>
    </row>
    <row r="4141" customFormat="false" ht="15" hidden="false" customHeight="false" outlineLevel="0" collapsed="false">
      <c r="A4141" s="64" t="s">
        <v>1357</v>
      </c>
      <c r="B4141" s="64"/>
      <c r="C4141" s="64"/>
      <c r="D4141" s="64"/>
      <c r="E4141" s="64"/>
      <c r="F4141" s="64"/>
      <c r="G4141" s="65" t="n">
        <v>2.58</v>
      </c>
    </row>
    <row r="4142" customFormat="false" ht="15" hidden="false" customHeight="false" outlineLevel="0" collapsed="false">
      <c r="A4142" s="64" t="s">
        <v>1358</v>
      </c>
      <c r="B4142" s="64"/>
      <c r="C4142" s="64"/>
      <c r="D4142" s="64"/>
      <c r="E4142" s="64"/>
      <c r="F4142" s="64"/>
      <c r="G4142" s="65" t="n">
        <v>0</v>
      </c>
    </row>
    <row r="4143" customFormat="false" ht="15" hidden="false" customHeight="false" outlineLevel="0" collapsed="false">
      <c r="A4143" s="64" t="s">
        <v>1359</v>
      </c>
      <c r="B4143" s="64"/>
      <c r="C4143" s="64"/>
      <c r="D4143" s="64"/>
      <c r="E4143" s="64"/>
      <c r="F4143" s="64"/>
      <c r="G4143" s="65" t="n">
        <v>2.58</v>
      </c>
    </row>
    <row r="4144" customFormat="false" ht="15" hidden="false" customHeight="false" outlineLevel="0" collapsed="false">
      <c r="A4144" s="64" t="s">
        <v>1360</v>
      </c>
      <c r="B4144" s="64"/>
      <c r="C4144" s="64"/>
      <c r="D4144" s="64"/>
      <c r="E4144" s="64"/>
      <c r="F4144" s="64"/>
      <c r="G4144" s="65" t="n">
        <v>12.64</v>
      </c>
    </row>
    <row r="4145" customFormat="false" ht="15" hidden="false" customHeight="false" outlineLevel="0" collapsed="false">
      <c r="A4145" s="64" t="s">
        <v>1361</v>
      </c>
      <c r="B4145" s="64"/>
      <c r="C4145" s="64"/>
      <c r="D4145" s="64"/>
      <c r="E4145" s="64"/>
      <c r="F4145" s="64"/>
      <c r="G4145" s="65" t="n">
        <v>28.27</v>
      </c>
    </row>
    <row r="4146" customFormat="false" ht="15" hidden="false" customHeight="false" outlineLevel="0" collapsed="false">
      <c r="A4146" s="64" t="s">
        <v>1362</v>
      </c>
      <c r="B4146" s="64"/>
      <c r="C4146" s="64"/>
      <c r="D4146" s="64"/>
      <c r="E4146" s="64"/>
      <c r="F4146" s="64"/>
      <c r="G4146" s="65" t="n">
        <f aca="false">G4145*G4144</f>
        <v>357.3328</v>
      </c>
    </row>
    <row r="4147" customFormat="false" ht="15" hidden="false" customHeight="false" outlineLevel="0" collapsed="false">
      <c r="A4147" s="66"/>
      <c r="B4147" s="66"/>
      <c r="C4147" s="66"/>
      <c r="D4147" s="66"/>
      <c r="E4147" s="66"/>
      <c r="F4147" s="66"/>
      <c r="G4147" s="66"/>
    </row>
    <row r="4148" customFormat="false" ht="38.25" hidden="false" customHeight="false" outlineLevel="0" collapsed="false">
      <c r="A4148" s="30" t="s">
        <v>539</v>
      </c>
      <c r="B4148" s="30" t="s">
        <v>360</v>
      </c>
      <c r="C4148" s="61" t="s">
        <v>17</v>
      </c>
      <c r="D4148" s="61" t="s">
        <v>28</v>
      </c>
      <c r="E4148" s="62"/>
      <c r="F4148" s="25"/>
      <c r="G4148" s="25"/>
    </row>
    <row r="4149" customFormat="false" ht="89.25" hidden="false" customHeight="false" outlineLevel="0" collapsed="false">
      <c r="A4149" s="63" t="s">
        <v>1775</v>
      </c>
      <c r="B4149" s="23" t="s">
        <v>1776</v>
      </c>
      <c r="C4149" s="24" t="s">
        <v>17</v>
      </c>
      <c r="D4149" s="24" t="s">
        <v>1382</v>
      </c>
      <c r="E4149" s="62" t="n">
        <v>0.12</v>
      </c>
      <c r="F4149" s="26" t="n">
        <v>138.63</v>
      </c>
      <c r="G4149" s="26" t="n">
        <v>16.14</v>
      </c>
    </row>
    <row r="4150" customFormat="false" ht="89.25" hidden="false" customHeight="false" outlineLevel="0" collapsed="false">
      <c r="A4150" s="63" t="s">
        <v>1777</v>
      </c>
      <c r="B4150" s="23" t="s">
        <v>1778</v>
      </c>
      <c r="C4150" s="24" t="s">
        <v>17</v>
      </c>
      <c r="D4150" s="24" t="s">
        <v>1557</v>
      </c>
      <c r="E4150" s="62" t="n">
        <v>0.06</v>
      </c>
      <c r="F4150" s="26" t="n">
        <v>36</v>
      </c>
      <c r="G4150" s="26" t="n">
        <v>2.1</v>
      </c>
    </row>
    <row r="4151" customFormat="false" ht="25.5" hidden="false" customHeight="false" outlineLevel="0" collapsed="false">
      <c r="A4151" s="63" t="s">
        <v>1349</v>
      </c>
      <c r="B4151" s="23" t="s">
        <v>1350</v>
      </c>
      <c r="C4151" s="24" t="s">
        <v>17</v>
      </c>
      <c r="D4151" s="24" t="s">
        <v>1314</v>
      </c>
      <c r="E4151" s="62" t="n">
        <v>23.03</v>
      </c>
      <c r="F4151" s="26" t="n">
        <v>12.54</v>
      </c>
      <c r="G4151" s="26" t="n">
        <v>288.71</v>
      </c>
    </row>
    <row r="4152" customFormat="false" ht="63.75" hidden="false" customHeight="false" outlineLevel="0" collapsed="false">
      <c r="A4152" s="63" t="s">
        <v>1779</v>
      </c>
      <c r="B4152" s="23" t="s">
        <v>1780</v>
      </c>
      <c r="C4152" s="24" t="s">
        <v>17</v>
      </c>
      <c r="D4152" s="24" t="s">
        <v>1382</v>
      </c>
      <c r="E4152" s="62" t="n">
        <v>5.32</v>
      </c>
      <c r="F4152" s="26" t="n">
        <v>5.39</v>
      </c>
      <c r="G4152" s="26" t="n">
        <v>28.64</v>
      </c>
    </row>
    <row r="4153" customFormat="false" ht="63.75" hidden="false" customHeight="false" outlineLevel="0" collapsed="false">
      <c r="A4153" s="63" t="s">
        <v>1781</v>
      </c>
      <c r="B4153" s="23" t="s">
        <v>1782</v>
      </c>
      <c r="C4153" s="24" t="s">
        <v>17</v>
      </c>
      <c r="D4153" s="24" t="s">
        <v>1557</v>
      </c>
      <c r="E4153" s="62" t="n">
        <v>4.93</v>
      </c>
      <c r="F4153" s="26" t="n">
        <v>1.24</v>
      </c>
      <c r="G4153" s="26" t="n">
        <v>6.1</v>
      </c>
    </row>
    <row r="4154" customFormat="false" ht="15" hidden="false" customHeight="false" outlineLevel="0" collapsed="false">
      <c r="A4154" s="64" t="s">
        <v>1353</v>
      </c>
      <c r="B4154" s="64"/>
      <c r="C4154" s="64"/>
      <c r="D4154" s="64"/>
      <c r="E4154" s="64"/>
      <c r="F4154" s="64"/>
      <c r="G4154" s="65" t="n">
        <v>10.04</v>
      </c>
    </row>
    <row r="4155" customFormat="false" ht="15" hidden="false" customHeight="false" outlineLevel="0" collapsed="false">
      <c r="A4155" s="64" t="s">
        <v>1354</v>
      </c>
      <c r="B4155" s="64"/>
      <c r="C4155" s="64"/>
      <c r="D4155" s="64"/>
      <c r="E4155" s="64"/>
      <c r="F4155" s="64"/>
      <c r="G4155" s="65" t="n">
        <v>7.58</v>
      </c>
    </row>
    <row r="4156" customFormat="false" ht="15" hidden="false" customHeight="false" outlineLevel="0" collapsed="false">
      <c r="A4156" s="64" t="s">
        <v>1355</v>
      </c>
      <c r="B4156" s="64"/>
      <c r="C4156" s="64"/>
      <c r="D4156" s="64"/>
      <c r="E4156" s="64"/>
      <c r="F4156" s="64"/>
      <c r="G4156" s="65" t="n">
        <v>17.61</v>
      </c>
    </row>
    <row r="4157" customFormat="false" ht="15" hidden="false" customHeight="false" outlineLevel="0" collapsed="false">
      <c r="A4157" s="64" t="s">
        <v>1356</v>
      </c>
      <c r="B4157" s="64"/>
      <c r="C4157" s="64"/>
      <c r="D4157" s="64"/>
      <c r="E4157" s="64"/>
      <c r="F4157" s="64"/>
      <c r="G4157" s="65" t="n">
        <v>0</v>
      </c>
    </row>
    <row r="4158" customFormat="false" ht="15" hidden="false" customHeight="false" outlineLevel="0" collapsed="false">
      <c r="A4158" s="64" t="s">
        <v>1357</v>
      </c>
      <c r="B4158" s="64"/>
      <c r="C4158" s="64"/>
      <c r="D4158" s="64"/>
      <c r="E4158" s="64"/>
      <c r="F4158" s="64"/>
      <c r="G4158" s="65" t="n">
        <v>4.52</v>
      </c>
    </row>
    <row r="4159" customFormat="false" ht="15" hidden="false" customHeight="false" outlineLevel="0" collapsed="false">
      <c r="A4159" s="64" t="s">
        <v>1358</v>
      </c>
      <c r="B4159" s="64"/>
      <c r="C4159" s="64"/>
      <c r="D4159" s="64"/>
      <c r="E4159" s="64"/>
      <c r="F4159" s="64"/>
      <c r="G4159" s="65" t="n">
        <v>0</v>
      </c>
    </row>
    <row r="4160" customFormat="false" ht="15" hidden="false" customHeight="false" outlineLevel="0" collapsed="false">
      <c r="A4160" s="64" t="s">
        <v>1359</v>
      </c>
      <c r="B4160" s="64"/>
      <c r="C4160" s="64"/>
      <c r="D4160" s="64"/>
      <c r="E4160" s="64"/>
      <c r="F4160" s="64"/>
      <c r="G4160" s="65" t="n">
        <v>4.52</v>
      </c>
    </row>
    <row r="4161" customFormat="false" ht="15" hidden="false" customHeight="false" outlineLevel="0" collapsed="false">
      <c r="A4161" s="64" t="s">
        <v>1360</v>
      </c>
      <c r="B4161" s="64"/>
      <c r="C4161" s="64"/>
      <c r="D4161" s="64"/>
      <c r="E4161" s="64"/>
      <c r="F4161" s="64"/>
      <c r="G4161" s="65" t="n">
        <v>22.13</v>
      </c>
    </row>
    <row r="4162" customFormat="false" ht="15" hidden="false" customHeight="false" outlineLevel="0" collapsed="false">
      <c r="A4162" s="64" t="s">
        <v>1361</v>
      </c>
      <c r="B4162" s="64"/>
      <c r="C4162" s="64"/>
      <c r="D4162" s="64"/>
      <c r="E4162" s="64"/>
      <c r="F4162" s="64"/>
      <c r="G4162" s="65" t="n">
        <v>19.4</v>
      </c>
    </row>
    <row r="4163" customFormat="false" ht="15" hidden="false" customHeight="false" outlineLevel="0" collapsed="false">
      <c r="A4163" s="64" t="s">
        <v>1362</v>
      </c>
      <c r="B4163" s="64"/>
      <c r="C4163" s="64"/>
      <c r="D4163" s="64"/>
      <c r="E4163" s="64"/>
      <c r="F4163" s="64"/>
      <c r="G4163" s="65" t="n">
        <f aca="false">G4162*G4161</f>
        <v>429.322</v>
      </c>
    </row>
    <row r="4164" customFormat="false" ht="15" hidden="false" customHeight="false" outlineLevel="0" collapsed="false">
      <c r="A4164" s="66"/>
      <c r="B4164" s="66"/>
      <c r="C4164" s="66"/>
      <c r="D4164" s="66"/>
      <c r="E4164" s="66"/>
      <c r="F4164" s="66"/>
      <c r="G4164" s="66"/>
    </row>
    <row r="4165" customFormat="false" ht="15" hidden="false" customHeight="true" outlineLevel="0" collapsed="false">
      <c r="A4165" s="30" t="n">
        <v>8</v>
      </c>
      <c r="B4165" s="30" t="s">
        <v>540</v>
      </c>
      <c r="C4165" s="30"/>
      <c r="D4165" s="30"/>
      <c r="E4165" s="30"/>
      <c r="F4165" s="30"/>
      <c r="G4165" s="30"/>
    </row>
    <row r="4166" customFormat="false" ht="15" hidden="false" customHeight="true" outlineLevel="0" collapsed="false">
      <c r="A4166" s="30" t="s">
        <v>541</v>
      </c>
      <c r="B4166" s="30" t="s">
        <v>542</v>
      </c>
      <c r="C4166" s="30"/>
      <c r="D4166" s="30"/>
      <c r="E4166" s="30"/>
      <c r="F4166" s="30"/>
      <c r="G4166" s="30"/>
    </row>
    <row r="4167" customFormat="false" ht="38.25" hidden="false" customHeight="false" outlineLevel="0" collapsed="false">
      <c r="A4167" s="30" t="s">
        <v>543</v>
      </c>
      <c r="B4167" s="30" t="s">
        <v>383</v>
      </c>
      <c r="C4167" s="61" t="s">
        <v>17</v>
      </c>
      <c r="D4167" s="61" t="s">
        <v>23</v>
      </c>
      <c r="E4167" s="62"/>
      <c r="F4167" s="25"/>
      <c r="G4167" s="25"/>
    </row>
    <row r="4168" customFormat="false" ht="51" hidden="false" customHeight="false" outlineLevel="0" collapsed="false">
      <c r="A4168" s="63" t="n">
        <v>7571</v>
      </c>
      <c r="B4168" s="23" t="s">
        <v>1799</v>
      </c>
      <c r="C4168" s="24" t="s">
        <v>1343</v>
      </c>
      <c r="D4168" s="24" t="s">
        <v>23</v>
      </c>
      <c r="E4168" s="62" t="n">
        <v>92</v>
      </c>
      <c r="F4168" s="26" t="n">
        <v>7.41</v>
      </c>
      <c r="G4168" s="26" t="n">
        <v>681.72</v>
      </c>
    </row>
    <row r="4169" customFormat="false" ht="25.5" hidden="false" customHeight="false" outlineLevel="0" collapsed="false">
      <c r="A4169" s="63" t="s">
        <v>1373</v>
      </c>
      <c r="B4169" s="23" t="s">
        <v>1374</v>
      </c>
      <c r="C4169" s="24" t="s">
        <v>17</v>
      </c>
      <c r="D4169" s="24" t="s">
        <v>1314</v>
      </c>
      <c r="E4169" s="62" t="n">
        <v>46</v>
      </c>
      <c r="F4169" s="26" t="n">
        <v>12.83</v>
      </c>
      <c r="G4169" s="26" t="n">
        <v>590.07</v>
      </c>
    </row>
    <row r="4170" customFormat="false" ht="25.5" hidden="false" customHeight="false" outlineLevel="0" collapsed="false">
      <c r="A4170" s="63" t="s">
        <v>1367</v>
      </c>
      <c r="B4170" s="23" t="s">
        <v>1368</v>
      </c>
      <c r="C4170" s="24" t="s">
        <v>17</v>
      </c>
      <c r="D4170" s="24" t="s">
        <v>1314</v>
      </c>
      <c r="E4170" s="62" t="n">
        <v>46</v>
      </c>
      <c r="F4170" s="26" t="n">
        <v>15.68</v>
      </c>
      <c r="G4170" s="26" t="n">
        <v>721.17</v>
      </c>
    </row>
    <row r="4171" customFormat="false" ht="15" hidden="false" customHeight="false" outlineLevel="0" collapsed="false">
      <c r="A4171" s="64" t="s">
        <v>1353</v>
      </c>
      <c r="B4171" s="64"/>
      <c r="C4171" s="64"/>
      <c r="D4171" s="64"/>
      <c r="E4171" s="64"/>
      <c r="F4171" s="64"/>
      <c r="G4171" s="65" t="n">
        <v>10.06</v>
      </c>
    </row>
    <row r="4172" customFormat="false" ht="15" hidden="false" customHeight="false" outlineLevel="0" collapsed="false">
      <c r="A4172" s="64" t="s">
        <v>1354</v>
      </c>
      <c r="B4172" s="64"/>
      <c r="C4172" s="64"/>
      <c r="D4172" s="64"/>
      <c r="E4172" s="64"/>
      <c r="F4172" s="64"/>
      <c r="G4172" s="65" t="n">
        <v>11.61</v>
      </c>
    </row>
    <row r="4173" customFormat="false" ht="15" hidden="false" customHeight="false" outlineLevel="0" collapsed="false">
      <c r="A4173" s="64" t="s">
        <v>1355</v>
      </c>
      <c r="B4173" s="64"/>
      <c r="C4173" s="64"/>
      <c r="D4173" s="64"/>
      <c r="E4173" s="64"/>
      <c r="F4173" s="64"/>
      <c r="G4173" s="65" t="n">
        <v>21.66</v>
      </c>
    </row>
    <row r="4174" customFormat="false" ht="15" hidden="false" customHeight="false" outlineLevel="0" collapsed="false">
      <c r="A4174" s="64" t="s">
        <v>1356</v>
      </c>
      <c r="B4174" s="64"/>
      <c r="C4174" s="64"/>
      <c r="D4174" s="64"/>
      <c r="E4174" s="64"/>
      <c r="F4174" s="64"/>
      <c r="G4174" s="65" t="n">
        <v>0</v>
      </c>
    </row>
    <row r="4175" customFormat="false" ht="15" hidden="false" customHeight="false" outlineLevel="0" collapsed="false">
      <c r="A4175" s="64" t="s">
        <v>1357</v>
      </c>
      <c r="B4175" s="64"/>
      <c r="C4175" s="64"/>
      <c r="D4175" s="64"/>
      <c r="E4175" s="64"/>
      <c r="F4175" s="64"/>
      <c r="G4175" s="65" t="n">
        <v>5.56</v>
      </c>
    </row>
    <row r="4176" customFormat="false" ht="15" hidden="false" customHeight="false" outlineLevel="0" collapsed="false">
      <c r="A4176" s="64" t="s">
        <v>1358</v>
      </c>
      <c r="B4176" s="64"/>
      <c r="C4176" s="64"/>
      <c r="D4176" s="64"/>
      <c r="E4176" s="64"/>
      <c r="F4176" s="64"/>
      <c r="G4176" s="65" t="n">
        <v>0</v>
      </c>
    </row>
    <row r="4177" customFormat="false" ht="15" hidden="false" customHeight="false" outlineLevel="0" collapsed="false">
      <c r="A4177" s="64" t="s">
        <v>1359</v>
      </c>
      <c r="B4177" s="64"/>
      <c r="C4177" s="64"/>
      <c r="D4177" s="64"/>
      <c r="E4177" s="64"/>
      <c r="F4177" s="64"/>
      <c r="G4177" s="65" t="n">
        <v>5.56</v>
      </c>
    </row>
    <row r="4178" customFormat="false" ht="15" hidden="false" customHeight="false" outlineLevel="0" collapsed="false">
      <c r="A4178" s="64" t="s">
        <v>1360</v>
      </c>
      <c r="B4178" s="64"/>
      <c r="C4178" s="64"/>
      <c r="D4178" s="64"/>
      <c r="E4178" s="64"/>
      <c r="F4178" s="64"/>
      <c r="G4178" s="65" t="n">
        <v>27.22</v>
      </c>
    </row>
    <row r="4179" customFormat="false" ht="15" hidden="false" customHeight="false" outlineLevel="0" collapsed="false">
      <c r="A4179" s="64" t="s">
        <v>1361</v>
      </c>
      <c r="B4179" s="64"/>
      <c r="C4179" s="64"/>
      <c r="D4179" s="64"/>
      <c r="E4179" s="64"/>
      <c r="F4179" s="64"/>
      <c r="G4179" s="65" t="n">
        <v>92</v>
      </c>
    </row>
    <row r="4180" customFormat="false" ht="15" hidden="false" customHeight="false" outlineLevel="0" collapsed="false">
      <c r="A4180" s="64" t="s">
        <v>1362</v>
      </c>
      <c r="B4180" s="64"/>
      <c r="C4180" s="64"/>
      <c r="D4180" s="64"/>
      <c r="E4180" s="64"/>
      <c r="F4180" s="64"/>
      <c r="G4180" s="65" t="n">
        <f aca="false">G4179*G4178</f>
        <v>2504.24</v>
      </c>
    </row>
    <row r="4181" customFormat="false" ht="15" hidden="false" customHeight="false" outlineLevel="0" collapsed="false">
      <c r="A4181" s="66"/>
      <c r="B4181" s="66"/>
      <c r="C4181" s="66"/>
      <c r="D4181" s="66"/>
      <c r="E4181" s="66"/>
      <c r="F4181" s="66"/>
      <c r="G4181" s="66"/>
    </row>
    <row r="4182" customFormat="false" ht="38.25" hidden="false" customHeight="false" outlineLevel="0" collapsed="false">
      <c r="A4182" s="30" t="s">
        <v>544</v>
      </c>
      <c r="B4182" s="30" t="s">
        <v>107</v>
      </c>
      <c r="C4182" s="61" t="s">
        <v>17</v>
      </c>
      <c r="D4182" s="61" t="s">
        <v>28</v>
      </c>
      <c r="E4182" s="62"/>
      <c r="F4182" s="25"/>
      <c r="G4182" s="25"/>
    </row>
    <row r="4183" customFormat="false" ht="25.5" hidden="false" customHeight="false" outlineLevel="0" collapsed="false">
      <c r="A4183" s="63" t="s">
        <v>1349</v>
      </c>
      <c r="B4183" s="23" t="s">
        <v>1350</v>
      </c>
      <c r="C4183" s="24" t="s">
        <v>17</v>
      </c>
      <c r="D4183" s="24" t="s">
        <v>1314</v>
      </c>
      <c r="E4183" s="62" t="n">
        <v>7.19</v>
      </c>
      <c r="F4183" s="26" t="n">
        <v>12.54</v>
      </c>
      <c r="G4183" s="26" t="n">
        <v>90.16</v>
      </c>
    </row>
    <row r="4184" customFormat="false" ht="15" hidden="false" customHeight="false" outlineLevel="0" collapsed="false">
      <c r="A4184" s="64" t="s">
        <v>1353</v>
      </c>
      <c r="B4184" s="64"/>
      <c r="C4184" s="64"/>
      <c r="D4184" s="64"/>
      <c r="E4184" s="64"/>
      <c r="F4184" s="64"/>
      <c r="G4184" s="65" t="n">
        <v>21.27</v>
      </c>
    </row>
    <row r="4185" customFormat="false" ht="15" hidden="false" customHeight="false" outlineLevel="0" collapsed="false">
      <c r="A4185" s="64" t="s">
        <v>1354</v>
      </c>
      <c r="B4185" s="64"/>
      <c r="C4185" s="64"/>
      <c r="D4185" s="64"/>
      <c r="E4185" s="64"/>
      <c r="F4185" s="64"/>
      <c r="G4185" s="65" t="n">
        <v>10.7</v>
      </c>
    </row>
    <row r="4186" customFormat="false" ht="15" hidden="false" customHeight="false" outlineLevel="0" collapsed="false">
      <c r="A4186" s="64" t="s">
        <v>1355</v>
      </c>
      <c r="B4186" s="64"/>
      <c r="C4186" s="64"/>
      <c r="D4186" s="64"/>
      <c r="E4186" s="64"/>
      <c r="F4186" s="64"/>
      <c r="G4186" s="65" t="n">
        <v>31.97</v>
      </c>
    </row>
    <row r="4187" customFormat="false" ht="15" hidden="false" customHeight="false" outlineLevel="0" collapsed="false">
      <c r="A4187" s="64" t="s">
        <v>1356</v>
      </c>
      <c r="B4187" s="64"/>
      <c r="C4187" s="64"/>
      <c r="D4187" s="64"/>
      <c r="E4187" s="64"/>
      <c r="F4187" s="64"/>
      <c r="G4187" s="65" t="n">
        <v>0</v>
      </c>
    </row>
    <row r="4188" customFormat="false" ht="15" hidden="false" customHeight="false" outlineLevel="0" collapsed="false">
      <c r="A4188" s="64" t="s">
        <v>1357</v>
      </c>
      <c r="B4188" s="64"/>
      <c r="C4188" s="64"/>
      <c r="D4188" s="64"/>
      <c r="E4188" s="64"/>
      <c r="F4188" s="64"/>
      <c r="G4188" s="65" t="n">
        <v>8.2</v>
      </c>
    </row>
    <row r="4189" customFormat="false" ht="15" hidden="false" customHeight="false" outlineLevel="0" collapsed="false">
      <c r="A4189" s="64" t="s">
        <v>1358</v>
      </c>
      <c r="B4189" s="64"/>
      <c r="C4189" s="64"/>
      <c r="D4189" s="64"/>
      <c r="E4189" s="64"/>
      <c r="F4189" s="64"/>
      <c r="G4189" s="65" t="n">
        <v>0</v>
      </c>
    </row>
    <row r="4190" customFormat="false" ht="15" hidden="false" customHeight="false" outlineLevel="0" collapsed="false">
      <c r="A4190" s="64" t="s">
        <v>1359</v>
      </c>
      <c r="B4190" s="64"/>
      <c r="C4190" s="64"/>
      <c r="D4190" s="64"/>
      <c r="E4190" s="64"/>
      <c r="F4190" s="64"/>
      <c r="G4190" s="65" t="n">
        <v>8.2</v>
      </c>
    </row>
    <row r="4191" customFormat="false" ht="15" hidden="false" customHeight="false" outlineLevel="0" collapsed="false">
      <c r="A4191" s="64" t="s">
        <v>1360</v>
      </c>
      <c r="B4191" s="64"/>
      <c r="C4191" s="64"/>
      <c r="D4191" s="64"/>
      <c r="E4191" s="64"/>
      <c r="F4191" s="64"/>
      <c r="G4191" s="65" t="n">
        <v>40.17</v>
      </c>
    </row>
    <row r="4192" customFormat="false" ht="15" hidden="false" customHeight="false" outlineLevel="0" collapsed="false">
      <c r="A4192" s="64" t="s">
        <v>1361</v>
      </c>
      <c r="B4192" s="64"/>
      <c r="C4192" s="64"/>
      <c r="D4192" s="64"/>
      <c r="E4192" s="64"/>
      <c r="F4192" s="64"/>
      <c r="G4192" s="65" t="n">
        <v>2.82</v>
      </c>
    </row>
    <row r="4193" customFormat="false" ht="15" hidden="false" customHeight="false" outlineLevel="0" collapsed="false">
      <c r="A4193" s="64" t="s">
        <v>1362</v>
      </c>
      <c r="B4193" s="64"/>
      <c r="C4193" s="64"/>
      <c r="D4193" s="64"/>
      <c r="E4193" s="64"/>
      <c r="F4193" s="64"/>
      <c r="G4193" s="65" t="n">
        <f aca="false">G4192*G4191</f>
        <v>113.2794</v>
      </c>
    </row>
    <row r="4194" customFormat="false" ht="15" hidden="false" customHeight="false" outlineLevel="0" collapsed="false">
      <c r="A4194" s="66"/>
      <c r="B4194" s="66"/>
      <c r="C4194" s="66"/>
      <c r="D4194" s="66"/>
      <c r="E4194" s="66"/>
      <c r="F4194" s="66"/>
      <c r="G4194" s="66"/>
    </row>
    <row r="4195" customFormat="false" ht="38.25" hidden="false" customHeight="false" outlineLevel="0" collapsed="false">
      <c r="A4195" s="30" t="s">
        <v>545</v>
      </c>
      <c r="B4195" s="30" t="s">
        <v>385</v>
      </c>
      <c r="C4195" s="61" t="s">
        <v>17</v>
      </c>
      <c r="D4195" s="61" t="s">
        <v>23</v>
      </c>
      <c r="E4195" s="62"/>
      <c r="F4195" s="25"/>
      <c r="G4195" s="25"/>
    </row>
    <row r="4196" customFormat="false" ht="38.25" hidden="false" customHeight="false" outlineLevel="0" collapsed="false">
      <c r="A4196" s="63" t="n">
        <v>2593</v>
      </c>
      <c r="B4196" s="23" t="s">
        <v>1800</v>
      </c>
      <c r="C4196" s="24" t="s">
        <v>1343</v>
      </c>
      <c r="D4196" s="24" t="s">
        <v>23</v>
      </c>
      <c r="E4196" s="62" t="n">
        <v>2</v>
      </c>
      <c r="F4196" s="26" t="n">
        <v>4.18</v>
      </c>
      <c r="G4196" s="26" t="n">
        <v>8.36</v>
      </c>
    </row>
    <row r="4197" customFormat="false" ht="25.5" hidden="false" customHeight="false" outlineLevel="0" collapsed="false">
      <c r="A4197" s="63" t="n">
        <v>39175</v>
      </c>
      <c r="B4197" s="23" t="s">
        <v>1801</v>
      </c>
      <c r="C4197" s="24" t="s">
        <v>1343</v>
      </c>
      <c r="D4197" s="24" t="s">
        <v>23</v>
      </c>
      <c r="E4197" s="62" t="n">
        <v>4</v>
      </c>
      <c r="F4197" s="26" t="n">
        <v>0.43</v>
      </c>
      <c r="G4197" s="26" t="n">
        <v>1.72</v>
      </c>
    </row>
    <row r="4198" customFormat="false" ht="25.5" hidden="false" customHeight="false" outlineLevel="0" collapsed="false">
      <c r="A4198" s="63" t="n">
        <v>39209</v>
      </c>
      <c r="B4198" s="23" t="s">
        <v>1802</v>
      </c>
      <c r="C4198" s="24" t="s">
        <v>1343</v>
      </c>
      <c r="D4198" s="24" t="s">
        <v>23</v>
      </c>
      <c r="E4198" s="62" t="n">
        <v>4</v>
      </c>
      <c r="F4198" s="26" t="n">
        <v>0.22</v>
      </c>
      <c r="G4198" s="26" t="n">
        <v>0.88</v>
      </c>
    </row>
    <row r="4199" customFormat="false" ht="25.5" hidden="false" customHeight="false" outlineLevel="0" collapsed="false">
      <c r="A4199" s="63" t="s">
        <v>1367</v>
      </c>
      <c r="B4199" s="23" t="s">
        <v>1368</v>
      </c>
      <c r="C4199" s="24" t="s">
        <v>17</v>
      </c>
      <c r="D4199" s="24" t="s">
        <v>1314</v>
      </c>
      <c r="E4199" s="62" t="n">
        <v>0.5</v>
      </c>
      <c r="F4199" s="26" t="n">
        <v>15.68</v>
      </c>
      <c r="G4199" s="26" t="n">
        <v>7.84</v>
      </c>
    </row>
    <row r="4200" customFormat="false" ht="15" hidden="false" customHeight="false" outlineLevel="0" collapsed="false">
      <c r="A4200" s="64" t="s">
        <v>1353</v>
      </c>
      <c r="B4200" s="64"/>
      <c r="C4200" s="64"/>
      <c r="D4200" s="64"/>
      <c r="E4200" s="64"/>
      <c r="F4200" s="64"/>
      <c r="G4200" s="65" t="n">
        <v>2.87</v>
      </c>
    </row>
    <row r="4201" customFormat="false" ht="15" hidden="false" customHeight="false" outlineLevel="0" collapsed="false">
      <c r="A4201" s="64" t="s">
        <v>1354</v>
      </c>
      <c r="B4201" s="64"/>
      <c r="C4201" s="64"/>
      <c r="D4201" s="64"/>
      <c r="E4201" s="64"/>
      <c r="F4201" s="64"/>
      <c r="G4201" s="65" t="n">
        <v>6.53</v>
      </c>
    </row>
    <row r="4202" customFormat="false" ht="15" hidden="false" customHeight="false" outlineLevel="0" collapsed="false">
      <c r="A4202" s="64" t="s">
        <v>1355</v>
      </c>
      <c r="B4202" s="64"/>
      <c r="C4202" s="64"/>
      <c r="D4202" s="64"/>
      <c r="E4202" s="64"/>
      <c r="F4202" s="64"/>
      <c r="G4202" s="65" t="n">
        <v>9.4</v>
      </c>
    </row>
    <row r="4203" customFormat="false" ht="15" hidden="false" customHeight="false" outlineLevel="0" collapsed="false">
      <c r="A4203" s="64" t="s">
        <v>1356</v>
      </c>
      <c r="B4203" s="64"/>
      <c r="C4203" s="64"/>
      <c r="D4203" s="64"/>
      <c r="E4203" s="64"/>
      <c r="F4203" s="64"/>
      <c r="G4203" s="65" t="n">
        <v>0</v>
      </c>
    </row>
    <row r="4204" customFormat="false" ht="15" hidden="false" customHeight="false" outlineLevel="0" collapsed="false">
      <c r="A4204" s="64" t="s">
        <v>1357</v>
      </c>
      <c r="B4204" s="64"/>
      <c r="C4204" s="64"/>
      <c r="D4204" s="64"/>
      <c r="E4204" s="64"/>
      <c r="F4204" s="64"/>
      <c r="G4204" s="65" t="n">
        <v>2.41</v>
      </c>
    </row>
    <row r="4205" customFormat="false" ht="15" hidden="false" customHeight="false" outlineLevel="0" collapsed="false">
      <c r="A4205" s="64" t="s">
        <v>1358</v>
      </c>
      <c r="B4205" s="64"/>
      <c r="C4205" s="64"/>
      <c r="D4205" s="64"/>
      <c r="E4205" s="64"/>
      <c r="F4205" s="64"/>
      <c r="G4205" s="65" t="n">
        <v>0</v>
      </c>
    </row>
    <row r="4206" customFormat="false" ht="15" hidden="false" customHeight="false" outlineLevel="0" collapsed="false">
      <c r="A4206" s="64" t="s">
        <v>1359</v>
      </c>
      <c r="B4206" s="64"/>
      <c r="C4206" s="64"/>
      <c r="D4206" s="64"/>
      <c r="E4206" s="64"/>
      <c r="F4206" s="64"/>
      <c r="G4206" s="65" t="n">
        <v>2.41</v>
      </c>
    </row>
    <row r="4207" customFormat="false" ht="15" hidden="false" customHeight="false" outlineLevel="0" collapsed="false">
      <c r="A4207" s="64" t="s">
        <v>1360</v>
      </c>
      <c r="B4207" s="64"/>
      <c r="C4207" s="64"/>
      <c r="D4207" s="64"/>
      <c r="E4207" s="64"/>
      <c r="F4207" s="64"/>
      <c r="G4207" s="65" t="n">
        <v>11.81</v>
      </c>
    </row>
    <row r="4208" customFormat="false" ht="15" hidden="false" customHeight="false" outlineLevel="0" collapsed="false">
      <c r="A4208" s="64" t="s">
        <v>1361</v>
      </c>
      <c r="B4208" s="64"/>
      <c r="C4208" s="64"/>
      <c r="D4208" s="64"/>
      <c r="E4208" s="64"/>
      <c r="F4208" s="64"/>
      <c r="G4208" s="65" t="n">
        <v>2</v>
      </c>
    </row>
    <row r="4209" customFormat="false" ht="15" hidden="false" customHeight="false" outlineLevel="0" collapsed="false">
      <c r="A4209" s="64" t="s">
        <v>1362</v>
      </c>
      <c r="B4209" s="64"/>
      <c r="C4209" s="64"/>
      <c r="D4209" s="64"/>
      <c r="E4209" s="64"/>
      <c r="F4209" s="64"/>
      <c r="G4209" s="65" t="n">
        <f aca="false">G4208*G4207</f>
        <v>23.62</v>
      </c>
    </row>
    <row r="4210" customFormat="false" ht="15" hidden="false" customHeight="false" outlineLevel="0" collapsed="false">
      <c r="A4210" s="66"/>
      <c r="B4210" s="66"/>
      <c r="C4210" s="66"/>
      <c r="D4210" s="66"/>
      <c r="E4210" s="66"/>
      <c r="F4210" s="66"/>
      <c r="G4210" s="66"/>
    </row>
    <row r="4211" customFormat="false" ht="38.25" hidden="false" customHeight="false" outlineLevel="0" collapsed="false">
      <c r="A4211" s="30" t="s">
        <v>546</v>
      </c>
      <c r="B4211" s="30" t="s">
        <v>393</v>
      </c>
      <c r="C4211" s="61" t="s">
        <v>17</v>
      </c>
      <c r="D4211" s="61" t="s">
        <v>23</v>
      </c>
      <c r="E4211" s="62"/>
      <c r="F4211" s="25"/>
      <c r="G4211" s="25"/>
    </row>
    <row r="4212" customFormat="false" ht="38.25" hidden="false" customHeight="false" outlineLevel="0" collapsed="false">
      <c r="A4212" s="63" t="n">
        <v>2586</v>
      </c>
      <c r="B4212" s="23" t="s">
        <v>1810</v>
      </c>
      <c r="C4212" s="24" t="s">
        <v>1343</v>
      </c>
      <c r="D4212" s="24" t="s">
        <v>23</v>
      </c>
      <c r="E4212" s="62" t="n">
        <v>9</v>
      </c>
      <c r="F4212" s="26" t="n">
        <v>7.77</v>
      </c>
      <c r="G4212" s="26" t="n">
        <v>69.93</v>
      </c>
    </row>
    <row r="4213" customFormat="false" ht="25.5" hidden="false" customHeight="false" outlineLevel="0" collapsed="false">
      <c r="A4213" s="63" t="n">
        <v>39176</v>
      </c>
      <c r="B4213" s="23" t="s">
        <v>1804</v>
      </c>
      <c r="C4213" s="24" t="s">
        <v>1343</v>
      </c>
      <c r="D4213" s="24" t="s">
        <v>23</v>
      </c>
      <c r="E4213" s="62" t="n">
        <v>27</v>
      </c>
      <c r="F4213" s="26" t="n">
        <v>0.46</v>
      </c>
      <c r="G4213" s="26" t="n">
        <v>12.42</v>
      </c>
    </row>
    <row r="4214" customFormat="false" ht="25.5" hidden="false" customHeight="false" outlineLevel="0" collapsed="false">
      <c r="A4214" s="63" t="n">
        <v>39210</v>
      </c>
      <c r="B4214" s="23" t="s">
        <v>1805</v>
      </c>
      <c r="C4214" s="24" t="s">
        <v>1343</v>
      </c>
      <c r="D4214" s="24" t="s">
        <v>23</v>
      </c>
      <c r="E4214" s="62" t="n">
        <v>27</v>
      </c>
      <c r="F4214" s="26" t="n">
        <v>0.34</v>
      </c>
      <c r="G4214" s="26" t="n">
        <v>9.18</v>
      </c>
    </row>
    <row r="4215" customFormat="false" ht="25.5" hidden="false" customHeight="false" outlineLevel="0" collapsed="false">
      <c r="A4215" s="63" t="s">
        <v>1367</v>
      </c>
      <c r="B4215" s="23" t="s">
        <v>1368</v>
      </c>
      <c r="C4215" s="24" t="s">
        <v>17</v>
      </c>
      <c r="D4215" s="24" t="s">
        <v>1314</v>
      </c>
      <c r="E4215" s="62" t="n">
        <v>2.7</v>
      </c>
      <c r="F4215" s="26" t="n">
        <v>15.68</v>
      </c>
      <c r="G4215" s="26" t="n">
        <v>42.33</v>
      </c>
    </row>
    <row r="4216" customFormat="false" ht="15" hidden="false" customHeight="false" outlineLevel="0" collapsed="false">
      <c r="A4216" s="64" t="s">
        <v>1353</v>
      </c>
      <c r="B4216" s="64"/>
      <c r="C4216" s="64"/>
      <c r="D4216" s="64"/>
      <c r="E4216" s="64"/>
      <c r="F4216" s="64"/>
      <c r="G4216" s="65" t="n">
        <v>3.44</v>
      </c>
    </row>
    <row r="4217" customFormat="false" ht="15" hidden="false" customHeight="false" outlineLevel="0" collapsed="false">
      <c r="A4217" s="64" t="s">
        <v>1354</v>
      </c>
      <c r="B4217" s="64"/>
      <c r="C4217" s="64"/>
      <c r="D4217" s="64"/>
      <c r="E4217" s="64"/>
      <c r="F4217" s="64"/>
      <c r="G4217" s="65" t="n">
        <v>11.43</v>
      </c>
    </row>
    <row r="4218" customFormat="false" ht="15" hidden="false" customHeight="false" outlineLevel="0" collapsed="false">
      <c r="A4218" s="64" t="s">
        <v>1355</v>
      </c>
      <c r="B4218" s="64"/>
      <c r="C4218" s="64"/>
      <c r="D4218" s="64"/>
      <c r="E4218" s="64"/>
      <c r="F4218" s="64"/>
      <c r="G4218" s="65" t="n">
        <v>14.87</v>
      </c>
    </row>
    <row r="4219" customFormat="false" ht="15" hidden="false" customHeight="false" outlineLevel="0" collapsed="false">
      <c r="A4219" s="64" t="s">
        <v>1356</v>
      </c>
      <c r="B4219" s="64"/>
      <c r="C4219" s="64"/>
      <c r="D4219" s="64"/>
      <c r="E4219" s="64"/>
      <c r="F4219" s="64"/>
      <c r="G4219" s="65" t="n">
        <v>0</v>
      </c>
    </row>
    <row r="4220" customFormat="false" ht="15" hidden="false" customHeight="false" outlineLevel="0" collapsed="false">
      <c r="A4220" s="64" t="s">
        <v>1357</v>
      </c>
      <c r="B4220" s="64"/>
      <c r="C4220" s="64"/>
      <c r="D4220" s="64"/>
      <c r="E4220" s="64"/>
      <c r="F4220" s="64"/>
      <c r="G4220" s="65" t="n">
        <v>3.81</v>
      </c>
    </row>
    <row r="4221" customFormat="false" ht="15" hidden="false" customHeight="false" outlineLevel="0" collapsed="false">
      <c r="A4221" s="64" t="s">
        <v>1358</v>
      </c>
      <c r="B4221" s="64"/>
      <c r="C4221" s="64"/>
      <c r="D4221" s="64"/>
      <c r="E4221" s="64"/>
      <c r="F4221" s="64"/>
      <c r="G4221" s="65" t="n">
        <v>0</v>
      </c>
    </row>
    <row r="4222" customFormat="false" ht="15" hidden="false" customHeight="false" outlineLevel="0" collapsed="false">
      <c r="A4222" s="64" t="s">
        <v>1359</v>
      </c>
      <c r="B4222" s="64"/>
      <c r="C4222" s="64"/>
      <c r="D4222" s="64"/>
      <c r="E4222" s="64"/>
      <c r="F4222" s="64"/>
      <c r="G4222" s="65" t="n">
        <v>3.81</v>
      </c>
    </row>
    <row r="4223" customFormat="false" ht="15" hidden="false" customHeight="false" outlineLevel="0" collapsed="false">
      <c r="A4223" s="64" t="s">
        <v>1360</v>
      </c>
      <c r="B4223" s="64"/>
      <c r="C4223" s="64"/>
      <c r="D4223" s="64"/>
      <c r="E4223" s="64"/>
      <c r="F4223" s="64"/>
      <c r="G4223" s="65" t="n">
        <v>18.69</v>
      </c>
    </row>
    <row r="4224" customFormat="false" ht="15" hidden="false" customHeight="false" outlineLevel="0" collapsed="false">
      <c r="A4224" s="64" t="s">
        <v>1361</v>
      </c>
      <c r="B4224" s="64"/>
      <c r="C4224" s="64"/>
      <c r="D4224" s="64"/>
      <c r="E4224" s="64"/>
      <c r="F4224" s="64"/>
      <c r="G4224" s="65" t="n">
        <v>9</v>
      </c>
    </row>
    <row r="4225" customFormat="false" ht="15" hidden="false" customHeight="false" outlineLevel="0" collapsed="false">
      <c r="A4225" s="64" t="s">
        <v>1362</v>
      </c>
      <c r="B4225" s="64"/>
      <c r="C4225" s="64"/>
      <c r="D4225" s="64"/>
      <c r="E4225" s="64"/>
      <c r="F4225" s="64"/>
      <c r="G4225" s="65" t="n">
        <f aca="false">G4224*G4223</f>
        <v>168.21</v>
      </c>
    </row>
    <row r="4226" customFormat="false" ht="15" hidden="false" customHeight="false" outlineLevel="0" collapsed="false">
      <c r="A4226" s="66"/>
      <c r="B4226" s="66"/>
      <c r="C4226" s="66"/>
      <c r="D4226" s="66"/>
      <c r="E4226" s="66"/>
      <c r="F4226" s="66"/>
      <c r="G4226" s="66"/>
    </row>
    <row r="4227" customFormat="false" ht="38.25" hidden="false" customHeight="false" outlineLevel="0" collapsed="false">
      <c r="A4227" s="30" t="s">
        <v>547</v>
      </c>
      <c r="B4227" s="30" t="s">
        <v>395</v>
      </c>
      <c r="C4227" s="61" t="s">
        <v>17</v>
      </c>
      <c r="D4227" s="61" t="s">
        <v>23</v>
      </c>
      <c r="E4227" s="62"/>
      <c r="F4227" s="25"/>
      <c r="G4227" s="25"/>
    </row>
    <row r="4228" customFormat="false" ht="38.25" hidden="false" customHeight="false" outlineLevel="0" collapsed="false">
      <c r="A4228" s="63" t="n">
        <v>2575</v>
      </c>
      <c r="B4228" s="23" t="s">
        <v>1811</v>
      </c>
      <c r="C4228" s="24" t="s">
        <v>1343</v>
      </c>
      <c r="D4228" s="24" t="s">
        <v>23</v>
      </c>
      <c r="E4228" s="62" t="n">
        <v>3</v>
      </c>
      <c r="F4228" s="26" t="n">
        <v>11.54</v>
      </c>
      <c r="G4228" s="26" t="n">
        <v>34.62</v>
      </c>
    </row>
    <row r="4229" customFormat="false" ht="25.5" hidden="false" customHeight="false" outlineLevel="0" collapsed="false">
      <c r="A4229" s="63" t="n">
        <v>39177</v>
      </c>
      <c r="B4229" s="23" t="s">
        <v>1812</v>
      </c>
      <c r="C4229" s="24" t="s">
        <v>1343</v>
      </c>
      <c r="D4229" s="24" t="s">
        <v>23</v>
      </c>
      <c r="E4229" s="62" t="n">
        <v>9</v>
      </c>
      <c r="F4229" s="26" t="n">
        <v>0.71</v>
      </c>
      <c r="G4229" s="26" t="n">
        <v>6.39</v>
      </c>
    </row>
    <row r="4230" customFormat="false" ht="38.25" hidden="false" customHeight="false" outlineLevel="0" collapsed="false">
      <c r="A4230" s="63" t="n">
        <v>39211</v>
      </c>
      <c r="B4230" s="23" t="s">
        <v>1813</v>
      </c>
      <c r="C4230" s="24" t="s">
        <v>1343</v>
      </c>
      <c r="D4230" s="24" t="s">
        <v>23</v>
      </c>
      <c r="E4230" s="62" t="n">
        <v>9</v>
      </c>
      <c r="F4230" s="26" t="n">
        <v>0.62</v>
      </c>
      <c r="G4230" s="26" t="n">
        <v>5.58</v>
      </c>
    </row>
    <row r="4231" customFormat="false" ht="25.5" hidden="false" customHeight="false" outlineLevel="0" collapsed="false">
      <c r="A4231" s="63" t="s">
        <v>1367</v>
      </c>
      <c r="B4231" s="23" t="s">
        <v>1368</v>
      </c>
      <c r="C4231" s="24" t="s">
        <v>17</v>
      </c>
      <c r="D4231" s="24" t="s">
        <v>1314</v>
      </c>
      <c r="E4231" s="62" t="n">
        <v>0.9</v>
      </c>
      <c r="F4231" s="26" t="n">
        <v>15.68</v>
      </c>
      <c r="G4231" s="26" t="n">
        <v>14.11</v>
      </c>
    </row>
    <row r="4232" customFormat="false" ht="15" hidden="false" customHeight="false" outlineLevel="0" collapsed="false">
      <c r="A4232" s="64" t="s">
        <v>1353</v>
      </c>
      <c r="B4232" s="64"/>
      <c r="C4232" s="64"/>
      <c r="D4232" s="64"/>
      <c r="E4232" s="64"/>
      <c r="F4232" s="64"/>
      <c r="G4232" s="65" t="n">
        <v>3.44</v>
      </c>
    </row>
    <row r="4233" customFormat="false" ht="15" hidden="false" customHeight="false" outlineLevel="0" collapsed="false">
      <c r="A4233" s="64" t="s">
        <v>1354</v>
      </c>
      <c r="B4233" s="64"/>
      <c r="C4233" s="64"/>
      <c r="D4233" s="64"/>
      <c r="E4233" s="64"/>
      <c r="F4233" s="64"/>
      <c r="G4233" s="65" t="n">
        <v>16.79</v>
      </c>
    </row>
    <row r="4234" customFormat="false" ht="15" hidden="false" customHeight="false" outlineLevel="0" collapsed="false">
      <c r="A4234" s="64" t="s">
        <v>1355</v>
      </c>
      <c r="B4234" s="64"/>
      <c r="C4234" s="64"/>
      <c r="D4234" s="64"/>
      <c r="E4234" s="64"/>
      <c r="F4234" s="64"/>
      <c r="G4234" s="65" t="n">
        <v>20.23</v>
      </c>
    </row>
    <row r="4235" customFormat="false" ht="15" hidden="false" customHeight="false" outlineLevel="0" collapsed="false">
      <c r="A4235" s="64" t="s">
        <v>1356</v>
      </c>
      <c r="B4235" s="64"/>
      <c r="C4235" s="64"/>
      <c r="D4235" s="64"/>
      <c r="E4235" s="64"/>
      <c r="F4235" s="64"/>
      <c r="G4235" s="65" t="n">
        <v>0</v>
      </c>
    </row>
    <row r="4236" customFormat="false" ht="15" hidden="false" customHeight="false" outlineLevel="0" collapsed="false">
      <c r="A4236" s="64" t="s">
        <v>1357</v>
      </c>
      <c r="B4236" s="64"/>
      <c r="C4236" s="64"/>
      <c r="D4236" s="64"/>
      <c r="E4236" s="64"/>
      <c r="F4236" s="64"/>
      <c r="G4236" s="65" t="n">
        <v>5.19</v>
      </c>
    </row>
    <row r="4237" customFormat="false" ht="15" hidden="false" customHeight="false" outlineLevel="0" collapsed="false">
      <c r="A4237" s="64" t="s">
        <v>1358</v>
      </c>
      <c r="B4237" s="64"/>
      <c r="C4237" s="64"/>
      <c r="D4237" s="64"/>
      <c r="E4237" s="64"/>
      <c r="F4237" s="64"/>
      <c r="G4237" s="65" t="n">
        <v>0</v>
      </c>
    </row>
    <row r="4238" customFormat="false" ht="15" hidden="false" customHeight="false" outlineLevel="0" collapsed="false">
      <c r="A4238" s="64" t="s">
        <v>1359</v>
      </c>
      <c r="B4238" s="64"/>
      <c r="C4238" s="64"/>
      <c r="D4238" s="64"/>
      <c r="E4238" s="64"/>
      <c r="F4238" s="64"/>
      <c r="G4238" s="65" t="n">
        <v>5.19</v>
      </c>
    </row>
    <row r="4239" customFormat="false" ht="15" hidden="false" customHeight="false" outlineLevel="0" collapsed="false">
      <c r="A4239" s="64" t="s">
        <v>1360</v>
      </c>
      <c r="B4239" s="64"/>
      <c r="C4239" s="64"/>
      <c r="D4239" s="64"/>
      <c r="E4239" s="64"/>
      <c r="F4239" s="64"/>
      <c r="G4239" s="65" t="n">
        <v>25.42</v>
      </c>
    </row>
    <row r="4240" customFormat="false" ht="15" hidden="false" customHeight="false" outlineLevel="0" collapsed="false">
      <c r="A4240" s="64" t="s">
        <v>1361</v>
      </c>
      <c r="B4240" s="64"/>
      <c r="C4240" s="64"/>
      <c r="D4240" s="64"/>
      <c r="E4240" s="64"/>
      <c r="F4240" s="64"/>
      <c r="G4240" s="65" t="n">
        <v>3</v>
      </c>
    </row>
    <row r="4241" customFormat="false" ht="15" hidden="false" customHeight="false" outlineLevel="0" collapsed="false">
      <c r="A4241" s="64" t="s">
        <v>1362</v>
      </c>
      <c r="B4241" s="64"/>
      <c r="C4241" s="64"/>
      <c r="D4241" s="64"/>
      <c r="E4241" s="64"/>
      <c r="F4241" s="64"/>
      <c r="G4241" s="65" t="n">
        <f aca="false">G4240*G4239</f>
        <v>76.26</v>
      </c>
    </row>
    <row r="4242" customFormat="false" ht="15" hidden="false" customHeight="false" outlineLevel="0" collapsed="false">
      <c r="A4242" s="66"/>
      <c r="B4242" s="66"/>
      <c r="C4242" s="66"/>
      <c r="D4242" s="66"/>
      <c r="E4242" s="66"/>
      <c r="F4242" s="66"/>
      <c r="G4242" s="66"/>
    </row>
    <row r="4243" customFormat="false" ht="38.25" hidden="false" customHeight="false" outlineLevel="0" collapsed="false">
      <c r="A4243" s="30" t="s">
        <v>548</v>
      </c>
      <c r="B4243" s="30" t="s">
        <v>397</v>
      </c>
      <c r="C4243" s="61" t="s">
        <v>17</v>
      </c>
      <c r="D4243" s="61" t="s">
        <v>23</v>
      </c>
      <c r="E4243" s="62"/>
      <c r="F4243" s="25"/>
      <c r="G4243" s="25"/>
    </row>
    <row r="4244" customFormat="false" ht="25.5" hidden="false" customHeight="false" outlineLevel="0" collapsed="false">
      <c r="A4244" s="63" t="n">
        <v>39178</v>
      </c>
      <c r="B4244" s="23" t="s">
        <v>1814</v>
      </c>
      <c r="C4244" s="24" t="s">
        <v>1343</v>
      </c>
      <c r="D4244" s="24" t="s">
        <v>23</v>
      </c>
      <c r="E4244" s="62" t="n">
        <v>3</v>
      </c>
      <c r="F4244" s="26" t="n">
        <v>0.78</v>
      </c>
      <c r="G4244" s="26" t="n">
        <v>2.34</v>
      </c>
    </row>
    <row r="4245" customFormat="false" ht="38.25" hidden="false" customHeight="false" outlineLevel="0" collapsed="false">
      <c r="A4245" s="63" t="n">
        <v>39212</v>
      </c>
      <c r="B4245" s="23" t="s">
        <v>1815</v>
      </c>
      <c r="C4245" s="24" t="s">
        <v>1343</v>
      </c>
      <c r="D4245" s="24" t="s">
        <v>23</v>
      </c>
      <c r="E4245" s="62" t="n">
        <v>3</v>
      </c>
      <c r="F4245" s="26" t="n">
        <v>0.69</v>
      </c>
      <c r="G4245" s="26" t="n">
        <v>2.07</v>
      </c>
    </row>
    <row r="4246" customFormat="false" ht="25.5" hidden="false" customHeight="false" outlineLevel="0" collapsed="false">
      <c r="A4246" s="63" t="s">
        <v>1367</v>
      </c>
      <c r="B4246" s="23" t="s">
        <v>1368</v>
      </c>
      <c r="C4246" s="24" t="s">
        <v>17</v>
      </c>
      <c r="D4246" s="24" t="s">
        <v>1314</v>
      </c>
      <c r="E4246" s="62" t="n">
        <v>0.3</v>
      </c>
      <c r="F4246" s="26" t="n">
        <v>15.68</v>
      </c>
      <c r="G4246" s="26" t="n">
        <v>4.7</v>
      </c>
    </row>
    <row r="4247" customFormat="false" ht="15" hidden="false" customHeight="false" outlineLevel="0" collapsed="false">
      <c r="A4247" s="64" t="s">
        <v>1353</v>
      </c>
      <c r="B4247" s="64"/>
      <c r="C4247" s="64"/>
      <c r="D4247" s="64"/>
      <c r="E4247" s="64"/>
      <c r="F4247" s="64"/>
      <c r="G4247" s="65" t="n">
        <v>3.44</v>
      </c>
    </row>
    <row r="4248" customFormat="false" ht="15" hidden="false" customHeight="false" outlineLevel="0" collapsed="false">
      <c r="A4248" s="64" t="s">
        <v>1354</v>
      </c>
      <c r="B4248" s="64"/>
      <c r="C4248" s="64"/>
      <c r="D4248" s="64"/>
      <c r="E4248" s="64"/>
      <c r="F4248" s="64"/>
      <c r="G4248" s="65" t="n">
        <v>5.67</v>
      </c>
    </row>
    <row r="4249" customFormat="false" ht="15" hidden="false" customHeight="false" outlineLevel="0" collapsed="false">
      <c r="A4249" s="64" t="s">
        <v>1355</v>
      </c>
      <c r="B4249" s="64"/>
      <c r="C4249" s="64"/>
      <c r="D4249" s="64"/>
      <c r="E4249" s="64"/>
      <c r="F4249" s="64"/>
      <c r="G4249" s="65" t="n">
        <v>9.11</v>
      </c>
    </row>
    <row r="4250" customFormat="false" ht="15" hidden="false" customHeight="false" outlineLevel="0" collapsed="false">
      <c r="A4250" s="64" t="s">
        <v>1356</v>
      </c>
      <c r="B4250" s="64"/>
      <c r="C4250" s="64"/>
      <c r="D4250" s="64"/>
      <c r="E4250" s="64"/>
      <c r="F4250" s="64"/>
      <c r="G4250" s="65" t="n">
        <v>0</v>
      </c>
    </row>
    <row r="4251" customFormat="false" ht="15" hidden="false" customHeight="false" outlineLevel="0" collapsed="false">
      <c r="A4251" s="64" t="s">
        <v>1357</v>
      </c>
      <c r="B4251" s="64"/>
      <c r="C4251" s="64"/>
      <c r="D4251" s="64"/>
      <c r="E4251" s="64"/>
      <c r="F4251" s="64"/>
      <c r="G4251" s="65" t="n">
        <v>2.34</v>
      </c>
    </row>
    <row r="4252" customFormat="false" ht="15" hidden="false" customHeight="false" outlineLevel="0" collapsed="false">
      <c r="A4252" s="64" t="s">
        <v>1358</v>
      </c>
      <c r="B4252" s="64"/>
      <c r="C4252" s="64"/>
      <c r="D4252" s="64"/>
      <c r="E4252" s="64"/>
      <c r="F4252" s="64"/>
      <c r="G4252" s="65" t="n">
        <v>0</v>
      </c>
    </row>
    <row r="4253" customFormat="false" ht="15" hidden="false" customHeight="false" outlineLevel="0" collapsed="false">
      <c r="A4253" s="64" t="s">
        <v>1359</v>
      </c>
      <c r="B4253" s="64"/>
      <c r="C4253" s="64"/>
      <c r="D4253" s="64"/>
      <c r="E4253" s="64"/>
      <c r="F4253" s="64"/>
      <c r="G4253" s="65" t="n">
        <v>2.34</v>
      </c>
    </row>
    <row r="4254" customFormat="false" ht="15" hidden="false" customHeight="false" outlineLevel="0" collapsed="false">
      <c r="A4254" s="64" t="s">
        <v>1360</v>
      </c>
      <c r="B4254" s="64"/>
      <c r="C4254" s="64"/>
      <c r="D4254" s="64"/>
      <c r="E4254" s="64"/>
      <c r="F4254" s="64"/>
      <c r="G4254" s="65" t="n">
        <v>11.45</v>
      </c>
    </row>
    <row r="4255" customFormat="false" ht="15" hidden="false" customHeight="false" outlineLevel="0" collapsed="false">
      <c r="A4255" s="64" t="s">
        <v>1361</v>
      </c>
      <c r="B4255" s="64"/>
      <c r="C4255" s="64"/>
      <c r="D4255" s="64"/>
      <c r="E4255" s="64"/>
      <c r="F4255" s="64"/>
      <c r="G4255" s="65" t="n">
        <v>1</v>
      </c>
    </row>
    <row r="4256" customFormat="false" ht="15" hidden="false" customHeight="false" outlineLevel="0" collapsed="false">
      <c r="A4256" s="64" t="s">
        <v>1362</v>
      </c>
      <c r="B4256" s="64"/>
      <c r="C4256" s="64"/>
      <c r="D4256" s="64"/>
      <c r="E4256" s="64"/>
      <c r="F4256" s="64"/>
      <c r="G4256" s="65" t="n">
        <f aca="false">G4255*G4254</f>
        <v>11.45</v>
      </c>
    </row>
    <row r="4257" customFormat="false" ht="15" hidden="false" customHeight="false" outlineLevel="0" collapsed="false">
      <c r="A4257" s="66"/>
      <c r="B4257" s="66"/>
      <c r="C4257" s="66"/>
      <c r="D4257" s="66"/>
      <c r="E4257" s="66"/>
      <c r="F4257" s="66"/>
      <c r="G4257" s="66"/>
    </row>
    <row r="4258" customFormat="false" ht="38.25" hidden="false" customHeight="false" outlineLevel="0" collapsed="false">
      <c r="A4258" s="30" t="s">
        <v>549</v>
      </c>
      <c r="B4258" s="30" t="s">
        <v>401</v>
      </c>
      <c r="C4258" s="61" t="s">
        <v>17</v>
      </c>
      <c r="D4258" s="61" t="s">
        <v>23</v>
      </c>
      <c r="E4258" s="62"/>
      <c r="F4258" s="25"/>
      <c r="G4258" s="25"/>
    </row>
    <row r="4259" customFormat="false" ht="38.25" hidden="false" customHeight="false" outlineLevel="0" collapsed="false">
      <c r="A4259" s="63" t="n">
        <v>2565</v>
      </c>
      <c r="B4259" s="23" t="s">
        <v>1817</v>
      </c>
      <c r="C4259" s="24" t="s">
        <v>1343</v>
      </c>
      <c r="D4259" s="24" t="s">
        <v>23</v>
      </c>
      <c r="E4259" s="62" t="n">
        <v>3</v>
      </c>
      <c r="F4259" s="26" t="n">
        <v>4.05</v>
      </c>
      <c r="G4259" s="26" t="n">
        <v>12.15</v>
      </c>
    </row>
    <row r="4260" customFormat="false" ht="25.5" hidden="false" customHeight="false" outlineLevel="0" collapsed="false">
      <c r="A4260" s="63" t="n">
        <v>39175</v>
      </c>
      <c r="B4260" s="23" t="s">
        <v>1801</v>
      </c>
      <c r="C4260" s="24" t="s">
        <v>1343</v>
      </c>
      <c r="D4260" s="24" t="s">
        <v>23</v>
      </c>
      <c r="E4260" s="62" t="n">
        <v>3</v>
      </c>
      <c r="F4260" s="26" t="n">
        <v>0.43</v>
      </c>
      <c r="G4260" s="26" t="n">
        <v>1.29</v>
      </c>
    </row>
    <row r="4261" customFormat="false" ht="25.5" hidden="false" customHeight="false" outlineLevel="0" collapsed="false">
      <c r="A4261" s="63" t="n">
        <v>39209</v>
      </c>
      <c r="B4261" s="23" t="s">
        <v>1802</v>
      </c>
      <c r="C4261" s="24" t="s">
        <v>1343</v>
      </c>
      <c r="D4261" s="24" t="s">
        <v>23</v>
      </c>
      <c r="E4261" s="62" t="n">
        <v>3</v>
      </c>
      <c r="F4261" s="26" t="n">
        <v>0.22</v>
      </c>
      <c r="G4261" s="26" t="n">
        <v>0.66</v>
      </c>
    </row>
    <row r="4262" customFormat="false" ht="25.5" hidden="false" customHeight="false" outlineLevel="0" collapsed="false">
      <c r="A4262" s="63" t="s">
        <v>1367</v>
      </c>
      <c r="B4262" s="23" t="s">
        <v>1368</v>
      </c>
      <c r="C4262" s="24" t="s">
        <v>17</v>
      </c>
      <c r="D4262" s="24" t="s">
        <v>1314</v>
      </c>
      <c r="E4262" s="62" t="n">
        <v>0.75</v>
      </c>
      <c r="F4262" s="26" t="n">
        <v>15.68</v>
      </c>
      <c r="G4262" s="26" t="n">
        <v>11.76</v>
      </c>
    </row>
    <row r="4263" customFormat="false" ht="15" hidden="false" customHeight="false" outlineLevel="0" collapsed="false">
      <c r="A4263" s="64" t="s">
        <v>1353</v>
      </c>
      <c r="B4263" s="64"/>
      <c r="C4263" s="64"/>
      <c r="D4263" s="64"/>
      <c r="E4263" s="64"/>
      <c r="F4263" s="64"/>
      <c r="G4263" s="65" t="n">
        <v>2.87</v>
      </c>
    </row>
    <row r="4264" customFormat="false" ht="15" hidden="false" customHeight="false" outlineLevel="0" collapsed="false">
      <c r="A4264" s="64" t="s">
        <v>1354</v>
      </c>
      <c r="B4264" s="64"/>
      <c r="C4264" s="64"/>
      <c r="D4264" s="64"/>
      <c r="E4264" s="64"/>
      <c r="F4264" s="64"/>
      <c r="G4264" s="65" t="n">
        <v>5.75</v>
      </c>
    </row>
    <row r="4265" customFormat="false" ht="15" hidden="false" customHeight="false" outlineLevel="0" collapsed="false">
      <c r="A4265" s="64" t="s">
        <v>1355</v>
      </c>
      <c r="B4265" s="64"/>
      <c r="C4265" s="64"/>
      <c r="D4265" s="64"/>
      <c r="E4265" s="64"/>
      <c r="F4265" s="64"/>
      <c r="G4265" s="65" t="n">
        <v>8.62</v>
      </c>
    </row>
    <row r="4266" customFormat="false" ht="15" hidden="false" customHeight="false" outlineLevel="0" collapsed="false">
      <c r="A4266" s="64" t="s">
        <v>1356</v>
      </c>
      <c r="B4266" s="64"/>
      <c r="C4266" s="64"/>
      <c r="D4266" s="64"/>
      <c r="E4266" s="64"/>
      <c r="F4266" s="64"/>
      <c r="G4266" s="65" t="n">
        <v>0</v>
      </c>
    </row>
    <row r="4267" customFormat="false" ht="15" hidden="false" customHeight="false" outlineLevel="0" collapsed="false">
      <c r="A4267" s="64" t="s">
        <v>1357</v>
      </c>
      <c r="B4267" s="64"/>
      <c r="C4267" s="64"/>
      <c r="D4267" s="64"/>
      <c r="E4267" s="64"/>
      <c r="F4267" s="64"/>
      <c r="G4267" s="65" t="n">
        <v>2.21</v>
      </c>
    </row>
    <row r="4268" customFormat="false" ht="15" hidden="false" customHeight="false" outlineLevel="0" collapsed="false">
      <c r="A4268" s="64" t="s">
        <v>1358</v>
      </c>
      <c r="B4268" s="64"/>
      <c r="C4268" s="64"/>
      <c r="D4268" s="64"/>
      <c r="E4268" s="64"/>
      <c r="F4268" s="64"/>
      <c r="G4268" s="65" t="n">
        <v>0</v>
      </c>
    </row>
    <row r="4269" customFormat="false" ht="15" hidden="false" customHeight="false" outlineLevel="0" collapsed="false">
      <c r="A4269" s="64" t="s">
        <v>1359</v>
      </c>
      <c r="B4269" s="64"/>
      <c r="C4269" s="64"/>
      <c r="D4269" s="64"/>
      <c r="E4269" s="64"/>
      <c r="F4269" s="64"/>
      <c r="G4269" s="65" t="n">
        <v>2.21</v>
      </c>
    </row>
    <row r="4270" customFormat="false" ht="15" hidden="false" customHeight="false" outlineLevel="0" collapsed="false">
      <c r="A4270" s="64" t="s">
        <v>1360</v>
      </c>
      <c r="B4270" s="64"/>
      <c r="C4270" s="64"/>
      <c r="D4270" s="64"/>
      <c r="E4270" s="64"/>
      <c r="F4270" s="64"/>
      <c r="G4270" s="65" t="n">
        <v>10.83</v>
      </c>
    </row>
    <row r="4271" customFormat="false" ht="15" hidden="false" customHeight="false" outlineLevel="0" collapsed="false">
      <c r="A4271" s="64" t="s">
        <v>1361</v>
      </c>
      <c r="B4271" s="64"/>
      <c r="C4271" s="64"/>
      <c r="D4271" s="64"/>
      <c r="E4271" s="64"/>
      <c r="F4271" s="64"/>
      <c r="G4271" s="65" t="n">
        <v>3</v>
      </c>
    </row>
    <row r="4272" customFormat="false" ht="15" hidden="false" customHeight="false" outlineLevel="0" collapsed="false">
      <c r="A4272" s="64" t="s">
        <v>1362</v>
      </c>
      <c r="B4272" s="64"/>
      <c r="C4272" s="64"/>
      <c r="D4272" s="64"/>
      <c r="E4272" s="64"/>
      <c r="F4272" s="64"/>
      <c r="G4272" s="65" t="n">
        <f aca="false">G4271*G4270</f>
        <v>32.49</v>
      </c>
    </row>
    <row r="4273" customFormat="false" ht="15" hidden="false" customHeight="false" outlineLevel="0" collapsed="false">
      <c r="A4273" s="66"/>
      <c r="B4273" s="66"/>
      <c r="C4273" s="66"/>
      <c r="D4273" s="66"/>
      <c r="E4273" s="66"/>
      <c r="F4273" s="66"/>
      <c r="G4273" s="66"/>
    </row>
    <row r="4274" customFormat="false" ht="38.25" hidden="false" customHeight="false" outlineLevel="0" collapsed="false">
      <c r="A4274" s="30" t="s">
        <v>550</v>
      </c>
      <c r="B4274" s="30" t="s">
        <v>551</v>
      </c>
      <c r="C4274" s="61" t="s">
        <v>17</v>
      </c>
      <c r="D4274" s="61" t="s">
        <v>23</v>
      </c>
      <c r="E4274" s="62"/>
      <c r="F4274" s="25"/>
      <c r="G4274" s="25"/>
    </row>
    <row r="4275" customFormat="false" ht="51" hidden="false" customHeight="false" outlineLevel="0" collapsed="false">
      <c r="A4275" s="63" t="n">
        <v>11256</v>
      </c>
      <c r="B4275" s="23" t="s">
        <v>1895</v>
      </c>
      <c r="C4275" s="24" t="s">
        <v>1343</v>
      </c>
      <c r="D4275" s="24" t="s">
        <v>23</v>
      </c>
      <c r="E4275" s="62" t="n">
        <v>1</v>
      </c>
      <c r="F4275" s="26" t="n">
        <v>335.66</v>
      </c>
      <c r="G4275" s="26" t="n">
        <v>335.66</v>
      </c>
    </row>
    <row r="4276" customFormat="false" ht="25.5" hidden="false" customHeight="false" outlineLevel="0" collapsed="false">
      <c r="A4276" s="63" t="s">
        <v>1373</v>
      </c>
      <c r="B4276" s="23" t="s">
        <v>1374</v>
      </c>
      <c r="C4276" s="24" t="s">
        <v>17</v>
      </c>
      <c r="D4276" s="24" t="s">
        <v>1314</v>
      </c>
      <c r="E4276" s="62" t="n">
        <v>2.25</v>
      </c>
      <c r="F4276" s="26" t="n">
        <v>12.83</v>
      </c>
      <c r="G4276" s="26" t="n">
        <v>28.86</v>
      </c>
    </row>
    <row r="4277" customFormat="false" ht="25.5" hidden="false" customHeight="false" outlineLevel="0" collapsed="false">
      <c r="A4277" s="63" t="s">
        <v>1367</v>
      </c>
      <c r="B4277" s="23" t="s">
        <v>1368</v>
      </c>
      <c r="C4277" s="24" t="s">
        <v>17</v>
      </c>
      <c r="D4277" s="24" t="s">
        <v>1314</v>
      </c>
      <c r="E4277" s="62" t="n">
        <v>2.25</v>
      </c>
      <c r="F4277" s="26" t="n">
        <v>15.68</v>
      </c>
      <c r="G4277" s="26" t="n">
        <v>35.27</v>
      </c>
    </row>
    <row r="4278" customFormat="false" ht="15" hidden="false" customHeight="false" outlineLevel="0" collapsed="false">
      <c r="A4278" s="64" t="s">
        <v>1353</v>
      </c>
      <c r="B4278" s="64"/>
      <c r="C4278" s="64"/>
      <c r="D4278" s="64"/>
      <c r="E4278" s="64"/>
      <c r="F4278" s="64"/>
      <c r="G4278" s="65" t="n">
        <v>45.25</v>
      </c>
    </row>
    <row r="4279" customFormat="false" ht="15" hidden="false" customHeight="false" outlineLevel="0" collapsed="false">
      <c r="A4279" s="64" t="s">
        <v>1354</v>
      </c>
      <c r="B4279" s="64"/>
      <c r="C4279" s="64"/>
      <c r="D4279" s="64"/>
      <c r="E4279" s="64"/>
      <c r="F4279" s="64"/>
      <c r="G4279" s="65" t="n">
        <v>354.55</v>
      </c>
    </row>
    <row r="4280" customFormat="false" ht="15" hidden="false" customHeight="false" outlineLevel="0" collapsed="false">
      <c r="A4280" s="64" t="s">
        <v>1355</v>
      </c>
      <c r="B4280" s="64"/>
      <c r="C4280" s="64"/>
      <c r="D4280" s="64"/>
      <c r="E4280" s="64"/>
      <c r="F4280" s="64"/>
      <c r="G4280" s="65" t="n">
        <v>399.8</v>
      </c>
    </row>
    <row r="4281" customFormat="false" ht="15" hidden="false" customHeight="false" outlineLevel="0" collapsed="false">
      <c r="A4281" s="64" t="s">
        <v>1356</v>
      </c>
      <c r="B4281" s="64"/>
      <c r="C4281" s="64"/>
      <c r="D4281" s="64"/>
      <c r="E4281" s="64"/>
      <c r="F4281" s="64"/>
      <c r="G4281" s="65" t="n">
        <v>0</v>
      </c>
    </row>
    <row r="4282" customFormat="false" ht="15" hidden="false" customHeight="false" outlineLevel="0" collapsed="false">
      <c r="A4282" s="64" t="s">
        <v>1357</v>
      </c>
      <c r="B4282" s="64"/>
      <c r="C4282" s="64"/>
      <c r="D4282" s="64"/>
      <c r="E4282" s="64"/>
      <c r="F4282" s="64"/>
      <c r="G4282" s="65" t="n">
        <v>102.55</v>
      </c>
    </row>
    <row r="4283" customFormat="false" ht="15" hidden="false" customHeight="false" outlineLevel="0" collapsed="false">
      <c r="A4283" s="64" t="s">
        <v>1358</v>
      </c>
      <c r="B4283" s="64"/>
      <c r="C4283" s="64"/>
      <c r="D4283" s="64"/>
      <c r="E4283" s="64"/>
      <c r="F4283" s="64"/>
      <c r="G4283" s="65" t="n">
        <v>0</v>
      </c>
    </row>
    <row r="4284" customFormat="false" ht="15" hidden="false" customHeight="false" outlineLevel="0" collapsed="false">
      <c r="A4284" s="64" t="s">
        <v>1359</v>
      </c>
      <c r="B4284" s="64"/>
      <c r="C4284" s="64"/>
      <c r="D4284" s="64"/>
      <c r="E4284" s="64"/>
      <c r="F4284" s="64"/>
      <c r="G4284" s="65" t="n">
        <v>102.55</v>
      </c>
    </row>
    <row r="4285" customFormat="false" ht="15" hidden="false" customHeight="false" outlineLevel="0" collapsed="false">
      <c r="A4285" s="64" t="s">
        <v>1360</v>
      </c>
      <c r="B4285" s="64"/>
      <c r="C4285" s="64"/>
      <c r="D4285" s="64"/>
      <c r="E4285" s="64"/>
      <c r="F4285" s="64"/>
      <c r="G4285" s="65" t="n">
        <v>502.34</v>
      </c>
    </row>
    <row r="4286" customFormat="false" ht="15" hidden="false" customHeight="false" outlineLevel="0" collapsed="false">
      <c r="A4286" s="64" t="s">
        <v>1361</v>
      </c>
      <c r="B4286" s="64"/>
      <c r="C4286" s="64"/>
      <c r="D4286" s="64"/>
      <c r="E4286" s="64"/>
      <c r="F4286" s="64"/>
      <c r="G4286" s="65" t="n">
        <v>1</v>
      </c>
    </row>
    <row r="4287" customFormat="false" ht="15" hidden="false" customHeight="false" outlineLevel="0" collapsed="false">
      <c r="A4287" s="64" t="s">
        <v>1362</v>
      </c>
      <c r="B4287" s="64"/>
      <c r="C4287" s="64"/>
      <c r="D4287" s="64"/>
      <c r="E4287" s="64"/>
      <c r="F4287" s="64"/>
      <c r="G4287" s="65" t="n">
        <f aca="false">G4286*G4285</f>
        <v>502.34</v>
      </c>
    </row>
    <row r="4288" customFormat="false" ht="15" hidden="false" customHeight="false" outlineLevel="0" collapsed="false">
      <c r="A4288" s="66"/>
      <c r="B4288" s="66"/>
      <c r="C4288" s="66"/>
      <c r="D4288" s="66"/>
      <c r="E4288" s="66"/>
      <c r="F4288" s="66"/>
      <c r="G4288" s="66"/>
    </row>
    <row r="4289" customFormat="false" ht="63.75" hidden="false" customHeight="false" outlineLevel="0" collapsed="false">
      <c r="A4289" s="30" t="s">
        <v>552</v>
      </c>
      <c r="B4289" s="30" t="s">
        <v>553</v>
      </c>
      <c r="C4289" s="61" t="s">
        <v>17</v>
      </c>
      <c r="D4289" s="61" t="s">
        <v>23</v>
      </c>
      <c r="E4289" s="62"/>
      <c r="F4289" s="25"/>
      <c r="G4289" s="25"/>
    </row>
    <row r="4290" customFormat="false" ht="51" hidden="false" customHeight="false" outlineLevel="0" collapsed="false">
      <c r="A4290" s="63" t="s">
        <v>1896</v>
      </c>
      <c r="B4290" s="23" t="s">
        <v>1897</v>
      </c>
      <c r="C4290" s="24" t="s">
        <v>1343</v>
      </c>
      <c r="D4290" s="24" t="s">
        <v>23</v>
      </c>
      <c r="E4290" s="62" t="n">
        <v>66</v>
      </c>
      <c r="F4290" s="26" t="n">
        <v>1.23</v>
      </c>
      <c r="G4290" s="26" t="n">
        <v>81.18</v>
      </c>
    </row>
    <row r="4291" customFormat="false" ht="25.5" hidden="false" customHeight="false" outlineLevel="0" collapsed="false">
      <c r="A4291" s="63" t="s">
        <v>1367</v>
      </c>
      <c r="B4291" s="23" t="s">
        <v>1368</v>
      </c>
      <c r="C4291" s="24" t="s">
        <v>17</v>
      </c>
      <c r="D4291" s="24" t="s">
        <v>1314</v>
      </c>
      <c r="E4291" s="62" t="n">
        <v>19.8</v>
      </c>
      <c r="F4291" s="26" t="n">
        <v>15.68</v>
      </c>
      <c r="G4291" s="26" t="n">
        <v>310.42</v>
      </c>
    </row>
    <row r="4292" customFormat="false" ht="25.5" hidden="false" customHeight="false" outlineLevel="0" collapsed="false">
      <c r="A4292" s="63" t="s">
        <v>1349</v>
      </c>
      <c r="B4292" s="23" t="s">
        <v>1350</v>
      </c>
      <c r="C4292" s="24" t="s">
        <v>17</v>
      </c>
      <c r="D4292" s="24" t="s">
        <v>1314</v>
      </c>
      <c r="E4292" s="62" t="n">
        <v>19.8</v>
      </c>
      <c r="F4292" s="26" t="n">
        <v>12.54</v>
      </c>
      <c r="G4292" s="26" t="n">
        <v>248.24</v>
      </c>
    </row>
    <row r="4293" customFormat="false" ht="15" hidden="false" customHeight="false" outlineLevel="0" collapsed="false">
      <c r="A4293" s="64" t="s">
        <v>1353</v>
      </c>
      <c r="B4293" s="64"/>
      <c r="C4293" s="64"/>
      <c r="D4293" s="64"/>
      <c r="E4293" s="64"/>
      <c r="F4293" s="64"/>
      <c r="G4293" s="65" t="n">
        <v>5.95</v>
      </c>
    </row>
    <row r="4294" customFormat="false" ht="15" hidden="false" customHeight="false" outlineLevel="0" collapsed="false">
      <c r="A4294" s="64" t="s">
        <v>1354</v>
      </c>
      <c r="B4294" s="64"/>
      <c r="C4294" s="64"/>
      <c r="D4294" s="64"/>
      <c r="E4294" s="64"/>
      <c r="F4294" s="64"/>
      <c r="G4294" s="65" t="n">
        <v>3.75</v>
      </c>
    </row>
    <row r="4295" customFormat="false" ht="15" hidden="false" customHeight="false" outlineLevel="0" collapsed="false">
      <c r="A4295" s="64" t="s">
        <v>1355</v>
      </c>
      <c r="B4295" s="64"/>
      <c r="C4295" s="64"/>
      <c r="D4295" s="64"/>
      <c r="E4295" s="64"/>
      <c r="F4295" s="64"/>
      <c r="G4295" s="65" t="n">
        <v>9.69</v>
      </c>
    </row>
    <row r="4296" customFormat="false" ht="15" hidden="false" customHeight="false" outlineLevel="0" collapsed="false">
      <c r="A4296" s="64" t="s">
        <v>1356</v>
      </c>
      <c r="B4296" s="64"/>
      <c r="C4296" s="64"/>
      <c r="D4296" s="64"/>
      <c r="E4296" s="64"/>
      <c r="F4296" s="64"/>
      <c r="G4296" s="65" t="n">
        <v>0</v>
      </c>
    </row>
    <row r="4297" customFormat="false" ht="15" hidden="false" customHeight="false" outlineLevel="0" collapsed="false">
      <c r="A4297" s="64" t="s">
        <v>1357</v>
      </c>
      <c r="B4297" s="64"/>
      <c r="C4297" s="64"/>
      <c r="D4297" s="64"/>
      <c r="E4297" s="64"/>
      <c r="F4297" s="64"/>
      <c r="G4297" s="65" t="n">
        <v>2.49</v>
      </c>
    </row>
    <row r="4298" customFormat="false" ht="15" hidden="false" customHeight="false" outlineLevel="0" collapsed="false">
      <c r="A4298" s="64" t="s">
        <v>1358</v>
      </c>
      <c r="B4298" s="64"/>
      <c r="C4298" s="64"/>
      <c r="D4298" s="64"/>
      <c r="E4298" s="64"/>
      <c r="F4298" s="64"/>
      <c r="G4298" s="65" t="n">
        <v>0</v>
      </c>
    </row>
    <row r="4299" customFormat="false" ht="15" hidden="false" customHeight="false" outlineLevel="0" collapsed="false">
      <c r="A4299" s="64" t="s">
        <v>1359</v>
      </c>
      <c r="B4299" s="64"/>
      <c r="C4299" s="64"/>
      <c r="D4299" s="64"/>
      <c r="E4299" s="64"/>
      <c r="F4299" s="64"/>
      <c r="G4299" s="65" t="n">
        <v>2.49</v>
      </c>
    </row>
    <row r="4300" customFormat="false" ht="15" hidden="false" customHeight="false" outlineLevel="0" collapsed="false">
      <c r="A4300" s="64" t="s">
        <v>1360</v>
      </c>
      <c r="B4300" s="64"/>
      <c r="C4300" s="64"/>
      <c r="D4300" s="64"/>
      <c r="E4300" s="64"/>
      <c r="F4300" s="64"/>
      <c r="G4300" s="65" t="n">
        <v>12.18</v>
      </c>
    </row>
    <row r="4301" customFormat="false" ht="15" hidden="false" customHeight="false" outlineLevel="0" collapsed="false">
      <c r="A4301" s="64" t="s">
        <v>1361</v>
      </c>
      <c r="B4301" s="64"/>
      <c r="C4301" s="64"/>
      <c r="D4301" s="64"/>
      <c r="E4301" s="64"/>
      <c r="F4301" s="64"/>
      <c r="G4301" s="65" t="n">
        <v>66</v>
      </c>
    </row>
    <row r="4302" customFormat="false" ht="15" hidden="false" customHeight="false" outlineLevel="0" collapsed="false">
      <c r="A4302" s="64" t="s">
        <v>1362</v>
      </c>
      <c r="B4302" s="64"/>
      <c r="C4302" s="64"/>
      <c r="D4302" s="64"/>
      <c r="E4302" s="64"/>
      <c r="F4302" s="64"/>
      <c r="G4302" s="65" t="n">
        <f aca="false">G4301*G4300</f>
        <v>803.88</v>
      </c>
    </row>
    <row r="4303" customFormat="false" ht="15" hidden="false" customHeight="false" outlineLevel="0" collapsed="false">
      <c r="A4303" s="66"/>
      <c r="B4303" s="66"/>
      <c r="C4303" s="66"/>
      <c r="D4303" s="66"/>
      <c r="E4303" s="66"/>
      <c r="F4303" s="66"/>
      <c r="G4303" s="66"/>
    </row>
    <row r="4304" customFormat="false" ht="63.75" hidden="false" customHeight="false" outlineLevel="0" collapsed="false">
      <c r="A4304" s="30" t="s">
        <v>554</v>
      </c>
      <c r="B4304" s="30" t="s">
        <v>407</v>
      </c>
      <c r="C4304" s="61" t="s">
        <v>17</v>
      </c>
      <c r="D4304" s="61" t="s">
        <v>23</v>
      </c>
      <c r="E4304" s="62"/>
      <c r="F4304" s="25"/>
      <c r="G4304" s="25"/>
    </row>
    <row r="4305" customFormat="false" ht="51" hidden="false" customHeight="false" outlineLevel="0" collapsed="false">
      <c r="A4305" s="63" t="s">
        <v>1820</v>
      </c>
      <c r="B4305" s="23" t="s">
        <v>1821</v>
      </c>
      <c r="C4305" s="24" t="s">
        <v>1343</v>
      </c>
      <c r="D4305" s="24" t="s">
        <v>23</v>
      </c>
      <c r="E4305" s="62" t="n">
        <v>22</v>
      </c>
      <c r="F4305" s="26" t="n">
        <v>1.47</v>
      </c>
      <c r="G4305" s="26" t="n">
        <v>32.34</v>
      </c>
    </row>
    <row r="4306" customFormat="false" ht="25.5" hidden="false" customHeight="false" outlineLevel="0" collapsed="false">
      <c r="A4306" s="63" t="s">
        <v>1367</v>
      </c>
      <c r="B4306" s="23" t="s">
        <v>1368</v>
      </c>
      <c r="C4306" s="24" t="s">
        <v>17</v>
      </c>
      <c r="D4306" s="24" t="s">
        <v>1314</v>
      </c>
      <c r="E4306" s="62" t="n">
        <v>6.6</v>
      </c>
      <c r="F4306" s="26" t="n">
        <v>15.68</v>
      </c>
      <c r="G4306" s="26" t="n">
        <v>103.47</v>
      </c>
    </row>
    <row r="4307" customFormat="false" ht="25.5" hidden="false" customHeight="false" outlineLevel="0" collapsed="false">
      <c r="A4307" s="63" t="s">
        <v>1349</v>
      </c>
      <c r="B4307" s="23" t="s">
        <v>1350</v>
      </c>
      <c r="C4307" s="24" t="s">
        <v>17</v>
      </c>
      <c r="D4307" s="24" t="s">
        <v>1314</v>
      </c>
      <c r="E4307" s="62" t="n">
        <v>6.6</v>
      </c>
      <c r="F4307" s="26" t="n">
        <v>12.54</v>
      </c>
      <c r="G4307" s="26" t="n">
        <v>82.75</v>
      </c>
    </row>
    <row r="4308" customFormat="false" ht="15" hidden="false" customHeight="false" outlineLevel="0" collapsed="false">
      <c r="A4308" s="64" t="s">
        <v>1353</v>
      </c>
      <c r="B4308" s="64"/>
      <c r="C4308" s="64"/>
      <c r="D4308" s="64"/>
      <c r="E4308" s="64"/>
      <c r="F4308" s="64"/>
      <c r="G4308" s="65" t="n">
        <v>5.95</v>
      </c>
    </row>
    <row r="4309" customFormat="false" ht="15" hidden="false" customHeight="false" outlineLevel="0" collapsed="false">
      <c r="A4309" s="64" t="s">
        <v>1354</v>
      </c>
      <c r="B4309" s="64"/>
      <c r="C4309" s="64"/>
      <c r="D4309" s="64"/>
      <c r="E4309" s="64"/>
      <c r="F4309" s="64"/>
      <c r="G4309" s="65" t="n">
        <v>3.99</v>
      </c>
    </row>
    <row r="4310" customFormat="false" ht="15" hidden="false" customHeight="false" outlineLevel="0" collapsed="false">
      <c r="A4310" s="64" t="s">
        <v>1355</v>
      </c>
      <c r="B4310" s="64"/>
      <c r="C4310" s="64"/>
      <c r="D4310" s="64"/>
      <c r="E4310" s="64"/>
      <c r="F4310" s="64"/>
      <c r="G4310" s="65" t="n">
        <v>9.93</v>
      </c>
    </row>
    <row r="4311" customFormat="false" ht="15" hidden="false" customHeight="false" outlineLevel="0" collapsed="false">
      <c r="A4311" s="64" t="s">
        <v>1356</v>
      </c>
      <c r="B4311" s="64"/>
      <c r="C4311" s="64"/>
      <c r="D4311" s="64"/>
      <c r="E4311" s="64"/>
      <c r="F4311" s="64"/>
      <c r="G4311" s="65" t="n">
        <v>0</v>
      </c>
    </row>
    <row r="4312" customFormat="false" ht="15" hidden="false" customHeight="false" outlineLevel="0" collapsed="false">
      <c r="A4312" s="64" t="s">
        <v>1357</v>
      </c>
      <c r="B4312" s="64"/>
      <c r="C4312" s="64"/>
      <c r="D4312" s="64"/>
      <c r="E4312" s="64"/>
      <c r="F4312" s="64"/>
      <c r="G4312" s="65" t="n">
        <v>2.55</v>
      </c>
    </row>
    <row r="4313" customFormat="false" ht="15" hidden="false" customHeight="false" outlineLevel="0" collapsed="false">
      <c r="A4313" s="64" t="s">
        <v>1358</v>
      </c>
      <c r="B4313" s="64"/>
      <c r="C4313" s="64"/>
      <c r="D4313" s="64"/>
      <c r="E4313" s="64"/>
      <c r="F4313" s="64"/>
      <c r="G4313" s="65" t="n">
        <v>0</v>
      </c>
    </row>
    <row r="4314" customFormat="false" ht="15" hidden="false" customHeight="false" outlineLevel="0" collapsed="false">
      <c r="A4314" s="64" t="s">
        <v>1359</v>
      </c>
      <c r="B4314" s="64"/>
      <c r="C4314" s="64"/>
      <c r="D4314" s="64"/>
      <c r="E4314" s="64"/>
      <c r="F4314" s="64"/>
      <c r="G4314" s="65" t="n">
        <v>2.55</v>
      </c>
    </row>
    <row r="4315" customFormat="false" ht="15" hidden="false" customHeight="false" outlineLevel="0" collapsed="false">
      <c r="A4315" s="64" t="s">
        <v>1360</v>
      </c>
      <c r="B4315" s="64"/>
      <c r="C4315" s="64"/>
      <c r="D4315" s="64"/>
      <c r="E4315" s="64"/>
      <c r="F4315" s="64"/>
      <c r="G4315" s="65" t="n">
        <v>12.48</v>
      </c>
    </row>
    <row r="4316" customFormat="false" ht="15" hidden="false" customHeight="false" outlineLevel="0" collapsed="false">
      <c r="A4316" s="64" t="s">
        <v>1361</v>
      </c>
      <c r="B4316" s="64"/>
      <c r="C4316" s="64"/>
      <c r="D4316" s="64"/>
      <c r="E4316" s="64"/>
      <c r="F4316" s="64"/>
      <c r="G4316" s="65" t="n">
        <v>22</v>
      </c>
    </row>
    <row r="4317" customFormat="false" ht="15" hidden="false" customHeight="false" outlineLevel="0" collapsed="false">
      <c r="A4317" s="64" t="s">
        <v>1362</v>
      </c>
      <c r="B4317" s="64"/>
      <c r="C4317" s="64"/>
      <c r="D4317" s="64"/>
      <c r="E4317" s="64"/>
      <c r="F4317" s="64"/>
      <c r="G4317" s="65" t="n">
        <f aca="false">G4316*G4315</f>
        <v>274.56</v>
      </c>
    </row>
    <row r="4318" customFormat="false" ht="15" hidden="false" customHeight="false" outlineLevel="0" collapsed="false">
      <c r="A4318" s="66"/>
      <c r="B4318" s="66"/>
      <c r="C4318" s="66"/>
      <c r="D4318" s="66"/>
      <c r="E4318" s="66"/>
      <c r="F4318" s="66"/>
      <c r="G4318" s="66"/>
    </row>
    <row r="4319" customFormat="false" ht="63.75" hidden="false" customHeight="false" outlineLevel="0" collapsed="false">
      <c r="A4319" s="30" t="s">
        <v>555</v>
      </c>
      <c r="B4319" s="30" t="s">
        <v>409</v>
      </c>
      <c r="C4319" s="61" t="s">
        <v>17</v>
      </c>
      <c r="D4319" s="61" t="s">
        <v>23</v>
      </c>
      <c r="E4319" s="62"/>
      <c r="F4319" s="25"/>
      <c r="G4319" s="25"/>
    </row>
    <row r="4320" customFormat="false" ht="51" hidden="false" customHeight="false" outlineLevel="0" collapsed="false">
      <c r="A4320" s="63" t="n">
        <v>394</v>
      </c>
      <c r="B4320" s="23" t="s">
        <v>1822</v>
      </c>
      <c r="C4320" s="24" t="s">
        <v>1343</v>
      </c>
      <c r="D4320" s="24" t="s">
        <v>23</v>
      </c>
      <c r="E4320" s="62" t="n">
        <v>2</v>
      </c>
      <c r="F4320" s="26" t="n">
        <v>2.53</v>
      </c>
      <c r="G4320" s="26" t="n">
        <v>5.06</v>
      </c>
    </row>
    <row r="4321" customFormat="false" ht="25.5" hidden="false" customHeight="false" outlineLevel="0" collapsed="false">
      <c r="A4321" s="63" t="s">
        <v>1367</v>
      </c>
      <c r="B4321" s="23" t="s">
        <v>1368</v>
      </c>
      <c r="C4321" s="24" t="s">
        <v>17</v>
      </c>
      <c r="D4321" s="24" t="s">
        <v>1314</v>
      </c>
      <c r="E4321" s="62" t="n">
        <v>0.6</v>
      </c>
      <c r="F4321" s="26" t="n">
        <v>15.68</v>
      </c>
      <c r="G4321" s="26" t="n">
        <v>9.41</v>
      </c>
    </row>
    <row r="4322" customFormat="false" ht="25.5" hidden="false" customHeight="false" outlineLevel="0" collapsed="false">
      <c r="A4322" s="63" t="s">
        <v>1349</v>
      </c>
      <c r="B4322" s="23" t="s">
        <v>1350</v>
      </c>
      <c r="C4322" s="24" t="s">
        <v>17</v>
      </c>
      <c r="D4322" s="24" t="s">
        <v>1314</v>
      </c>
      <c r="E4322" s="62" t="n">
        <v>0.6</v>
      </c>
      <c r="F4322" s="26" t="n">
        <v>12.54</v>
      </c>
      <c r="G4322" s="26" t="n">
        <v>7.52</v>
      </c>
    </row>
    <row r="4323" customFormat="false" ht="15" hidden="false" customHeight="false" outlineLevel="0" collapsed="false">
      <c r="A4323" s="64" t="s">
        <v>1353</v>
      </c>
      <c r="B4323" s="64"/>
      <c r="C4323" s="64"/>
      <c r="D4323" s="64"/>
      <c r="E4323" s="64"/>
      <c r="F4323" s="64"/>
      <c r="G4323" s="65" t="n">
        <v>5.95</v>
      </c>
    </row>
    <row r="4324" customFormat="false" ht="15" hidden="false" customHeight="false" outlineLevel="0" collapsed="false">
      <c r="A4324" s="64" t="s">
        <v>1354</v>
      </c>
      <c r="B4324" s="64"/>
      <c r="C4324" s="64"/>
      <c r="D4324" s="64"/>
      <c r="E4324" s="64"/>
      <c r="F4324" s="64"/>
      <c r="G4324" s="65" t="n">
        <v>5.05</v>
      </c>
    </row>
    <row r="4325" customFormat="false" ht="15" hidden="false" customHeight="false" outlineLevel="0" collapsed="false">
      <c r="A4325" s="64" t="s">
        <v>1355</v>
      </c>
      <c r="B4325" s="64"/>
      <c r="C4325" s="64"/>
      <c r="D4325" s="64"/>
      <c r="E4325" s="64"/>
      <c r="F4325" s="64"/>
      <c r="G4325" s="65" t="n">
        <v>10.99</v>
      </c>
    </row>
    <row r="4326" customFormat="false" ht="15" hidden="false" customHeight="false" outlineLevel="0" collapsed="false">
      <c r="A4326" s="64" t="s">
        <v>1356</v>
      </c>
      <c r="B4326" s="64"/>
      <c r="C4326" s="64"/>
      <c r="D4326" s="64"/>
      <c r="E4326" s="64"/>
      <c r="F4326" s="64"/>
      <c r="G4326" s="65" t="n">
        <v>0</v>
      </c>
    </row>
    <row r="4327" customFormat="false" ht="15" hidden="false" customHeight="false" outlineLevel="0" collapsed="false">
      <c r="A4327" s="64" t="s">
        <v>1357</v>
      </c>
      <c r="B4327" s="64"/>
      <c r="C4327" s="64"/>
      <c r="D4327" s="64"/>
      <c r="E4327" s="64"/>
      <c r="F4327" s="64"/>
      <c r="G4327" s="65" t="n">
        <v>2.82</v>
      </c>
    </row>
    <row r="4328" customFormat="false" ht="15" hidden="false" customHeight="false" outlineLevel="0" collapsed="false">
      <c r="A4328" s="64" t="s">
        <v>1358</v>
      </c>
      <c r="B4328" s="64"/>
      <c r="C4328" s="64"/>
      <c r="D4328" s="64"/>
      <c r="E4328" s="64"/>
      <c r="F4328" s="64"/>
      <c r="G4328" s="65" t="n">
        <v>0</v>
      </c>
    </row>
    <row r="4329" customFormat="false" ht="15" hidden="false" customHeight="false" outlineLevel="0" collapsed="false">
      <c r="A4329" s="64" t="s">
        <v>1359</v>
      </c>
      <c r="B4329" s="64"/>
      <c r="C4329" s="64"/>
      <c r="D4329" s="64"/>
      <c r="E4329" s="64"/>
      <c r="F4329" s="64"/>
      <c r="G4329" s="65" t="n">
        <v>2.82</v>
      </c>
    </row>
    <row r="4330" customFormat="false" ht="15" hidden="false" customHeight="false" outlineLevel="0" collapsed="false">
      <c r="A4330" s="64" t="s">
        <v>1360</v>
      </c>
      <c r="B4330" s="64"/>
      <c r="C4330" s="64"/>
      <c r="D4330" s="64"/>
      <c r="E4330" s="64"/>
      <c r="F4330" s="64"/>
      <c r="G4330" s="65" t="n">
        <v>13.81</v>
      </c>
    </row>
    <row r="4331" customFormat="false" ht="15" hidden="false" customHeight="false" outlineLevel="0" collapsed="false">
      <c r="A4331" s="64" t="s">
        <v>1361</v>
      </c>
      <c r="B4331" s="64"/>
      <c r="C4331" s="64"/>
      <c r="D4331" s="64"/>
      <c r="E4331" s="64"/>
      <c r="F4331" s="64"/>
      <c r="G4331" s="65" t="n">
        <v>2</v>
      </c>
    </row>
    <row r="4332" customFormat="false" ht="15" hidden="false" customHeight="false" outlineLevel="0" collapsed="false">
      <c r="A4332" s="64" t="s">
        <v>1362</v>
      </c>
      <c r="B4332" s="64"/>
      <c r="C4332" s="64"/>
      <c r="D4332" s="64"/>
      <c r="E4332" s="64"/>
      <c r="F4332" s="64"/>
      <c r="G4332" s="65" t="n">
        <f aca="false">G4331*G4330</f>
        <v>27.62</v>
      </c>
    </row>
    <row r="4333" customFormat="false" ht="15" hidden="false" customHeight="false" outlineLevel="0" collapsed="false">
      <c r="A4333" s="66"/>
      <c r="B4333" s="66"/>
      <c r="C4333" s="66"/>
      <c r="D4333" s="66"/>
      <c r="E4333" s="66"/>
      <c r="F4333" s="66"/>
      <c r="G4333" s="66"/>
    </row>
    <row r="4334" customFormat="false" ht="63.75" hidden="false" customHeight="false" outlineLevel="0" collapsed="false">
      <c r="A4334" s="30" t="s">
        <v>556</v>
      </c>
      <c r="B4334" s="30" t="s">
        <v>411</v>
      </c>
      <c r="C4334" s="61" t="s">
        <v>17</v>
      </c>
      <c r="D4334" s="61" t="s">
        <v>23</v>
      </c>
      <c r="E4334" s="62"/>
      <c r="F4334" s="25"/>
      <c r="G4334" s="25"/>
    </row>
    <row r="4335" customFormat="false" ht="51" hidden="false" customHeight="false" outlineLevel="0" collapsed="false">
      <c r="A4335" s="63" t="n">
        <v>395</v>
      </c>
      <c r="B4335" s="23" t="s">
        <v>1823</v>
      </c>
      <c r="C4335" s="24" t="s">
        <v>1343</v>
      </c>
      <c r="D4335" s="24" t="s">
        <v>23</v>
      </c>
      <c r="E4335" s="62" t="n">
        <v>2</v>
      </c>
      <c r="F4335" s="26" t="n">
        <v>2.43</v>
      </c>
      <c r="G4335" s="26" t="n">
        <v>4.86</v>
      </c>
    </row>
    <row r="4336" customFormat="false" ht="25.5" hidden="false" customHeight="false" outlineLevel="0" collapsed="false">
      <c r="A4336" s="63" t="s">
        <v>1367</v>
      </c>
      <c r="B4336" s="23" t="s">
        <v>1368</v>
      </c>
      <c r="C4336" s="24" t="s">
        <v>17</v>
      </c>
      <c r="D4336" s="24" t="s">
        <v>1314</v>
      </c>
      <c r="E4336" s="62" t="n">
        <v>0.6</v>
      </c>
      <c r="F4336" s="26" t="n">
        <v>15.68</v>
      </c>
      <c r="G4336" s="26" t="n">
        <v>9.41</v>
      </c>
    </row>
    <row r="4337" customFormat="false" ht="25.5" hidden="false" customHeight="false" outlineLevel="0" collapsed="false">
      <c r="A4337" s="63" t="s">
        <v>1349</v>
      </c>
      <c r="B4337" s="23" t="s">
        <v>1350</v>
      </c>
      <c r="C4337" s="24" t="s">
        <v>17</v>
      </c>
      <c r="D4337" s="24" t="s">
        <v>1314</v>
      </c>
      <c r="E4337" s="62" t="n">
        <v>0.6</v>
      </c>
      <c r="F4337" s="26" t="n">
        <v>12.54</v>
      </c>
      <c r="G4337" s="26" t="n">
        <v>7.52</v>
      </c>
    </row>
    <row r="4338" customFormat="false" ht="15" hidden="false" customHeight="false" outlineLevel="0" collapsed="false">
      <c r="A4338" s="64" t="s">
        <v>1353</v>
      </c>
      <c r="B4338" s="64"/>
      <c r="C4338" s="64"/>
      <c r="D4338" s="64"/>
      <c r="E4338" s="64"/>
      <c r="F4338" s="64"/>
      <c r="G4338" s="65" t="n">
        <v>5.95</v>
      </c>
    </row>
    <row r="4339" customFormat="false" ht="15" hidden="false" customHeight="false" outlineLevel="0" collapsed="false">
      <c r="A4339" s="64" t="s">
        <v>1354</v>
      </c>
      <c r="B4339" s="64"/>
      <c r="C4339" s="64"/>
      <c r="D4339" s="64"/>
      <c r="E4339" s="64"/>
      <c r="F4339" s="64"/>
      <c r="G4339" s="65" t="n">
        <v>4.95</v>
      </c>
    </row>
    <row r="4340" customFormat="false" ht="15" hidden="false" customHeight="false" outlineLevel="0" collapsed="false">
      <c r="A4340" s="64" t="s">
        <v>1355</v>
      </c>
      <c r="B4340" s="64"/>
      <c r="C4340" s="64"/>
      <c r="D4340" s="64"/>
      <c r="E4340" s="64"/>
      <c r="F4340" s="64"/>
      <c r="G4340" s="65" t="n">
        <v>10.89</v>
      </c>
    </row>
    <row r="4341" customFormat="false" ht="15" hidden="false" customHeight="false" outlineLevel="0" collapsed="false">
      <c r="A4341" s="64" t="s">
        <v>1356</v>
      </c>
      <c r="B4341" s="64"/>
      <c r="C4341" s="64"/>
      <c r="D4341" s="64"/>
      <c r="E4341" s="64"/>
      <c r="F4341" s="64"/>
      <c r="G4341" s="65" t="n">
        <v>0</v>
      </c>
    </row>
    <row r="4342" customFormat="false" ht="15" hidden="false" customHeight="false" outlineLevel="0" collapsed="false">
      <c r="A4342" s="64" t="s">
        <v>1357</v>
      </c>
      <c r="B4342" s="64"/>
      <c r="C4342" s="64"/>
      <c r="D4342" s="64"/>
      <c r="E4342" s="64"/>
      <c r="F4342" s="64"/>
      <c r="G4342" s="65" t="n">
        <v>2.79</v>
      </c>
    </row>
    <row r="4343" customFormat="false" ht="15" hidden="false" customHeight="false" outlineLevel="0" collapsed="false">
      <c r="A4343" s="64" t="s">
        <v>1358</v>
      </c>
      <c r="B4343" s="64"/>
      <c r="C4343" s="64"/>
      <c r="D4343" s="64"/>
      <c r="E4343" s="64"/>
      <c r="F4343" s="64"/>
      <c r="G4343" s="65" t="n">
        <v>0</v>
      </c>
    </row>
    <row r="4344" customFormat="false" ht="15" hidden="false" customHeight="false" outlineLevel="0" collapsed="false">
      <c r="A4344" s="64" t="s">
        <v>1359</v>
      </c>
      <c r="B4344" s="64"/>
      <c r="C4344" s="64"/>
      <c r="D4344" s="64"/>
      <c r="E4344" s="64"/>
      <c r="F4344" s="64"/>
      <c r="G4344" s="65" t="n">
        <v>2.79</v>
      </c>
    </row>
    <row r="4345" customFormat="false" ht="15" hidden="false" customHeight="false" outlineLevel="0" collapsed="false">
      <c r="A4345" s="64" t="s">
        <v>1360</v>
      </c>
      <c r="B4345" s="64"/>
      <c r="C4345" s="64"/>
      <c r="D4345" s="64"/>
      <c r="E4345" s="64"/>
      <c r="F4345" s="64"/>
      <c r="G4345" s="65" t="n">
        <v>13.69</v>
      </c>
    </row>
    <row r="4346" customFormat="false" ht="15" hidden="false" customHeight="false" outlineLevel="0" collapsed="false">
      <c r="A4346" s="64" t="s">
        <v>1361</v>
      </c>
      <c r="B4346" s="64"/>
      <c r="C4346" s="64"/>
      <c r="D4346" s="64"/>
      <c r="E4346" s="64"/>
      <c r="F4346" s="64"/>
      <c r="G4346" s="65" t="n">
        <v>2</v>
      </c>
    </row>
    <row r="4347" customFormat="false" ht="15" hidden="false" customHeight="false" outlineLevel="0" collapsed="false">
      <c r="A4347" s="64" t="s">
        <v>1362</v>
      </c>
      <c r="B4347" s="64"/>
      <c r="C4347" s="64"/>
      <c r="D4347" s="64"/>
      <c r="E4347" s="64"/>
      <c r="F4347" s="64"/>
      <c r="G4347" s="65" t="n">
        <f aca="false">G4346*G4345</f>
        <v>27.38</v>
      </c>
    </row>
    <row r="4348" customFormat="false" ht="15" hidden="false" customHeight="false" outlineLevel="0" collapsed="false">
      <c r="A4348" s="66"/>
      <c r="B4348" s="66"/>
      <c r="C4348" s="66"/>
      <c r="D4348" s="66"/>
      <c r="E4348" s="66"/>
      <c r="F4348" s="66"/>
      <c r="G4348" s="66"/>
    </row>
    <row r="4349" customFormat="false" ht="51" hidden="false" customHeight="false" outlineLevel="0" collapsed="false">
      <c r="A4349" s="30" t="s">
        <v>557</v>
      </c>
      <c r="B4349" s="30" t="s">
        <v>528</v>
      </c>
      <c r="C4349" s="61" t="s">
        <v>17</v>
      </c>
      <c r="D4349" s="61" t="s">
        <v>49</v>
      </c>
      <c r="E4349" s="62"/>
      <c r="F4349" s="25"/>
      <c r="G4349" s="25"/>
    </row>
    <row r="4350" customFormat="false" ht="25.5" hidden="false" customHeight="false" outlineLevel="0" collapsed="false">
      <c r="A4350" s="63" t="s">
        <v>1373</v>
      </c>
      <c r="B4350" s="23" t="s">
        <v>1374</v>
      </c>
      <c r="C4350" s="24" t="s">
        <v>17</v>
      </c>
      <c r="D4350" s="24" t="s">
        <v>1314</v>
      </c>
      <c r="E4350" s="62" t="n">
        <v>2.64</v>
      </c>
      <c r="F4350" s="26" t="n">
        <v>12.83</v>
      </c>
      <c r="G4350" s="26" t="n">
        <v>33.8</v>
      </c>
    </row>
    <row r="4351" customFormat="false" ht="25.5" hidden="false" customHeight="false" outlineLevel="0" collapsed="false">
      <c r="A4351" s="63" t="s">
        <v>1367</v>
      </c>
      <c r="B4351" s="23" t="s">
        <v>1368</v>
      </c>
      <c r="C4351" s="24" t="s">
        <v>17</v>
      </c>
      <c r="D4351" s="24" t="s">
        <v>1314</v>
      </c>
      <c r="E4351" s="62" t="n">
        <v>16.74</v>
      </c>
      <c r="F4351" s="26" t="n">
        <v>15.68</v>
      </c>
      <c r="G4351" s="26" t="n">
        <v>262.44</v>
      </c>
    </row>
    <row r="4352" customFormat="false" ht="15" hidden="false" customHeight="false" outlineLevel="0" collapsed="false">
      <c r="A4352" s="64" t="s">
        <v>1353</v>
      </c>
      <c r="B4352" s="64"/>
      <c r="C4352" s="64"/>
      <c r="D4352" s="64"/>
      <c r="E4352" s="64"/>
      <c r="F4352" s="64"/>
      <c r="G4352" s="65" t="n">
        <v>2.77</v>
      </c>
    </row>
    <row r="4353" customFormat="false" ht="15" hidden="false" customHeight="false" outlineLevel="0" collapsed="false">
      <c r="A4353" s="64" t="s">
        <v>1354</v>
      </c>
      <c r="B4353" s="64"/>
      <c r="C4353" s="64"/>
      <c r="D4353" s="64"/>
      <c r="E4353" s="64"/>
      <c r="F4353" s="64"/>
      <c r="G4353" s="65" t="n">
        <v>1.05</v>
      </c>
    </row>
    <row r="4354" customFormat="false" ht="15" hidden="false" customHeight="false" outlineLevel="0" collapsed="false">
      <c r="A4354" s="64" t="s">
        <v>1355</v>
      </c>
      <c r="B4354" s="64"/>
      <c r="C4354" s="64"/>
      <c r="D4354" s="64"/>
      <c r="E4354" s="64"/>
      <c r="F4354" s="64"/>
      <c r="G4354" s="65" t="n">
        <v>3.82</v>
      </c>
    </row>
    <row r="4355" customFormat="false" ht="15" hidden="false" customHeight="false" outlineLevel="0" collapsed="false">
      <c r="A4355" s="64" t="s">
        <v>1356</v>
      </c>
      <c r="B4355" s="64"/>
      <c r="C4355" s="64"/>
      <c r="D4355" s="64"/>
      <c r="E4355" s="64"/>
      <c r="F4355" s="64"/>
      <c r="G4355" s="65" t="n">
        <v>0</v>
      </c>
    </row>
    <row r="4356" customFormat="false" ht="15" hidden="false" customHeight="false" outlineLevel="0" collapsed="false">
      <c r="A4356" s="64" t="s">
        <v>1357</v>
      </c>
      <c r="B4356" s="64"/>
      <c r="C4356" s="64"/>
      <c r="D4356" s="64"/>
      <c r="E4356" s="64"/>
      <c r="F4356" s="64"/>
      <c r="G4356" s="65" t="n">
        <v>0.98</v>
      </c>
    </row>
    <row r="4357" customFormat="false" ht="15" hidden="false" customHeight="false" outlineLevel="0" collapsed="false">
      <c r="A4357" s="64" t="s">
        <v>1358</v>
      </c>
      <c r="B4357" s="64"/>
      <c r="C4357" s="64"/>
      <c r="D4357" s="64"/>
      <c r="E4357" s="64"/>
      <c r="F4357" s="64"/>
      <c r="G4357" s="65" t="n">
        <v>0</v>
      </c>
    </row>
    <row r="4358" customFormat="false" ht="15" hidden="false" customHeight="false" outlineLevel="0" collapsed="false">
      <c r="A4358" s="64" t="s">
        <v>1359</v>
      </c>
      <c r="B4358" s="64"/>
      <c r="C4358" s="64"/>
      <c r="D4358" s="64"/>
      <c r="E4358" s="64"/>
      <c r="F4358" s="64"/>
      <c r="G4358" s="65" t="n">
        <v>0.98</v>
      </c>
    </row>
    <row r="4359" customFormat="false" ht="15" hidden="false" customHeight="false" outlineLevel="0" collapsed="false">
      <c r="A4359" s="64" t="s">
        <v>1360</v>
      </c>
      <c r="B4359" s="64"/>
      <c r="C4359" s="64"/>
      <c r="D4359" s="64"/>
      <c r="E4359" s="64"/>
      <c r="F4359" s="64"/>
      <c r="G4359" s="65" t="n">
        <v>4.8</v>
      </c>
    </row>
    <row r="4360" customFormat="false" ht="15" hidden="false" customHeight="false" outlineLevel="0" collapsed="false">
      <c r="A4360" s="64" t="s">
        <v>1361</v>
      </c>
      <c r="B4360" s="64"/>
      <c r="C4360" s="64"/>
      <c r="D4360" s="64"/>
      <c r="E4360" s="64"/>
      <c r="F4360" s="64"/>
      <c r="G4360" s="65" t="n">
        <v>77.5</v>
      </c>
    </row>
    <row r="4361" customFormat="false" ht="15" hidden="false" customHeight="false" outlineLevel="0" collapsed="false">
      <c r="A4361" s="64" t="s">
        <v>1362</v>
      </c>
      <c r="B4361" s="64"/>
      <c r="C4361" s="64"/>
      <c r="D4361" s="64"/>
      <c r="E4361" s="64"/>
      <c r="F4361" s="64"/>
      <c r="G4361" s="65" t="n">
        <f aca="false">G4360*G4359</f>
        <v>372</v>
      </c>
    </row>
    <row r="4362" customFormat="false" ht="15" hidden="false" customHeight="false" outlineLevel="0" collapsed="false">
      <c r="A4362" s="66"/>
      <c r="B4362" s="66"/>
      <c r="C4362" s="66"/>
      <c r="D4362" s="66"/>
      <c r="E4362" s="66"/>
      <c r="F4362" s="66"/>
      <c r="G4362" s="66"/>
    </row>
    <row r="4363" customFormat="false" ht="38.25" hidden="false" customHeight="false" outlineLevel="0" collapsed="false">
      <c r="A4363" s="30" t="s">
        <v>558</v>
      </c>
      <c r="B4363" s="30" t="s">
        <v>530</v>
      </c>
      <c r="C4363" s="61" t="s">
        <v>17</v>
      </c>
      <c r="D4363" s="61" t="s">
        <v>23</v>
      </c>
      <c r="E4363" s="62"/>
      <c r="F4363" s="25"/>
      <c r="G4363" s="25"/>
    </row>
    <row r="4364" customFormat="false" ht="38.25" hidden="false" customHeight="false" outlineLevel="0" collapsed="false">
      <c r="A4364" s="63" t="s">
        <v>1375</v>
      </c>
      <c r="B4364" s="23" t="s">
        <v>1376</v>
      </c>
      <c r="C4364" s="24" t="s">
        <v>17</v>
      </c>
      <c r="D4364" s="24" t="s">
        <v>1314</v>
      </c>
      <c r="E4364" s="62" t="n">
        <v>1.04</v>
      </c>
      <c r="F4364" s="26" t="n">
        <v>12.7</v>
      </c>
      <c r="G4364" s="26" t="n">
        <v>13.14</v>
      </c>
    </row>
    <row r="4365" customFormat="false" ht="38.25" hidden="false" customHeight="false" outlineLevel="0" collapsed="false">
      <c r="A4365" s="63" t="s">
        <v>1369</v>
      </c>
      <c r="B4365" s="23" t="s">
        <v>1370</v>
      </c>
      <c r="C4365" s="24" t="s">
        <v>17</v>
      </c>
      <c r="D4365" s="24" t="s">
        <v>1314</v>
      </c>
      <c r="E4365" s="62" t="n">
        <v>6.48</v>
      </c>
      <c r="F4365" s="26" t="n">
        <v>15.51</v>
      </c>
      <c r="G4365" s="26" t="n">
        <v>100.49</v>
      </c>
    </row>
    <row r="4366" customFormat="false" ht="15" hidden="false" customHeight="false" outlineLevel="0" collapsed="false">
      <c r="A4366" s="64" t="s">
        <v>1353</v>
      </c>
      <c r="B4366" s="64"/>
      <c r="C4366" s="64"/>
      <c r="D4366" s="64"/>
      <c r="E4366" s="64"/>
      <c r="F4366" s="64"/>
      <c r="G4366" s="65" t="n">
        <v>1.82</v>
      </c>
    </row>
    <row r="4367" customFormat="false" ht="15" hidden="false" customHeight="false" outlineLevel="0" collapsed="false">
      <c r="A4367" s="64" t="s">
        <v>1354</v>
      </c>
      <c r="B4367" s="64"/>
      <c r="C4367" s="64"/>
      <c r="D4367" s="64"/>
      <c r="E4367" s="64"/>
      <c r="F4367" s="64"/>
      <c r="G4367" s="65" t="n">
        <v>0.7</v>
      </c>
    </row>
    <row r="4368" customFormat="false" ht="15" hidden="false" customHeight="false" outlineLevel="0" collapsed="false">
      <c r="A4368" s="64" t="s">
        <v>1355</v>
      </c>
      <c r="B4368" s="64"/>
      <c r="C4368" s="64"/>
      <c r="D4368" s="64"/>
      <c r="E4368" s="64"/>
      <c r="F4368" s="64"/>
      <c r="G4368" s="65" t="n">
        <v>2.53</v>
      </c>
    </row>
    <row r="4369" customFormat="false" ht="15" hidden="false" customHeight="false" outlineLevel="0" collapsed="false">
      <c r="A4369" s="64" t="s">
        <v>1356</v>
      </c>
      <c r="B4369" s="64"/>
      <c r="C4369" s="64"/>
      <c r="D4369" s="64"/>
      <c r="E4369" s="64"/>
      <c r="F4369" s="64"/>
      <c r="G4369" s="65" t="n">
        <v>0</v>
      </c>
    </row>
    <row r="4370" customFormat="false" ht="15" hidden="false" customHeight="false" outlineLevel="0" collapsed="false">
      <c r="A4370" s="64" t="s">
        <v>1357</v>
      </c>
      <c r="B4370" s="64"/>
      <c r="C4370" s="64"/>
      <c r="D4370" s="64"/>
      <c r="E4370" s="64"/>
      <c r="F4370" s="64"/>
      <c r="G4370" s="65" t="n">
        <v>0.65</v>
      </c>
    </row>
    <row r="4371" customFormat="false" ht="15" hidden="false" customHeight="false" outlineLevel="0" collapsed="false">
      <c r="A4371" s="64" t="s">
        <v>1358</v>
      </c>
      <c r="B4371" s="64"/>
      <c r="C4371" s="64"/>
      <c r="D4371" s="64"/>
      <c r="E4371" s="64"/>
      <c r="F4371" s="64"/>
      <c r="G4371" s="65" t="n">
        <v>0</v>
      </c>
    </row>
    <row r="4372" customFormat="false" ht="15" hidden="false" customHeight="false" outlineLevel="0" collapsed="false">
      <c r="A4372" s="64" t="s">
        <v>1359</v>
      </c>
      <c r="B4372" s="64"/>
      <c r="C4372" s="64"/>
      <c r="D4372" s="64"/>
      <c r="E4372" s="64"/>
      <c r="F4372" s="64"/>
      <c r="G4372" s="65" t="n">
        <v>0.65</v>
      </c>
    </row>
    <row r="4373" customFormat="false" ht="15" hidden="false" customHeight="false" outlineLevel="0" collapsed="false">
      <c r="A4373" s="64" t="s">
        <v>1360</v>
      </c>
      <c r="B4373" s="64"/>
      <c r="C4373" s="64"/>
      <c r="D4373" s="64"/>
      <c r="E4373" s="64"/>
      <c r="F4373" s="64"/>
      <c r="G4373" s="65" t="n">
        <v>3.17</v>
      </c>
    </row>
    <row r="4374" customFormat="false" ht="15" hidden="false" customHeight="false" outlineLevel="0" collapsed="false">
      <c r="A4374" s="64" t="s">
        <v>1361</v>
      </c>
      <c r="B4374" s="64"/>
      <c r="C4374" s="64"/>
      <c r="D4374" s="64"/>
      <c r="E4374" s="64"/>
      <c r="F4374" s="64"/>
      <c r="G4374" s="65" t="n">
        <v>45</v>
      </c>
    </row>
    <row r="4375" customFormat="false" ht="15" hidden="false" customHeight="false" outlineLevel="0" collapsed="false">
      <c r="A4375" s="64" t="s">
        <v>1362</v>
      </c>
      <c r="B4375" s="64"/>
      <c r="C4375" s="64"/>
      <c r="D4375" s="64"/>
      <c r="E4375" s="64"/>
      <c r="F4375" s="64"/>
      <c r="G4375" s="65" t="n">
        <f aca="false">G4374*G4373</f>
        <v>142.65</v>
      </c>
    </row>
    <row r="4376" customFormat="false" ht="15" hidden="false" customHeight="false" outlineLevel="0" collapsed="false">
      <c r="A4376" s="66"/>
      <c r="B4376" s="66"/>
      <c r="C4376" s="66"/>
      <c r="D4376" s="66"/>
      <c r="E4376" s="66"/>
      <c r="F4376" s="66"/>
      <c r="G4376" s="66"/>
    </row>
    <row r="4377" customFormat="false" ht="63.75" hidden="false" customHeight="false" outlineLevel="0" collapsed="false">
      <c r="A4377" s="30" t="s">
        <v>559</v>
      </c>
      <c r="B4377" s="30" t="s">
        <v>532</v>
      </c>
      <c r="C4377" s="61" t="s">
        <v>17</v>
      </c>
      <c r="D4377" s="61" t="s">
        <v>49</v>
      </c>
      <c r="E4377" s="62"/>
      <c r="F4377" s="25"/>
      <c r="G4377" s="25"/>
    </row>
    <row r="4378" customFormat="false" ht="38.25" hidden="false" customHeight="false" outlineLevel="0" collapsed="false">
      <c r="A4378" s="63" t="s">
        <v>1375</v>
      </c>
      <c r="B4378" s="23" t="s">
        <v>1376</v>
      </c>
      <c r="C4378" s="24" t="s">
        <v>17</v>
      </c>
      <c r="D4378" s="24" t="s">
        <v>1314</v>
      </c>
      <c r="E4378" s="62" t="n">
        <v>4.26</v>
      </c>
      <c r="F4378" s="26" t="n">
        <v>12.7</v>
      </c>
      <c r="G4378" s="26" t="n">
        <v>54.12</v>
      </c>
    </row>
    <row r="4379" customFormat="false" ht="38.25" hidden="false" customHeight="false" outlineLevel="0" collapsed="false">
      <c r="A4379" s="63" t="s">
        <v>1369</v>
      </c>
      <c r="B4379" s="23" t="s">
        <v>1370</v>
      </c>
      <c r="C4379" s="24" t="s">
        <v>17</v>
      </c>
      <c r="D4379" s="24" t="s">
        <v>1314</v>
      </c>
      <c r="E4379" s="62" t="n">
        <v>30.3</v>
      </c>
      <c r="F4379" s="26" t="n">
        <v>15.51</v>
      </c>
      <c r="G4379" s="26" t="n">
        <v>469.92</v>
      </c>
    </row>
    <row r="4380" customFormat="false" ht="38.25" hidden="false" customHeight="false" outlineLevel="0" collapsed="false">
      <c r="A4380" s="63" t="s">
        <v>1762</v>
      </c>
      <c r="B4380" s="23" t="s">
        <v>1763</v>
      </c>
      <c r="C4380" s="24" t="s">
        <v>17</v>
      </c>
      <c r="D4380" s="24" t="s">
        <v>28</v>
      </c>
      <c r="E4380" s="62" t="n">
        <v>0.23</v>
      </c>
      <c r="F4380" s="26" t="n">
        <v>364.43</v>
      </c>
      <c r="G4380" s="26" t="n">
        <v>84.73</v>
      </c>
    </row>
    <row r="4381" customFormat="false" ht="15" hidden="false" customHeight="false" outlineLevel="0" collapsed="false">
      <c r="A4381" s="64" t="s">
        <v>1353</v>
      </c>
      <c r="B4381" s="64"/>
      <c r="C4381" s="64"/>
      <c r="D4381" s="64"/>
      <c r="E4381" s="64"/>
      <c r="F4381" s="64"/>
      <c r="G4381" s="65" t="n">
        <v>5.1</v>
      </c>
    </row>
    <row r="4382" customFormat="false" ht="15" hidden="false" customHeight="false" outlineLevel="0" collapsed="false">
      <c r="A4382" s="64" t="s">
        <v>1354</v>
      </c>
      <c r="B4382" s="64"/>
      <c r="C4382" s="64"/>
      <c r="D4382" s="64"/>
      <c r="E4382" s="64"/>
      <c r="F4382" s="64"/>
      <c r="G4382" s="65" t="n">
        <v>2.75</v>
      </c>
    </row>
    <row r="4383" customFormat="false" ht="15" hidden="false" customHeight="false" outlineLevel="0" collapsed="false">
      <c r="A4383" s="64" t="s">
        <v>1355</v>
      </c>
      <c r="B4383" s="64"/>
      <c r="C4383" s="64"/>
      <c r="D4383" s="64"/>
      <c r="E4383" s="64"/>
      <c r="F4383" s="64"/>
      <c r="G4383" s="65" t="n">
        <v>7.86</v>
      </c>
    </row>
    <row r="4384" customFormat="false" ht="15" hidden="false" customHeight="false" outlineLevel="0" collapsed="false">
      <c r="A4384" s="64" t="s">
        <v>1356</v>
      </c>
      <c r="B4384" s="64"/>
      <c r="C4384" s="64"/>
      <c r="D4384" s="64"/>
      <c r="E4384" s="64"/>
      <c r="F4384" s="64"/>
      <c r="G4384" s="65" t="n">
        <v>0</v>
      </c>
    </row>
    <row r="4385" customFormat="false" ht="15" hidden="false" customHeight="false" outlineLevel="0" collapsed="false">
      <c r="A4385" s="64" t="s">
        <v>1357</v>
      </c>
      <c r="B4385" s="64"/>
      <c r="C4385" s="64"/>
      <c r="D4385" s="64"/>
      <c r="E4385" s="64"/>
      <c r="F4385" s="64"/>
      <c r="G4385" s="65" t="n">
        <v>2.01</v>
      </c>
    </row>
    <row r="4386" customFormat="false" ht="15" hidden="false" customHeight="false" outlineLevel="0" collapsed="false">
      <c r="A4386" s="64" t="s">
        <v>1358</v>
      </c>
      <c r="B4386" s="64"/>
      <c r="C4386" s="64"/>
      <c r="D4386" s="64"/>
      <c r="E4386" s="64"/>
      <c r="F4386" s="64"/>
      <c r="G4386" s="65" t="n">
        <v>0</v>
      </c>
    </row>
    <row r="4387" customFormat="false" ht="15" hidden="false" customHeight="false" outlineLevel="0" collapsed="false">
      <c r="A4387" s="64" t="s">
        <v>1359</v>
      </c>
      <c r="B4387" s="64"/>
      <c r="C4387" s="64"/>
      <c r="D4387" s="64"/>
      <c r="E4387" s="64"/>
      <c r="F4387" s="64"/>
      <c r="G4387" s="65" t="n">
        <v>2.01</v>
      </c>
    </row>
    <row r="4388" customFormat="false" ht="15" hidden="false" customHeight="false" outlineLevel="0" collapsed="false">
      <c r="A4388" s="64" t="s">
        <v>1360</v>
      </c>
      <c r="B4388" s="64"/>
      <c r="C4388" s="64"/>
      <c r="D4388" s="64"/>
      <c r="E4388" s="64"/>
      <c r="F4388" s="64"/>
      <c r="G4388" s="65" t="n">
        <v>9.87</v>
      </c>
    </row>
    <row r="4389" customFormat="false" ht="15" hidden="false" customHeight="false" outlineLevel="0" collapsed="false">
      <c r="A4389" s="64" t="s">
        <v>1361</v>
      </c>
      <c r="B4389" s="64"/>
      <c r="C4389" s="64"/>
      <c r="D4389" s="64"/>
      <c r="E4389" s="64"/>
      <c r="F4389" s="64"/>
      <c r="G4389" s="65" t="n">
        <v>77.5</v>
      </c>
    </row>
    <row r="4390" customFormat="false" ht="15" hidden="false" customHeight="false" outlineLevel="0" collapsed="false">
      <c r="A4390" s="64" t="s">
        <v>1362</v>
      </c>
      <c r="B4390" s="64"/>
      <c r="C4390" s="64"/>
      <c r="D4390" s="64"/>
      <c r="E4390" s="64"/>
      <c r="F4390" s="64"/>
      <c r="G4390" s="65" t="n">
        <f aca="false">G4389*G4388</f>
        <v>764.925</v>
      </c>
    </row>
    <row r="4391" customFormat="false" ht="15" hidden="false" customHeight="false" outlineLevel="0" collapsed="false">
      <c r="A4391" s="66"/>
      <c r="B4391" s="66"/>
      <c r="C4391" s="66"/>
      <c r="D4391" s="66"/>
      <c r="E4391" s="66"/>
      <c r="F4391" s="66"/>
      <c r="G4391" s="66"/>
    </row>
    <row r="4392" customFormat="false" ht="63.75" hidden="false" customHeight="false" outlineLevel="0" collapsed="false">
      <c r="A4392" s="30" t="s">
        <v>560</v>
      </c>
      <c r="B4392" s="30" t="s">
        <v>413</v>
      </c>
      <c r="C4392" s="61" t="s">
        <v>17</v>
      </c>
      <c r="D4392" s="61" t="s">
        <v>49</v>
      </c>
      <c r="E4392" s="62"/>
      <c r="F4392" s="25"/>
      <c r="G4392" s="25"/>
    </row>
    <row r="4393" customFormat="false" ht="25.5" hidden="false" customHeight="false" outlineLevel="0" collapsed="false">
      <c r="A4393" s="63" t="n">
        <v>2674</v>
      </c>
      <c r="B4393" s="23" t="s">
        <v>1824</v>
      </c>
      <c r="C4393" s="24" t="s">
        <v>1343</v>
      </c>
      <c r="D4393" s="24" t="s">
        <v>49</v>
      </c>
      <c r="E4393" s="62" t="n">
        <v>150.01</v>
      </c>
      <c r="F4393" s="26" t="n">
        <v>2.45</v>
      </c>
      <c r="G4393" s="26" t="n">
        <v>367.52</v>
      </c>
    </row>
    <row r="4394" customFormat="false" ht="25.5" hidden="false" customHeight="false" outlineLevel="0" collapsed="false">
      <c r="A4394" s="63" t="n">
        <v>34562</v>
      </c>
      <c r="B4394" s="23" t="s">
        <v>1825</v>
      </c>
      <c r="C4394" s="24" t="s">
        <v>1343</v>
      </c>
      <c r="D4394" s="24" t="s">
        <v>114</v>
      </c>
      <c r="E4394" s="62" t="n">
        <v>0.27</v>
      </c>
      <c r="F4394" s="26" t="n">
        <v>9.21</v>
      </c>
      <c r="G4394" s="26" t="n">
        <v>2.45</v>
      </c>
    </row>
    <row r="4395" customFormat="false" ht="25.5" hidden="false" customHeight="false" outlineLevel="0" collapsed="false">
      <c r="A4395" s="63" t="s">
        <v>1373</v>
      </c>
      <c r="B4395" s="23" t="s">
        <v>1374</v>
      </c>
      <c r="C4395" s="24" t="s">
        <v>17</v>
      </c>
      <c r="D4395" s="24" t="s">
        <v>1314</v>
      </c>
      <c r="E4395" s="62" t="n">
        <v>15.05</v>
      </c>
      <c r="F4395" s="26" t="n">
        <v>12.83</v>
      </c>
      <c r="G4395" s="26" t="n">
        <v>192.99</v>
      </c>
    </row>
    <row r="4396" customFormat="false" ht="25.5" hidden="false" customHeight="false" outlineLevel="0" collapsed="false">
      <c r="A4396" s="63" t="s">
        <v>1367</v>
      </c>
      <c r="B4396" s="23" t="s">
        <v>1368</v>
      </c>
      <c r="C4396" s="24" t="s">
        <v>17</v>
      </c>
      <c r="D4396" s="24" t="s">
        <v>1314</v>
      </c>
      <c r="E4396" s="62" t="n">
        <v>15.05</v>
      </c>
      <c r="F4396" s="26" t="n">
        <v>15.68</v>
      </c>
      <c r="G4396" s="26" t="n">
        <v>235.87</v>
      </c>
    </row>
    <row r="4397" customFormat="false" ht="15" hidden="false" customHeight="false" outlineLevel="0" collapsed="false">
      <c r="A4397" s="64" t="s">
        <v>1353</v>
      </c>
      <c r="B4397" s="64"/>
      <c r="C4397" s="64"/>
      <c r="D4397" s="64"/>
      <c r="E4397" s="64"/>
      <c r="F4397" s="64"/>
      <c r="G4397" s="65" t="n">
        <v>2.05</v>
      </c>
    </row>
    <row r="4398" customFormat="false" ht="15" hidden="false" customHeight="false" outlineLevel="0" collapsed="false">
      <c r="A4398" s="64" t="s">
        <v>1354</v>
      </c>
      <c r="B4398" s="64"/>
      <c r="C4398" s="64"/>
      <c r="D4398" s="64"/>
      <c r="E4398" s="64"/>
      <c r="F4398" s="64"/>
      <c r="G4398" s="65" t="n">
        <v>3.36</v>
      </c>
    </row>
    <row r="4399" customFormat="false" ht="15" hidden="false" customHeight="false" outlineLevel="0" collapsed="false">
      <c r="A4399" s="64" t="s">
        <v>1355</v>
      </c>
      <c r="B4399" s="64"/>
      <c r="C4399" s="64"/>
      <c r="D4399" s="64"/>
      <c r="E4399" s="64"/>
      <c r="F4399" s="64"/>
      <c r="G4399" s="65" t="n">
        <v>5.42</v>
      </c>
    </row>
    <row r="4400" customFormat="false" ht="15" hidden="false" customHeight="false" outlineLevel="0" collapsed="false">
      <c r="A4400" s="64" t="s">
        <v>1356</v>
      </c>
      <c r="B4400" s="64"/>
      <c r="C4400" s="64"/>
      <c r="D4400" s="64"/>
      <c r="E4400" s="64"/>
      <c r="F4400" s="64"/>
      <c r="G4400" s="65" t="n">
        <v>0</v>
      </c>
    </row>
    <row r="4401" customFormat="false" ht="15" hidden="false" customHeight="false" outlineLevel="0" collapsed="false">
      <c r="A4401" s="64" t="s">
        <v>1357</v>
      </c>
      <c r="B4401" s="64"/>
      <c r="C4401" s="64"/>
      <c r="D4401" s="64"/>
      <c r="E4401" s="64"/>
      <c r="F4401" s="64"/>
      <c r="G4401" s="65" t="n">
        <v>1.39</v>
      </c>
    </row>
    <row r="4402" customFormat="false" ht="15" hidden="false" customHeight="false" outlineLevel="0" collapsed="false">
      <c r="A4402" s="64" t="s">
        <v>1358</v>
      </c>
      <c r="B4402" s="64"/>
      <c r="C4402" s="64"/>
      <c r="D4402" s="64"/>
      <c r="E4402" s="64"/>
      <c r="F4402" s="64"/>
      <c r="G4402" s="65" t="n">
        <v>0</v>
      </c>
    </row>
    <row r="4403" customFormat="false" ht="15" hidden="false" customHeight="false" outlineLevel="0" collapsed="false">
      <c r="A4403" s="64" t="s">
        <v>1359</v>
      </c>
      <c r="B4403" s="64"/>
      <c r="C4403" s="64"/>
      <c r="D4403" s="64"/>
      <c r="E4403" s="64"/>
      <c r="F4403" s="64"/>
      <c r="G4403" s="65" t="n">
        <v>1.39</v>
      </c>
    </row>
    <row r="4404" customFormat="false" ht="15" hidden="false" customHeight="false" outlineLevel="0" collapsed="false">
      <c r="A4404" s="64" t="s">
        <v>1360</v>
      </c>
      <c r="B4404" s="64"/>
      <c r="C4404" s="64"/>
      <c r="D4404" s="64"/>
      <c r="E4404" s="64"/>
      <c r="F4404" s="64"/>
      <c r="G4404" s="65" t="n">
        <v>6.8</v>
      </c>
    </row>
    <row r="4405" customFormat="false" ht="15" hidden="false" customHeight="false" outlineLevel="0" collapsed="false">
      <c r="A4405" s="64" t="s">
        <v>1361</v>
      </c>
      <c r="B4405" s="64"/>
      <c r="C4405" s="64"/>
      <c r="D4405" s="64"/>
      <c r="E4405" s="64"/>
      <c r="F4405" s="64"/>
      <c r="G4405" s="65" t="n">
        <v>147.5</v>
      </c>
    </row>
    <row r="4406" customFormat="false" ht="15" hidden="false" customHeight="false" outlineLevel="0" collapsed="false">
      <c r="A4406" s="64" t="s">
        <v>1362</v>
      </c>
      <c r="B4406" s="64"/>
      <c r="C4406" s="64"/>
      <c r="D4406" s="64"/>
      <c r="E4406" s="64"/>
      <c r="F4406" s="64"/>
      <c r="G4406" s="65" t="n">
        <f aca="false">G4405*G4404</f>
        <v>1003</v>
      </c>
    </row>
    <row r="4407" customFormat="false" ht="15" hidden="false" customHeight="false" outlineLevel="0" collapsed="false">
      <c r="A4407" s="66"/>
      <c r="B4407" s="66"/>
      <c r="C4407" s="66"/>
      <c r="D4407" s="66"/>
      <c r="E4407" s="66"/>
      <c r="F4407" s="66"/>
      <c r="G4407" s="66"/>
    </row>
    <row r="4408" customFormat="false" ht="63.75" hidden="false" customHeight="false" outlineLevel="0" collapsed="false">
      <c r="A4408" s="30" t="s">
        <v>561</v>
      </c>
      <c r="B4408" s="30" t="s">
        <v>415</v>
      </c>
      <c r="C4408" s="61" t="s">
        <v>17</v>
      </c>
      <c r="D4408" s="61" t="s">
        <v>49</v>
      </c>
      <c r="E4408" s="62"/>
      <c r="F4408" s="25"/>
      <c r="G4408" s="25"/>
    </row>
    <row r="4409" customFormat="false" ht="25.5" hidden="false" customHeight="false" outlineLevel="0" collapsed="false">
      <c r="A4409" s="63" t="n">
        <v>2685</v>
      </c>
      <c r="B4409" s="23" t="s">
        <v>1826</v>
      </c>
      <c r="C4409" s="24" t="s">
        <v>1343</v>
      </c>
      <c r="D4409" s="24" t="s">
        <v>49</v>
      </c>
      <c r="E4409" s="62" t="n">
        <v>31.53</v>
      </c>
      <c r="F4409" s="26" t="n">
        <v>3.83</v>
      </c>
      <c r="G4409" s="26" t="n">
        <v>120.75</v>
      </c>
    </row>
    <row r="4410" customFormat="false" ht="25.5" hidden="false" customHeight="false" outlineLevel="0" collapsed="false">
      <c r="A4410" s="63" t="n">
        <v>34562</v>
      </c>
      <c r="B4410" s="23" t="s">
        <v>1825</v>
      </c>
      <c r="C4410" s="24" t="s">
        <v>1343</v>
      </c>
      <c r="D4410" s="24" t="s">
        <v>114</v>
      </c>
      <c r="E4410" s="62" t="n">
        <v>0.06</v>
      </c>
      <c r="F4410" s="26" t="n">
        <v>9.21</v>
      </c>
      <c r="G4410" s="26" t="n">
        <v>0.57</v>
      </c>
    </row>
    <row r="4411" customFormat="false" ht="25.5" hidden="false" customHeight="false" outlineLevel="0" collapsed="false">
      <c r="A4411" s="63" t="s">
        <v>1373</v>
      </c>
      <c r="B4411" s="23" t="s">
        <v>1374</v>
      </c>
      <c r="C4411" s="24" t="s">
        <v>17</v>
      </c>
      <c r="D4411" s="24" t="s">
        <v>1314</v>
      </c>
      <c r="E4411" s="62" t="n">
        <v>3.91</v>
      </c>
      <c r="F4411" s="26" t="n">
        <v>12.83</v>
      </c>
      <c r="G4411" s="26" t="n">
        <v>50.1</v>
      </c>
    </row>
    <row r="4412" customFormat="false" ht="25.5" hidden="false" customHeight="false" outlineLevel="0" collapsed="false">
      <c r="A4412" s="63" t="s">
        <v>1367</v>
      </c>
      <c r="B4412" s="23" t="s">
        <v>1368</v>
      </c>
      <c r="C4412" s="24" t="s">
        <v>17</v>
      </c>
      <c r="D4412" s="24" t="s">
        <v>1314</v>
      </c>
      <c r="E4412" s="62" t="n">
        <v>3.91</v>
      </c>
      <c r="F4412" s="26" t="n">
        <v>15.68</v>
      </c>
      <c r="G4412" s="26" t="n">
        <v>61.24</v>
      </c>
    </row>
    <row r="4413" customFormat="false" ht="15" hidden="false" customHeight="false" outlineLevel="0" collapsed="false">
      <c r="A4413" s="64" t="s">
        <v>1353</v>
      </c>
      <c r="B4413" s="64"/>
      <c r="C4413" s="64"/>
      <c r="D4413" s="64"/>
      <c r="E4413" s="64"/>
      <c r="F4413" s="64"/>
      <c r="G4413" s="65" t="n">
        <v>2.53</v>
      </c>
    </row>
    <row r="4414" customFormat="false" ht="15" hidden="false" customHeight="false" outlineLevel="0" collapsed="false">
      <c r="A4414" s="64" t="s">
        <v>1354</v>
      </c>
      <c r="B4414" s="64"/>
      <c r="C4414" s="64"/>
      <c r="D4414" s="64"/>
      <c r="E4414" s="64"/>
      <c r="F4414" s="64"/>
      <c r="G4414" s="65" t="n">
        <v>4.97</v>
      </c>
    </row>
    <row r="4415" customFormat="false" ht="15" hidden="false" customHeight="false" outlineLevel="0" collapsed="false">
      <c r="A4415" s="64" t="s">
        <v>1355</v>
      </c>
      <c r="B4415" s="64"/>
      <c r="C4415" s="64"/>
      <c r="D4415" s="64"/>
      <c r="E4415" s="64"/>
      <c r="F4415" s="64"/>
      <c r="G4415" s="65" t="n">
        <v>7.51</v>
      </c>
    </row>
    <row r="4416" customFormat="false" ht="15" hidden="false" customHeight="false" outlineLevel="0" collapsed="false">
      <c r="A4416" s="64" t="s">
        <v>1356</v>
      </c>
      <c r="B4416" s="64"/>
      <c r="C4416" s="64"/>
      <c r="D4416" s="64"/>
      <c r="E4416" s="64"/>
      <c r="F4416" s="64"/>
      <c r="G4416" s="65" t="n">
        <v>0</v>
      </c>
    </row>
    <row r="4417" customFormat="false" ht="15" hidden="false" customHeight="false" outlineLevel="0" collapsed="false">
      <c r="A4417" s="64" t="s">
        <v>1357</v>
      </c>
      <c r="B4417" s="64"/>
      <c r="C4417" s="64"/>
      <c r="D4417" s="64"/>
      <c r="E4417" s="64"/>
      <c r="F4417" s="64"/>
      <c r="G4417" s="65" t="n">
        <v>1.93</v>
      </c>
    </row>
    <row r="4418" customFormat="false" ht="15" hidden="false" customHeight="false" outlineLevel="0" collapsed="false">
      <c r="A4418" s="64" t="s">
        <v>1358</v>
      </c>
      <c r="B4418" s="64"/>
      <c r="C4418" s="64"/>
      <c r="D4418" s="64"/>
      <c r="E4418" s="64"/>
      <c r="F4418" s="64"/>
      <c r="G4418" s="65" t="n">
        <v>0</v>
      </c>
    </row>
    <row r="4419" customFormat="false" ht="15" hidden="false" customHeight="false" outlineLevel="0" collapsed="false">
      <c r="A4419" s="64" t="s">
        <v>1359</v>
      </c>
      <c r="B4419" s="64"/>
      <c r="C4419" s="64"/>
      <c r="D4419" s="64"/>
      <c r="E4419" s="64"/>
      <c r="F4419" s="64"/>
      <c r="G4419" s="65" t="n">
        <v>1.93</v>
      </c>
    </row>
    <row r="4420" customFormat="false" ht="15" hidden="false" customHeight="false" outlineLevel="0" collapsed="false">
      <c r="A4420" s="64" t="s">
        <v>1360</v>
      </c>
      <c r="B4420" s="64"/>
      <c r="C4420" s="64"/>
      <c r="D4420" s="64"/>
      <c r="E4420" s="64"/>
      <c r="F4420" s="64"/>
      <c r="G4420" s="65" t="n">
        <v>9.43</v>
      </c>
    </row>
    <row r="4421" customFormat="false" ht="15" hidden="false" customHeight="false" outlineLevel="0" collapsed="false">
      <c r="A4421" s="64" t="s">
        <v>1361</v>
      </c>
      <c r="B4421" s="64"/>
      <c r="C4421" s="64"/>
      <c r="D4421" s="64"/>
      <c r="E4421" s="64"/>
      <c r="F4421" s="64"/>
      <c r="G4421" s="65" t="n">
        <v>31</v>
      </c>
    </row>
    <row r="4422" customFormat="false" ht="15" hidden="false" customHeight="false" outlineLevel="0" collapsed="false">
      <c r="A4422" s="64" t="s">
        <v>1362</v>
      </c>
      <c r="B4422" s="64"/>
      <c r="C4422" s="64"/>
      <c r="D4422" s="64"/>
      <c r="E4422" s="64"/>
      <c r="F4422" s="64"/>
      <c r="G4422" s="65" t="n">
        <f aca="false">G4421*G4420</f>
        <v>292.33</v>
      </c>
    </row>
    <row r="4423" customFormat="false" ht="15" hidden="false" customHeight="false" outlineLevel="0" collapsed="false">
      <c r="A4423" s="66"/>
      <c r="B4423" s="66"/>
      <c r="C4423" s="66"/>
      <c r="D4423" s="66"/>
      <c r="E4423" s="66"/>
      <c r="F4423" s="66"/>
      <c r="G4423" s="66"/>
    </row>
    <row r="4424" customFormat="false" ht="63.75" hidden="false" customHeight="false" outlineLevel="0" collapsed="false">
      <c r="A4424" s="30" t="s">
        <v>562</v>
      </c>
      <c r="B4424" s="30" t="s">
        <v>417</v>
      </c>
      <c r="C4424" s="61" t="s">
        <v>17</v>
      </c>
      <c r="D4424" s="61" t="s">
        <v>49</v>
      </c>
      <c r="E4424" s="62"/>
      <c r="F4424" s="25"/>
      <c r="G4424" s="25"/>
    </row>
    <row r="4425" customFormat="false" ht="25.5" hidden="false" customHeight="false" outlineLevel="0" collapsed="false">
      <c r="A4425" s="63" t="n">
        <v>2684</v>
      </c>
      <c r="B4425" s="23" t="s">
        <v>1828</v>
      </c>
      <c r="C4425" s="24" t="s">
        <v>1343</v>
      </c>
      <c r="D4425" s="24" t="s">
        <v>49</v>
      </c>
      <c r="E4425" s="62" t="n">
        <v>3.05</v>
      </c>
      <c r="F4425" s="26" t="n">
        <v>5.1</v>
      </c>
      <c r="G4425" s="26" t="n">
        <v>15.56</v>
      </c>
    </row>
    <row r="4426" customFormat="false" ht="25.5" hidden="false" customHeight="false" outlineLevel="0" collapsed="false">
      <c r="A4426" s="63" t="n">
        <v>34562</v>
      </c>
      <c r="B4426" s="23" t="s">
        <v>1825</v>
      </c>
      <c r="C4426" s="24" t="s">
        <v>1343</v>
      </c>
      <c r="D4426" s="24" t="s">
        <v>114</v>
      </c>
      <c r="E4426" s="62" t="n">
        <v>0.01</v>
      </c>
      <c r="F4426" s="26" t="n">
        <v>9.21</v>
      </c>
      <c r="G4426" s="26" t="n">
        <v>0.06</v>
      </c>
    </row>
    <row r="4427" customFormat="false" ht="25.5" hidden="false" customHeight="false" outlineLevel="0" collapsed="false">
      <c r="A4427" s="63" t="s">
        <v>1373</v>
      </c>
      <c r="B4427" s="23" t="s">
        <v>1374</v>
      </c>
      <c r="C4427" s="24" t="s">
        <v>17</v>
      </c>
      <c r="D4427" s="24" t="s">
        <v>1314</v>
      </c>
      <c r="E4427" s="62" t="n">
        <v>0.46</v>
      </c>
      <c r="F4427" s="26" t="n">
        <v>12.83</v>
      </c>
      <c r="G4427" s="26" t="n">
        <v>5.93</v>
      </c>
    </row>
    <row r="4428" customFormat="false" ht="25.5" hidden="false" customHeight="false" outlineLevel="0" collapsed="false">
      <c r="A4428" s="63" t="s">
        <v>1367</v>
      </c>
      <c r="B4428" s="23" t="s">
        <v>1368</v>
      </c>
      <c r="C4428" s="24" t="s">
        <v>17</v>
      </c>
      <c r="D4428" s="24" t="s">
        <v>1314</v>
      </c>
      <c r="E4428" s="62" t="n">
        <v>0.46</v>
      </c>
      <c r="F4428" s="26" t="n">
        <v>15.68</v>
      </c>
      <c r="G4428" s="26" t="n">
        <v>7.24</v>
      </c>
    </row>
    <row r="4429" customFormat="false" ht="15" hidden="false" customHeight="false" outlineLevel="0" collapsed="false">
      <c r="A4429" s="64" t="s">
        <v>1353</v>
      </c>
      <c r="B4429" s="64"/>
      <c r="C4429" s="64"/>
      <c r="D4429" s="64"/>
      <c r="E4429" s="64"/>
      <c r="F4429" s="64"/>
      <c r="G4429" s="65" t="n">
        <v>3.1</v>
      </c>
    </row>
    <row r="4430" customFormat="false" ht="15" hidden="false" customHeight="false" outlineLevel="0" collapsed="false">
      <c r="A4430" s="64" t="s">
        <v>1354</v>
      </c>
      <c r="B4430" s="64"/>
      <c r="C4430" s="64"/>
      <c r="D4430" s="64"/>
      <c r="E4430" s="64"/>
      <c r="F4430" s="64"/>
      <c r="G4430" s="65" t="n">
        <v>6.5</v>
      </c>
    </row>
    <row r="4431" customFormat="false" ht="15" hidden="false" customHeight="false" outlineLevel="0" collapsed="false">
      <c r="A4431" s="64" t="s">
        <v>1355</v>
      </c>
      <c r="B4431" s="64"/>
      <c r="C4431" s="64"/>
      <c r="D4431" s="64"/>
      <c r="E4431" s="64"/>
      <c r="F4431" s="64"/>
      <c r="G4431" s="65" t="n">
        <v>9.6</v>
      </c>
    </row>
    <row r="4432" customFormat="false" ht="15" hidden="false" customHeight="false" outlineLevel="0" collapsed="false">
      <c r="A4432" s="64" t="s">
        <v>1356</v>
      </c>
      <c r="B4432" s="64"/>
      <c r="C4432" s="64"/>
      <c r="D4432" s="64"/>
      <c r="E4432" s="64"/>
      <c r="F4432" s="64"/>
      <c r="G4432" s="65" t="n">
        <v>0</v>
      </c>
    </row>
    <row r="4433" customFormat="false" ht="15" hidden="false" customHeight="false" outlineLevel="0" collapsed="false">
      <c r="A4433" s="64" t="s">
        <v>1357</v>
      </c>
      <c r="B4433" s="64"/>
      <c r="C4433" s="64"/>
      <c r="D4433" s="64"/>
      <c r="E4433" s="64"/>
      <c r="F4433" s="64"/>
      <c r="G4433" s="65" t="n">
        <v>2.46</v>
      </c>
    </row>
    <row r="4434" customFormat="false" ht="15" hidden="false" customHeight="false" outlineLevel="0" collapsed="false">
      <c r="A4434" s="64" t="s">
        <v>1358</v>
      </c>
      <c r="B4434" s="64"/>
      <c r="C4434" s="64"/>
      <c r="D4434" s="64"/>
      <c r="E4434" s="64"/>
      <c r="F4434" s="64"/>
      <c r="G4434" s="65" t="n">
        <v>0</v>
      </c>
    </row>
    <row r="4435" customFormat="false" ht="15" hidden="false" customHeight="false" outlineLevel="0" collapsed="false">
      <c r="A4435" s="64" t="s">
        <v>1359</v>
      </c>
      <c r="B4435" s="64"/>
      <c r="C4435" s="64"/>
      <c r="D4435" s="64"/>
      <c r="E4435" s="64"/>
      <c r="F4435" s="64"/>
      <c r="G4435" s="65" t="n">
        <v>2.46</v>
      </c>
    </row>
    <row r="4436" customFormat="false" ht="15" hidden="false" customHeight="false" outlineLevel="0" collapsed="false">
      <c r="A4436" s="64" t="s">
        <v>1360</v>
      </c>
      <c r="B4436" s="64"/>
      <c r="C4436" s="64"/>
      <c r="D4436" s="64"/>
      <c r="E4436" s="64"/>
      <c r="F4436" s="64"/>
      <c r="G4436" s="65" t="n">
        <v>12.06</v>
      </c>
    </row>
    <row r="4437" customFormat="false" ht="15" hidden="false" customHeight="false" outlineLevel="0" collapsed="false">
      <c r="A4437" s="64" t="s">
        <v>1361</v>
      </c>
      <c r="B4437" s="64"/>
      <c r="C4437" s="64"/>
      <c r="D4437" s="64"/>
      <c r="E4437" s="64"/>
      <c r="F4437" s="64"/>
      <c r="G4437" s="65" t="n">
        <v>3</v>
      </c>
    </row>
    <row r="4438" customFormat="false" ht="15" hidden="false" customHeight="false" outlineLevel="0" collapsed="false">
      <c r="A4438" s="64" t="s">
        <v>1362</v>
      </c>
      <c r="B4438" s="64"/>
      <c r="C4438" s="64"/>
      <c r="D4438" s="64"/>
      <c r="E4438" s="64"/>
      <c r="F4438" s="64"/>
      <c r="G4438" s="65" t="n">
        <f aca="false">G4437*G4436</f>
        <v>36.18</v>
      </c>
    </row>
    <row r="4439" customFormat="false" ht="15" hidden="false" customHeight="false" outlineLevel="0" collapsed="false">
      <c r="A4439" s="66"/>
      <c r="B4439" s="66"/>
      <c r="C4439" s="66"/>
      <c r="D4439" s="66"/>
      <c r="E4439" s="66"/>
      <c r="F4439" s="66"/>
      <c r="G4439" s="66"/>
    </row>
    <row r="4440" customFormat="false" ht="63.75" hidden="false" customHeight="false" outlineLevel="0" collapsed="false">
      <c r="A4440" s="30" t="s">
        <v>563</v>
      </c>
      <c r="B4440" s="30" t="s">
        <v>564</v>
      </c>
      <c r="C4440" s="61" t="s">
        <v>17</v>
      </c>
      <c r="D4440" s="61" t="s">
        <v>49</v>
      </c>
      <c r="E4440" s="62"/>
      <c r="F4440" s="25"/>
      <c r="G4440" s="25"/>
    </row>
    <row r="4441" customFormat="false" ht="25.5" hidden="false" customHeight="false" outlineLevel="0" collapsed="false">
      <c r="A4441" s="63" t="n">
        <v>2674</v>
      </c>
      <c r="B4441" s="23" t="s">
        <v>1824</v>
      </c>
      <c r="C4441" s="24" t="s">
        <v>1343</v>
      </c>
      <c r="D4441" s="24" t="s">
        <v>49</v>
      </c>
      <c r="E4441" s="62" t="n">
        <v>2.54</v>
      </c>
      <c r="F4441" s="26" t="n">
        <v>2.45</v>
      </c>
      <c r="G4441" s="26" t="n">
        <v>6.23</v>
      </c>
    </row>
    <row r="4442" customFormat="false" ht="25.5" hidden="false" customHeight="false" outlineLevel="0" collapsed="false">
      <c r="A4442" s="63" t="s">
        <v>1373</v>
      </c>
      <c r="B4442" s="23" t="s">
        <v>1374</v>
      </c>
      <c r="C4442" s="24" t="s">
        <v>17</v>
      </c>
      <c r="D4442" s="24" t="s">
        <v>1314</v>
      </c>
      <c r="E4442" s="62" t="n">
        <v>0.43</v>
      </c>
      <c r="F4442" s="26" t="n">
        <v>12.83</v>
      </c>
      <c r="G4442" s="26" t="n">
        <v>5.45</v>
      </c>
    </row>
    <row r="4443" customFormat="false" ht="25.5" hidden="false" customHeight="false" outlineLevel="0" collapsed="false">
      <c r="A4443" s="63" t="s">
        <v>1367</v>
      </c>
      <c r="B4443" s="23" t="s">
        <v>1368</v>
      </c>
      <c r="C4443" s="24" t="s">
        <v>17</v>
      </c>
      <c r="D4443" s="24" t="s">
        <v>1314</v>
      </c>
      <c r="E4443" s="62" t="n">
        <v>0.43</v>
      </c>
      <c r="F4443" s="26" t="n">
        <v>15.68</v>
      </c>
      <c r="G4443" s="26" t="n">
        <v>6.66</v>
      </c>
    </row>
    <row r="4444" customFormat="false" ht="15" hidden="false" customHeight="false" outlineLevel="0" collapsed="false">
      <c r="A4444" s="64" t="s">
        <v>1353</v>
      </c>
      <c r="B4444" s="64"/>
      <c r="C4444" s="64"/>
      <c r="D4444" s="64"/>
      <c r="E4444" s="64"/>
      <c r="F4444" s="64"/>
      <c r="G4444" s="65" t="n">
        <v>3.42</v>
      </c>
    </row>
    <row r="4445" customFormat="false" ht="15" hidden="false" customHeight="false" outlineLevel="0" collapsed="false">
      <c r="A4445" s="64" t="s">
        <v>1354</v>
      </c>
      <c r="B4445" s="64"/>
      <c r="C4445" s="64"/>
      <c r="D4445" s="64"/>
      <c r="E4445" s="64"/>
      <c r="F4445" s="64"/>
      <c r="G4445" s="65" t="n">
        <v>3.92</v>
      </c>
    </row>
    <row r="4446" customFormat="false" ht="15" hidden="false" customHeight="false" outlineLevel="0" collapsed="false">
      <c r="A4446" s="64" t="s">
        <v>1355</v>
      </c>
      <c r="B4446" s="64"/>
      <c r="C4446" s="64"/>
      <c r="D4446" s="64"/>
      <c r="E4446" s="64"/>
      <c r="F4446" s="64"/>
      <c r="G4446" s="65" t="n">
        <v>7.34</v>
      </c>
    </row>
    <row r="4447" customFormat="false" ht="15" hidden="false" customHeight="false" outlineLevel="0" collapsed="false">
      <c r="A4447" s="64" t="s">
        <v>1356</v>
      </c>
      <c r="B4447" s="64"/>
      <c r="C4447" s="64"/>
      <c r="D4447" s="64"/>
      <c r="E4447" s="64"/>
      <c r="F4447" s="64"/>
      <c r="G4447" s="65" t="n">
        <v>0</v>
      </c>
    </row>
    <row r="4448" customFormat="false" ht="15" hidden="false" customHeight="false" outlineLevel="0" collapsed="false">
      <c r="A4448" s="64" t="s">
        <v>1357</v>
      </c>
      <c r="B4448" s="64"/>
      <c r="C4448" s="64"/>
      <c r="D4448" s="64"/>
      <c r="E4448" s="64"/>
      <c r="F4448" s="64"/>
      <c r="G4448" s="65" t="n">
        <v>1.88</v>
      </c>
    </row>
    <row r="4449" customFormat="false" ht="15" hidden="false" customHeight="false" outlineLevel="0" collapsed="false">
      <c r="A4449" s="64" t="s">
        <v>1358</v>
      </c>
      <c r="B4449" s="64"/>
      <c r="C4449" s="64"/>
      <c r="D4449" s="64"/>
      <c r="E4449" s="64"/>
      <c r="F4449" s="64"/>
      <c r="G4449" s="65" t="n">
        <v>0</v>
      </c>
    </row>
    <row r="4450" customFormat="false" ht="15" hidden="false" customHeight="false" outlineLevel="0" collapsed="false">
      <c r="A4450" s="64" t="s">
        <v>1359</v>
      </c>
      <c r="B4450" s="64"/>
      <c r="C4450" s="64"/>
      <c r="D4450" s="64"/>
      <c r="E4450" s="64"/>
      <c r="F4450" s="64"/>
      <c r="G4450" s="65" t="n">
        <v>1.88</v>
      </c>
    </row>
    <row r="4451" customFormat="false" ht="15" hidden="false" customHeight="false" outlineLevel="0" collapsed="false">
      <c r="A4451" s="64" t="s">
        <v>1360</v>
      </c>
      <c r="B4451" s="64"/>
      <c r="C4451" s="64"/>
      <c r="D4451" s="64"/>
      <c r="E4451" s="64"/>
      <c r="F4451" s="64"/>
      <c r="G4451" s="65" t="n">
        <v>9.22</v>
      </c>
    </row>
    <row r="4452" customFormat="false" ht="15" hidden="false" customHeight="false" outlineLevel="0" collapsed="false">
      <c r="A4452" s="64" t="s">
        <v>1361</v>
      </c>
      <c r="B4452" s="64"/>
      <c r="C4452" s="64"/>
      <c r="D4452" s="64"/>
      <c r="E4452" s="64"/>
      <c r="F4452" s="64"/>
      <c r="G4452" s="65" t="n">
        <v>2.5</v>
      </c>
    </row>
    <row r="4453" customFormat="false" ht="15" hidden="false" customHeight="false" outlineLevel="0" collapsed="false">
      <c r="A4453" s="64" t="s">
        <v>1362</v>
      </c>
      <c r="B4453" s="64"/>
      <c r="C4453" s="64"/>
      <c r="D4453" s="64"/>
      <c r="E4453" s="64"/>
      <c r="F4453" s="64"/>
      <c r="G4453" s="65" t="n">
        <f aca="false">G4452*G4451</f>
        <v>23.05</v>
      </c>
    </row>
    <row r="4454" customFormat="false" ht="15" hidden="false" customHeight="false" outlineLevel="0" collapsed="false">
      <c r="A4454" s="66"/>
      <c r="B4454" s="66"/>
      <c r="C4454" s="66"/>
      <c r="D4454" s="66"/>
      <c r="E4454" s="66"/>
      <c r="F4454" s="66"/>
      <c r="G4454" s="66"/>
    </row>
    <row r="4455" customFormat="false" ht="76.5" hidden="false" customHeight="false" outlineLevel="0" collapsed="false">
      <c r="A4455" s="30" t="s">
        <v>565</v>
      </c>
      <c r="B4455" s="30" t="s">
        <v>419</v>
      </c>
      <c r="C4455" s="61" t="s">
        <v>17</v>
      </c>
      <c r="D4455" s="61" t="s">
        <v>23</v>
      </c>
      <c r="E4455" s="62"/>
      <c r="F4455" s="25"/>
      <c r="G4455" s="25"/>
    </row>
    <row r="4456" customFormat="false" ht="38.25" hidden="false" customHeight="false" outlineLevel="0" collapsed="false">
      <c r="A4456" s="63" t="n">
        <v>1879</v>
      </c>
      <c r="B4456" s="23" t="s">
        <v>1829</v>
      </c>
      <c r="C4456" s="24" t="s">
        <v>1343</v>
      </c>
      <c r="D4456" s="24" t="s">
        <v>23</v>
      </c>
      <c r="E4456" s="62" t="n">
        <v>23</v>
      </c>
      <c r="F4456" s="26" t="n">
        <v>1.94</v>
      </c>
      <c r="G4456" s="26" t="n">
        <v>44.62</v>
      </c>
    </row>
    <row r="4457" customFormat="false" ht="25.5" hidden="false" customHeight="false" outlineLevel="0" collapsed="false">
      <c r="A4457" s="63" t="s">
        <v>1373</v>
      </c>
      <c r="B4457" s="23" t="s">
        <v>1374</v>
      </c>
      <c r="C4457" s="24" t="s">
        <v>17</v>
      </c>
      <c r="D4457" s="24" t="s">
        <v>1314</v>
      </c>
      <c r="E4457" s="62" t="n">
        <v>4.65</v>
      </c>
      <c r="F4457" s="26" t="n">
        <v>12.83</v>
      </c>
      <c r="G4457" s="26" t="n">
        <v>59.6</v>
      </c>
    </row>
    <row r="4458" customFormat="false" ht="25.5" hidden="false" customHeight="false" outlineLevel="0" collapsed="false">
      <c r="A4458" s="63" t="s">
        <v>1367</v>
      </c>
      <c r="B4458" s="23" t="s">
        <v>1368</v>
      </c>
      <c r="C4458" s="24" t="s">
        <v>17</v>
      </c>
      <c r="D4458" s="24" t="s">
        <v>1314</v>
      </c>
      <c r="E4458" s="62" t="n">
        <v>4.65</v>
      </c>
      <c r="F4458" s="26" t="n">
        <v>15.68</v>
      </c>
      <c r="G4458" s="26" t="n">
        <v>72.84</v>
      </c>
    </row>
    <row r="4459" customFormat="false" ht="15" hidden="false" customHeight="false" outlineLevel="0" collapsed="false">
      <c r="A4459" s="64" t="s">
        <v>1353</v>
      </c>
      <c r="B4459" s="64"/>
      <c r="C4459" s="64"/>
      <c r="D4459" s="64"/>
      <c r="E4459" s="64"/>
      <c r="F4459" s="64"/>
      <c r="G4459" s="65" t="n">
        <v>4.06</v>
      </c>
    </row>
    <row r="4460" customFormat="false" ht="15" hidden="false" customHeight="false" outlineLevel="0" collapsed="false">
      <c r="A4460" s="64" t="s">
        <v>1354</v>
      </c>
      <c r="B4460" s="64"/>
      <c r="C4460" s="64"/>
      <c r="D4460" s="64"/>
      <c r="E4460" s="64"/>
      <c r="F4460" s="64"/>
      <c r="G4460" s="65" t="n">
        <v>3.64</v>
      </c>
    </row>
    <row r="4461" customFormat="false" ht="15" hidden="false" customHeight="false" outlineLevel="0" collapsed="false">
      <c r="A4461" s="64" t="s">
        <v>1355</v>
      </c>
      <c r="B4461" s="64"/>
      <c r="C4461" s="64"/>
      <c r="D4461" s="64"/>
      <c r="E4461" s="64"/>
      <c r="F4461" s="64"/>
      <c r="G4461" s="65" t="n">
        <v>7.7</v>
      </c>
    </row>
    <row r="4462" customFormat="false" ht="15" hidden="false" customHeight="false" outlineLevel="0" collapsed="false">
      <c r="A4462" s="64" t="s">
        <v>1356</v>
      </c>
      <c r="B4462" s="64"/>
      <c r="C4462" s="64"/>
      <c r="D4462" s="64"/>
      <c r="E4462" s="64"/>
      <c r="F4462" s="64"/>
      <c r="G4462" s="65" t="n">
        <v>0</v>
      </c>
    </row>
    <row r="4463" customFormat="false" ht="15" hidden="false" customHeight="false" outlineLevel="0" collapsed="false">
      <c r="A4463" s="64" t="s">
        <v>1357</v>
      </c>
      <c r="B4463" s="64"/>
      <c r="C4463" s="64"/>
      <c r="D4463" s="64"/>
      <c r="E4463" s="64"/>
      <c r="F4463" s="64"/>
      <c r="G4463" s="65" t="n">
        <v>1.97</v>
      </c>
    </row>
    <row r="4464" customFormat="false" ht="15" hidden="false" customHeight="false" outlineLevel="0" collapsed="false">
      <c r="A4464" s="64" t="s">
        <v>1358</v>
      </c>
      <c r="B4464" s="64"/>
      <c r="C4464" s="64"/>
      <c r="D4464" s="64"/>
      <c r="E4464" s="64"/>
      <c r="F4464" s="64"/>
      <c r="G4464" s="65" t="n">
        <v>0</v>
      </c>
    </row>
    <row r="4465" customFormat="false" ht="15" hidden="false" customHeight="false" outlineLevel="0" collapsed="false">
      <c r="A4465" s="64" t="s">
        <v>1359</v>
      </c>
      <c r="B4465" s="64"/>
      <c r="C4465" s="64"/>
      <c r="D4465" s="64"/>
      <c r="E4465" s="64"/>
      <c r="F4465" s="64"/>
      <c r="G4465" s="65" t="n">
        <v>1.97</v>
      </c>
    </row>
    <row r="4466" customFormat="false" ht="15" hidden="false" customHeight="false" outlineLevel="0" collapsed="false">
      <c r="A4466" s="64" t="s">
        <v>1360</v>
      </c>
      <c r="B4466" s="64"/>
      <c r="C4466" s="64"/>
      <c r="D4466" s="64"/>
      <c r="E4466" s="64"/>
      <c r="F4466" s="64"/>
      <c r="G4466" s="65" t="n">
        <v>9.67</v>
      </c>
    </row>
    <row r="4467" customFormat="false" ht="15" hidden="false" customHeight="false" outlineLevel="0" collapsed="false">
      <c r="A4467" s="64" t="s">
        <v>1361</v>
      </c>
      <c r="B4467" s="64"/>
      <c r="C4467" s="64"/>
      <c r="D4467" s="64"/>
      <c r="E4467" s="64"/>
      <c r="F4467" s="64"/>
      <c r="G4467" s="65" t="n">
        <v>23</v>
      </c>
    </row>
    <row r="4468" customFormat="false" ht="15" hidden="false" customHeight="false" outlineLevel="0" collapsed="false">
      <c r="A4468" s="64" t="s">
        <v>1362</v>
      </c>
      <c r="B4468" s="64"/>
      <c r="C4468" s="64"/>
      <c r="D4468" s="64"/>
      <c r="E4468" s="64"/>
      <c r="F4468" s="64"/>
      <c r="G4468" s="65" t="n">
        <f aca="false">G4467*G4466</f>
        <v>222.41</v>
      </c>
    </row>
    <row r="4469" customFormat="false" ht="15" hidden="false" customHeight="false" outlineLevel="0" collapsed="false">
      <c r="A4469" s="66"/>
      <c r="B4469" s="66"/>
      <c r="C4469" s="66"/>
      <c r="D4469" s="66"/>
      <c r="E4469" s="66"/>
      <c r="F4469" s="66"/>
      <c r="G4469" s="66"/>
    </row>
    <row r="4470" customFormat="false" ht="76.5" hidden="false" customHeight="false" outlineLevel="0" collapsed="false">
      <c r="A4470" s="30" t="s">
        <v>566</v>
      </c>
      <c r="B4470" s="30" t="s">
        <v>421</v>
      </c>
      <c r="C4470" s="61" t="s">
        <v>17</v>
      </c>
      <c r="D4470" s="61" t="s">
        <v>23</v>
      </c>
      <c r="E4470" s="62"/>
      <c r="F4470" s="25"/>
      <c r="G4470" s="25"/>
    </row>
    <row r="4471" customFormat="false" ht="38.25" hidden="false" customHeight="false" outlineLevel="0" collapsed="false">
      <c r="A4471" s="63" t="n">
        <v>1884</v>
      </c>
      <c r="B4471" s="23" t="s">
        <v>1830</v>
      </c>
      <c r="C4471" s="24" t="s">
        <v>1343</v>
      </c>
      <c r="D4471" s="24" t="s">
        <v>23</v>
      </c>
      <c r="E4471" s="62" t="n">
        <v>1</v>
      </c>
      <c r="F4471" s="26" t="n">
        <v>2.94</v>
      </c>
      <c r="G4471" s="26" t="n">
        <v>2.94</v>
      </c>
    </row>
    <row r="4472" customFormat="false" ht="25.5" hidden="false" customHeight="false" outlineLevel="0" collapsed="false">
      <c r="A4472" s="63" t="s">
        <v>1373</v>
      </c>
      <c r="B4472" s="23" t="s">
        <v>1374</v>
      </c>
      <c r="C4472" s="24" t="s">
        <v>17</v>
      </c>
      <c r="D4472" s="24" t="s">
        <v>1314</v>
      </c>
      <c r="E4472" s="62" t="n">
        <v>0.25</v>
      </c>
      <c r="F4472" s="26" t="n">
        <v>12.83</v>
      </c>
      <c r="G4472" s="26" t="n">
        <v>3.22</v>
      </c>
    </row>
    <row r="4473" customFormat="false" ht="25.5" hidden="false" customHeight="false" outlineLevel="0" collapsed="false">
      <c r="A4473" s="63" t="s">
        <v>1367</v>
      </c>
      <c r="B4473" s="23" t="s">
        <v>1368</v>
      </c>
      <c r="C4473" s="24" t="s">
        <v>17</v>
      </c>
      <c r="D4473" s="24" t="s">
        <v>1314</v>
      </c>
      <c r="E4473" s="62" t="n">
        <v>0.25</v>
      </c>
      <c r="F4473" s="26" t="n">
        <v>15.68</v>
      </c>
      <c r="G4473" s="26" t="n">
        <v>3.94</v>
      </c>
    </row>
    <row r="4474" customFormat="false" ht="15" hidden="false" customHeight="false" outlineLevel="0" collapsed="false">
      <c r="A4474" s="64" t="s">
        <v>1353</v>
      </c>
      <c r="B4474" s="64"/>
      <c r="C4474" s="64"/>
      <c r="D4474" s="64"/>
      <c r="E4474" s="64"/>
      <c r="F4474" s="64"/>
      <c r="G4474" s="65" t="n">
        <v>5.05</v>
      </c>
    </row>
    <row r="4475" customFormat="false" ht="15" hidden="false" customHeight="false" outlineLevel="0" collapsed="false">
      <c r="A4475" s="64" t="s">
        <v>1354</v>
      </c>
      <c r="B4475" s="64"/>
      <c r="C4475" s="64"/>
      <c r="D4475" s="64"/>
      <c r="E4475" s="64"/>
      <c r="F4475" s="64"/>
      <c r="G4475" s="65" t="n">
        <v>5.05</v>
      </c>
    </row>
    <row r="4476" customFormat="false" ht="15" hidden="false" customHeight="false" outlineLevel="0" collapsed="false">
      <c r="A4476" s="64" t="s">
        <v>1355</v>
      </c>
      <c r="B4476" s="64"/>
      <c r="C4476" s="64"/>
      <c r="D4476" s="64"/>
      <c r="E4476" s="64"/>
      <c r="F4476" s="64"/>
      <c r="G4476" s="65" t="n">
        <v>10.09</v>
      </c>
    </row>
    <row r="4477" customFormat="false" ht="15" hidden="false" customHeight="false" outlineLevel="0" collapsed="false">
      <c r="A4477" s="64" t="s">
        <v>1356</v>
      </c>
      <c r="B4477" s="64"/>
      <c r="C4477" s="64"/>
      <c r="D4477" s="64"/>
      <c r="E4477" s="64"/>
      <c r="F4477" s="64"/>
      <c r="G4477" s="65" t="n">
        <v>0</v>
      </c>
    </row>
    <row r="4478" customFormat="false" ht="15" hidden="false" customHeight="false" outlineLevel="0" collapsed="false">
      <c r="A4478" s="64" t="s">
        <v>1357</v>
      </c>
      <c r="B4478" s="64"/>
      <c r="C4478" s="64"/>
      <c r="D4478" s="64"/>
      <c r="E4478" s="64"/>
      <c r="F4478" s="64"/>
      <c r="G4478" s="65" t="n">
        <v>2.59</v>
      </c>
    </row>
    <row r="4479" customFormat="false" ht="15" hidden="false" customHeight="false" outlineLevel="0" collapsed="false">
      <c r="A4479" s="64" t="s">
        <v>1358</v>
      </c>
      <c r="B4479" s="64"/>
      <c r="C4479" s="64"/>
      <c r="D4479" s="64"/>
      <c r="E4479" s="64"/>
      <c r="F4479" s="64"/>
      <c r="G4479" s="65" t="n">
        <v>0</v>
      </c>
    </row>
    <row r="4480" customFormat="false" ht="15" hidden="false" customHeight="false" outlineLevel="0" collapsed="false">
      <c r="A4480" s="64" t="s">
        <v>1359</v>
      </c>
      <c r="B4480" s="64"/>
      <c r="C4480" s="64"/>
      <c r="D4480" s="64"/>
      <c r="E4480" s="64"/>
      <c r="F4480" s="64"/>
      <c r="G4480" s="65" t="n">
        <v>2.59</v>
      </c>
    </row>
    <row r="4481" customFormat="false" ht="15" hidden="false" customHeight="false" outlineLevel="0" collapsed="false">
      <c r="A4481" s="64" t="s">
        <v>1360</v>
      </c>
      <c r="B4481" s="64"/>
      <c r="C4481" s="64"/>
      <c r="D4481" s="64"/>
      <c r="E4481" s="64"/>
      <c r="F4481" s="64"/>
      <c r="G4481" s="65" t="n">
        <v>12.68</v>
      </c>
    </row>
    <row r="4482" customFormat="false" ht="15" hidden="false" customHeight="false" outlineLevel="0" collapsed="false">
      <c r="A4482" s="64" t="s">
        <v>1361</v>
      </c>
      <c r="B4482" s="64"/>
      <c r="C4482" s="64"/>
      <c r="D4482" s="64"/>
      <c r="E4482" s="64"/>
      <c r="F4482" s="64"/>
      <c r="G4482" s="65" t="n">
        <v>1</v>
      </c>
    </row>
    <row r="4483" customFormat="false" ht="15" hidden="false" customHeight="false" outlineLevel="0" collapsed="false">
      <c r="A4483" s="64" t="s">
        <v>1362</v>
      </c>
      <c r="B4483" s="64"/>
      <c r="C4483" s="64"/>
      <c r="D4483" s="64"/>
      <c r="E4483" s="64"/>
      <c r="F4483" s="64"/>
      <c r="G4483" s="65" t="n">
        <f aca="false">G4482*G4481</f>
        <v>12.68</v>
      </c>
    </row>
    <row r="4484" customFormat="false" ht="15" hidden="false" customHeight="false" outlineLevel="0" collapsed="false">
      <c r="A4484" s="66"/>
      <c r="B4484" s="66"/>
      <c r="C4484" s="66"/>
      <c r="D4484" s="66"/>
      <c r="E4484" s="66"/>
      <c r="F4484" s="66"/>
      <c r="G4484" s="66"/>
    </row>
    <row r="4485" customFormat="false" ht="76.5" hidden="false" customHeight="false" outlineLevel="0" collapsed="false">
      <c r="A4485" s="30" t="s">
        <v>567</v>
      </c>
      <c r="B4485" s="30" t="s">
        <v>423</v>
      </c>
      <c r="C4485" s="61" t="s">
        <v>17</v>
      </c>
      <c r="D4485" s="61" t="s">
        <v>23</v>
      </c>
      <c r="E4485" s="62"/>
      <c r="F4485" s="25"/>
      <c r="G4485" s="25"/>
    </row>
    <row r="4486" customFormat="false" ht="38.25" hidden="false" customHeight="false" outlineLevel="0" collapsed="false">
      <c r="A4486" s="63" t="n">
        <v>1874</v>
      </c>
      <c r="B4486" s="23" t="s">
        <v>1831</v>
      </c>
      <c r="C4486" s="24" t="s">
        <v>1343</v>
      </c>
      <c r="D4486" s="24" t="s">
        <v>23</v>
      </c>
      <c r="E4486" s="62" t="n">
        <v>1</v>
      </c>
      <c r="F4486" s="26" t="n">
        <v>3.32</v>
      </c>
      <c r="G4486" s="26" t="n">
        <v>3.32</v>
      </c>
    </row>
    <row r="4487" customFormat="false" ht="25.5" hidden="false" customHeight="false" outlineLevel="0" collapsed="false">
      <c r="A4487" s="63" t="s">
        <v>1373</v>
      </c>
      <c r="B4487" s="23" t="s">
        <v>1374</v>
      </c>
      <c r="C4487" s="24" t="s">
        <v>17</v>
      </c>
      <c r="D4487" s="24" t="s">
        <v>1314</v>
      </c>
      <c r="E4487" s="62" t="n">
        <v>0.31</v>
      </c>
      <c r="F4487" s="26" t="n">
        <v>12.83</v>
      </c>
      <c r="G4487" s="26" t="n">
        <v>3.94</v>
      </c>
    </row>
    <row r="4488" customFormat="false" ht="25.5" hidden="false" customHeight="false" outlineLevel="0" collapsed="false">
      <c r="A4488" s="63" t="s">
        <v>1367</v>
      </c>
      <c r="B4488" s="23" t="s">
        <v>1368</v>
      </c>
      <c r="C4488" s="24" t="s">
        <v>17</v>
      </c>
      <c r="D4488" s="24" t="s">
        <v>1314</v>
      </c>
      <c r="E4488" s="62" t="n">
        <v>0.31</v>
      </c>
      <c r="F4488" s="26" t="n">
        <v>15.68</v>
      </c>
      <c r="G4488" s="26" t="n">
        <v>4.81</v>
      </c>
    </row>
    <row r="4489" customFormat="false" ht="15" hidden="false" customHeight="false" outlineLevel="0" collapsed="false">
      <c r="A4489" s="64" t="s">
        <v>1353</v>
      </c>
      <c r="B4489" s="64"/>
      <c r="C4489" s="64"/>
      <c r="D4489" s="64"/>
      <c r="E4489" s="64"/>
      <c r="F4489" s="64"/>
      <c r="G4489" s="65" t="n">
        <v>6.17</v>
      </c>
    </row>
    <row r="4490" customFormat="false" ht="15" hidden="false" customHeight="false" outlineLevel="0" collapsed="false">
      <c r="A4490" s="64" t="s">
        <v>1354</v>
      </c>
      <c r="B4490" s="64"/>
      <c r="C4490" s="64"/>
      <c r="D4490" s="64"/>
      <c r="E4490" s="64"/>
      <c r="F4490" s="64"/>
      <c r="G4490" s="65" t="n">
        <v>5.9</v>
      </c>
    </row>
    <row r="4491" customFormat="false" ht="15" hidden="false" customHeight="false" outlineLevel="0" collapsed="false">
      <c r="A4491" s="64" t="s">
        <v>1355</v>
      </c>
      <c r="B4491" s="64"/>
      <c r="C4491" s="64"/>
      <c r="D4491" s="64"/>
      <c r="E4491" s="64"/>
      <c r="F4491" s="64"/>
      <c r="G4491" s="65" t="n">
        <v>12.07</v>
      </c>
    </row>
    <row r="4492" customFormat="false" ht="15" hidden="false" customHeight="false" outlineLevel="0" collapsed="false">
      <c r="A4492" s="64" t="s">
        <v>1356</v>
      </c>
      <c r="B4492" s="64"/>
      <c r="C4492" s="64"/>
      <c r="D4492" s="64"/>
      <c r="E4492" s="64"/>
      <c r="F4492" s="64"/>
      <c r="G4492" s="65" t="n">
        <v>0</v>
      </c>
    </row>
    <row r="4493" customFormat="false" ht="15" hidden="false" customHeight="false" outlineLevel="0" collapsed="false">
      <c r="A4493" s="64" t="s">
        <v>1357</v>
      </c>
      <c r="B4493" s="64"/>
      <c r="C4493" s="64"/>
      <c r="D4493" s="64"/>
      <c r="E4493" s="64"/>
      <c r="F4493" s="64"/>
      <c r="G4493" s="65" t="n">
        <v>3.1</v>
      </c>
    </row>
    <row r="4494" customFormat="false" ht="15" hidden="false" customHeight="false" outlineLevel="0" collapsed="false">
      <c r="A4494" s="64" t="s">
        <v>1358</v>
      </c>
      <c r="B4494" s="64"/>
      <c r="C4494" s="64"/>
      <c r="D4494" s="64"/>
      <c r="E4494" s="64"/>
      <c r="F4494" s="64"/>
      <c r="G4494" s="65" t="n">
        <v>0</v>
      </c>
    </row>
    <row r="4495" customFormat="false" ht="15" hidden="false" customHeight="false" outlineLevel="0" collapsed="false">
      <c r="A4495" s="64" t="s">
        <v>1359</v>
      </c>
      <c r="B4495" s="64"/>
      <c r="C4495" s="64"/>
      <c r="D4495" s="64"/>
      <c r="E4495" s="64"/>
      <c r="F4495" s="64"/>
      <c r="G4495" s="65" t="n">
        <v>3.1</v>
      </c>
    </row>
    <row r="4496" customFormat="false" ht="15" hidden="false" customHeight="false" outlineLevel="0" collapsed="false">
      <c r="A4496" s="64" t="s">
        <v>1360</v>
      </c>
      <c r="B4496" s="64"/>
      <c r="C4496" s="64"/>
      <c r="D4496" s="64"/>
      <c r="E4496" s="64"/>
      <c r="F4496" s="64"/>
      <c r="G4496" s="65" t="n">
        <v>15.17</v>
      </c>
    </row>
    <row r="4497" customFormat="false" ht="15" hidden="false" customHeight="false" outlineLevel="0" collapsed="false">
      <c r="A4497" s="64" t="s">
        <v>1361</v>
      </c>
      <c r="B4497" s="64"/>
      <c r="C4497" s="64"/>
      <c r="D4497" s="64"/>
      <c r="E4497" s="64"/>
      <c r="F4497" s="64"/>
      <c r="G4497" s="65" t="n">
        <v>1</v>
      </c>
    </row>
    <row r="4498" customFormat="false" ht="15" hidden="false" customHeight="false" outlineLevel="0" collapsed="false">
      <c r="A4498" s="64" t="s">
        <v>1362</v>
      </c>
      <c r="B4498" s="64"/>
      <c r="C4498" s="64"/>
      <c r="D4498" s="64"/>
      <c r="E4498" s="64"/>
      <c r="F4498" s="64"/>
      <c r="G4498" s="65" t="n">
        <f aca="false">G4497*G4496</f>
        <v>15.17</v>
      </c>
    </row>
    <row r="4499" customFormat="false" ht="15" hidden="false" customHeight="false" outlineLevel="0" collapsed="false">
      <c r="A4499" s="66"/>
      <c r="B4499" s="66"/>
      <c r="C4499" s="66"/>
      <c r="D4499" s="66"/>
      <c r="E4499" s="66"/>
      <c r="F4499" s="66"/>
      <c r="G4499" s="66"/>
    </row>
    <row r="4500" customFormat="false" ht="51" hidden="false" customHeight="false" outlineLevel="0" collapsed="false">
      <c r="A4500" s="30" t="s">
        <v>568</v>
      </c>
      <c r="B4500" s="30" t="s">
        <v>569</v>
      </c>
      <c r="C4500" s="61" t="s">
        <v>17</v>
      </c>
      <c r="D4500" s="61" t="s">
        <v>23</v>
      </c>
      <c r="E4500" s="62"/>
      <c r="F4500" s="25"/>
      <c r="G4500" s="25"/>
    </row>
    <row r="4501" customFormat="false" ht="38.25" hidden="false" customHeight="false" outlineLevel="0" collapsed="false">
      <c r="A4501" s="63" t="n">
        <v>1872</v>
      </c>
      <c r="B4501" s="23" t="s">
        <v>1893</v>
      </c>
      <c r="C4501" s="24" t="s">
        <v>1343</v>
      </c>
      <c r="D4501" s="24" t="s">
        <v>23</v>
      </c>
      <c r="E4501" s="62" t="n">
        <v>3</v>
      </c>
      <c r="F4501" s="26" t="n">
        <v>1.68</v>
      </c>
      <c r="G4501" s="26" t="n">
        <v>5.04</v>
      </c>
    </row>
    <row r="4502" customFormat="false" ht="25.5" hidden="false" customHeight="false" outlineLevel="0" collapsed="false">
      <c r="A4502" s="63" t="s">
        <v>1373</v>
      </c>
      <c r="B4502" s="23" t="s">
        <v>1374</v>
      </c>
      <c r="C4502" s="24" t="s">
        <v>17</v>
      </c>
      <c r="D4502" s="24" t="s">
        <v>1314</v>
      </c>
      <c r="E4502" s="62" t="n">
        <v>1.56</v>
      </c>
      <c r="F4502" s="26" t="n">
        <v>12.83</v>
      </c>
      <c r="G4502" s="26" t="n">
        <v>19.97</v>
      </c>
    </row>
    <row r="4503" customFormat="false" ht="25.5" hidden="false" customHeight="false" outlineLevel="0" collapsed="false">
      <c r="A4503" s="63" t="s">
        <v>1367</v>
      </c>
      <c r="B4503" s="23" t="s">
        <v>1368</v>
      </c>
      <c r="C4503" s="24" t="s">
        <v>17</v>
      </c>
      <c r="D4503" s="24" t="s">
        <v>1314</v>
      </c>
      <c r="E4503" s="62" t="n">
        <v>1.56</v>
      </c>
      <c r="F4503" s="26" t="n">
        <v>15.68</v>
      </c>
      <c r="G4503" s="26" t="n">
        <v>24.41</v>
      </c>
    </row>
    <row r="4504" customFormat="false" ht="38.25" hidden="false" customHeight="false" outlineLevel="0" collapsed="false">
      <c r="A4504" s="63" t="s">
        <v>1762</v>
      </c>
      <c r="B4504" s="23" t="s">
        <v>1763</v>
      </c>
      <c r="C4504" s="24" t="s">
        <v>17</v>
      </c>
      <c r="D4504" s="24" t="s">
        <v>28</v>
      </c>
      <c r="E4504" s="62" t="n">
        <v>0</v>
      </c>
      <c r="F4504" s="26" t="n">
        <v>364.43</v>
      </c>
      <c r="G4504" s="26" t="n">
        <v>0.98</v>
      </c>
    </row>
    <row r="4505" customFormat="false" ht="15" hidden="false" customHeight="false" outlineLevel="0" collapsed="false">
      <c r="A4505" s="64" t="s">
        <v>1353</v>
      </c>
      <c r="B4505" s="64"/>
      <c r="C4505" s="64"/>
      <c r="D4505" s="64"/>
      <c r="E4505" s="64"/>
      <c r="F4505" s="64"/>
      <c r="G4505" s="65" t="n">
        <v>10.5</v>
      </c>
    </row>
    <row r="4506" customFormat="false" ht="15" hidden="false" customHeight="false" outlineLevel="0" collapsed="false">
      <c r="A4506" s="64" t="s">
        <v>1354</v>
      </c>
      <c r="B4506" s="64"/>
      <c r="C4506" s="64"/>
      <c r="D4506" s="64"/>
      <c r="E4506" s="64"/>
      <c r="F4506" s="64"/>
      <c r="G4506" s="65" t="n">
        <v>6.3</v>
      </c>
    </row>
    <row r="4507" customFormat="false" ht="15" hidden="false" customHeight="false" outlineLevel="0" collapsed="false">
      <c r="A4507" s="64" t="s">
        <v>1355</v>
      </c>
      <c r="B4507" s="64"/>
      <c r="C4507" s="64"/>
      <c r="D4507" s="64"/>
      <c r="E4507" s="64"/>
      <c r="F4507" s="64"/>
      <c r="G4507" s="65" t="n">
        <v>16.8</v>
      </c>
    </row>
    <row r="4508" customFormat="false" ht="15" hidden="false" customHeight="false" outlineLevel="0" collapsed="false">
      <c r="A4508" s="64" t="s">
        <v>1356</v>
      </c>
      <c r="B4508" s="64"/>
      <c r="C4508" s="64"/>
      <c r="D4508" s="64"/>
      <c r="E4508" s="64"/>
      <c r="F4508" s="64"/>
      <c r="G4508" s="65" t="n">
        <v>0</v>
      </c>
    </row>
    <row r="4509" customFormat="false" ht="15" hidden="false" customHeight="false" outlineLevel="0" collapsed="false">
      <c r="A4509" s="64" t="s">
        <v>1357</v>
      </c>
      <c r="B4509" s="64"/>
      <c r="C4509" s="64"/>
      <c r="D4509" s="64"/>
      <c r="E4509" s="64"/>
      <c r="F4509" s="64"/>
      <c r="G4509" s="65" t="n">
        <v>4.31</v>
      </c>
    </row>
    <row r="4510" customFormat="false" ht="15" hidden="false" customHeight="false" outlineLevel="0" collapsed="false">
      <c r="A4510" s="64" t="s">
        <v>1358</v>
      </c>
      <c r="B4510" s="64"/>
      <c r="C4510" s="64"/>
      <c r="D4510" s="64"/>
      <c r="E4510" s="64"/>
      <c r="F4510" s="64"/>
      <c r="G4510" s="65" t="n">
        <v>0</v>
      </c>
    </row>
    <row r="4511" customFormat="false" ht="15" hidden="false" customHeight="false" outlineLevel="0" collapsed="false">
      <c r="A4511" s="64" t="s">
        <v>1359</v>
      </c>
      <c r="B4511" s="64"/>
      <c r="C4511" s="64"/>
      <c r="D4511" s="64"/>
      <c r="E4511" s="64"/>
      <c r="F4511" s="64"/>
      <c r="G4511" s="65" t="n">
        <v>4.31</v>
      </c>
    </row>
    <row r="4512" customFormat="false" ht="15" hidden="false" customHeight="false" outlineLevel="0" collapsed="false">
      <c r="A4512" s="64" t="s">
        <v>1360</v>
      </c>
      <c r="B4512" s="64"/>
      <c r="C4512" s="64"/>
      <c r="D4512" s="64"/>
      <c r="E4512" s="64"/>
      <c r="F4512" s="64"/>
      <c r="G4512" s="65" t="n">
        <v>21.11</v>
      </c>
    </row>
    <row r="4513" customFormat="false" ht="15" hidden="false" customHeight="false" outlineLevel="0" collapsed="false">
      <c r="A4513" s="64" t="s">
        <v>1361</v>
      </c>
      <c r="B4513" s="64"/>
      <c r="C4513" s="64"/>
      <c r="D4513" s="64"/>
      <c r="E4513" s="64"/>
      <c r="F4513" s="64"/>
      <c r="G4513" s="65" t="n">
        <v>3</v>
      </c>
    </row>
    <row r="4514" customFormat="false" ht="15" hidden="false" customHeight="false" outlineLevel="0" collapsed="false">
      <c r="A4514" s="64" t="s">
        <v>1362</v>
      </c>
      <c r="B4514" s="64"/>
      <c r="C4514" s="64"/>
      <c r="D4514" s="64"/>
      <c r="E4514" s="64"/>
      <c r="F4514" s="64"/>
      <c r="G4514" s="65" t="n">
        <f aca="false">G4513*G4512</f>
        <v>63.33</v>
      </c>
    </row>
    <row r="4515" customFormat="false" ht="15" hidden="false" customHeight="false" outlineLevel="0" collapsed="false">
      <c r="A4515" s="66"/>
      <c r="B4515" s="66"/>
      <c r="C4515" s="66"/>
      <c r="D4515" s="66"/>
      <c r="E4515" s="66"/>
      <c r="F4515" s="66"/>
      <c r="G4515" s="66"/>
    </row>
    <row r="4516" customFormat="false" ht="51" hidden="false" customHeight="false" outlineLevel="0" collapsed="false">
      <c r="A4516" s="30" t="s">
        <v>570</v>
      </c>
      <c r="B4516" s="30" t="s">
        <v>536</v>
      </c>
      <c r="C4516" s="61" t="s">
        <v>17</v>
      </c>
      <c r="D4516" s="61" t="s">
        <v>23</v>
      </c>
      <c r="E4516" s="62"/>
      <c r="F4516" s="25"/>
      <c r="G4516" s="25"/>
    </row>
    <row r="4517" customFormat="false" ht="38.25" hidden="false" customHeight="false" outlineLevel="0" collapsed="false">
      <c r="A4517" s="63" t="n">
        <v>1872</v>
      </c>
      <c r="B4517" s="23" t="s">
        <v>1893</v>
      </c>
      <c r="C4517" s="24" t="s">
        <v>1343</v>
      </c>
      <c r="D4517" s="24" t="s">
        <v>23</v>
      </c>
      <c r="E4517" s="62" t="n">
        <v>26</v>
      </c>
      <c r="F4517" s="26" t="n">
        <v>1.68</v>
      </c>
      <c r="G4517" s="26" t="n">
        <v>43.68</v>
      </c>
    </row>
    <row r="4518" customFormat="false" ht="25.5" hidden="false" customHeight="false" outlineLevel="0" collapsed="false">
      <c r="A4518" s="63" t="s">
        <v>1373</v>
      </c>
      <c r="B4518" s="23" t="s">
        <v>1374</v>
      </c>
      <c r="C4518" s="24" t="s">
        <v>17</v>
      </c>
      <c r="D4518" s="24" t="s">
        <v>1314</v>
      </c>
      <c r="E4518" s="62" t="n">
        <v>3.77</v>
      </c>
      <c r="F4518" s="26" t="n">
        <v>12.83</v>
      </c>
      <c r="G4518" s="26" t="n">
        <v>48.36</v>
      </c>
    </row>
    <row r="4519" customFormat="false" ht="25.5" hidden="false" customHeight="false" outlineLevel="0" collapsed="false">
      <c r="A4519" s="63" t="s">
        <v>1367</v>
      </c>
      <c r="B4519" s="23" t="s">
        <v>1368</v>
      </c>
      <c r="C4519" s="24" t="s">
        <v>17</v>
      </c>
      <c r="D4519" s="24" t="s">
        <v>1314</v>
      </c>
      <c r="E4519" s="62" t="n">
        <v>3.77</v>
      </c>
      <c r="F4519" s="26" t="n">
        <v>15.68</v>
      </c>
      <c r="G4519" s="26" t="n">
        <v>59.1</v>
      </c>
    </row>
    <row r="4520" customFormat="false" ht="38.25" hidden="false" customHeight="false" outlineLevel="0" collapsed="false">
      <c r="A4520" s="63" t="s">
        <v>1762</v>
      </c>
      <c r="B4520" s="23" t="s">
        <v>1763</v>
      </c>
      <c r="C4520" s="24" t="s">
        <v>17</v>
      </c>
      <c r="D4520" s="24" t="s">
        <v>28</v>
      </c>
      <c r="E4520" s="62" t="n">
        <v>0.02</v>
      </c>
      <c r="F4520" s="26" t="n">
        <v>364.43</v>
      </c>
      <c r="G4520" s="26" t="n">
        <v>8.53</v>
      </c>
    </row>
    <row r="4521" customFormat="false" ht="15" hidden="false" customHeight="false" outlineLevel="0" collapsed="false">
      <c r="A4521" s="64" t="s">
        <v>1353</v>
      </c>
      <c r="B4521" s="64"/>
      <c r="C4521" s="64"/>
      <c r="D4521" s="64"/>
      <c r="E4521" s="64"/>
      <c r="F4521" s="64"/>
      <c r="G4521" s="65" t="n">
        <v>2.98</v>
      </c>
    </row>
    <row r="4522" customFormat="false" ht="15" hidden="false" customHeight="false" outlineLevel="0" collapsed="false">
      <c r="A4522" s="64" t="s">
        <v>1354</v>
      </c>
      <c r="B4522" s="64"/>
      <c r="C4522" s="64"/>
      <c r="D4522" s="64"/>
      <c r="E4522" s="64"/>
      <c r="F4522" s="64"/>
      <c r="G4522" s="65" t="n">
        <v>3.16</v>
      </c>
    </row>
    <row r="4523" customFormat="false" ht="15" hidden="false" customHeight="false" outlineLevel="0" collapsed="false">
      <c r="A4523" s="64" t="s">
        <v>1355</v>
      </c>
      <c r="B4523" s="64"/>
      <c r="C4523" s="64"/>
      <c r="D4523" s="64"/>
      <c r="E4523" s="64"/>
      <c r="F4523" s="64"/>
      <c r="G4523" s="65" t="n">
        <v>6.14</v>
      </c>
    </row>
    <row r="4524" customFormat="false" ht="15" hidden="false" customHeight="false" outlineLevel="0" collapsed="false">
      <c r="A4524" s="64" t="s">
        <v>1356</v>
      </c>
      <c r="B4524" s="64"/>
      <c r="C4524" s="64"/>
      <c r="D4524" s="64"/>
      <c r="E4524" s="64"/>
      <c r="F4524" s="64"/>
      <c r="G4524" s="65" t="n">
        <v>0</v>
      </c>
    </row>
    <row r="4525" customFormat="false" ht="15" hidden="false" customHeight="false" outlineLevel="0" collapsed="false">
      <c r="A4525" s="64" t="s">
        <v>1357</v>
      </c>
      <c r="B4525" s="64"/>
      <c r="C4525" s="64"/>
      <c r="D4525" s="64"/>
      <c r="E4525" s="64"/>
      <c r="F4525" s="64"/>
      <c r="G4525" s="65" t="n">
        <v>1.58</v>
      </c>
    </row>
    <row r="4526" customFormat="false" ht="15" hidden="false" customHeight="false" outlineLevel="0" collapsed="false">
      <c r="A4526" s="64" t="s">
        <v>1358</v>
      </c>
      <c r="B4526" s="64"/>
      <c r="C4526" s="64"/>
      <c r="D4526" s="64"/>
      <c r="E4526" s="64"/>
      <c r="F4526" s="64"/>
      <c r="G4526" s="65" t="n">
        <v>0</v>
      </c>
    </row>
    <row r="4527" customFormat="false" ht="15" hidden="false" customHeight="false" outlineLevel="0" collapsed="false">
      <c r="A4527" s="64" t="s">
        <v>1359</v>
      </c>
      <c r="B4527" s="64"/>
      <c r="C4527" s="64"/>
      <c r="D4527" s="64"/>
      <c r="E4527" s="64"/>
      <c r="F4527" s="64"/>
      <c r="G4527" s="65" t="n">
        <v>1.58</v>
      </c>
    </row>
    <row r="4528" customFormat="false" ht="15" hidden="false" customHeight="false" outlineLevel="0" collapsed="false">
      <c r="A4528" s="64" t="s">
        <v>1360</v>
      </c>
      <c r="B4528" s="64"/>
      <c r="C4528" s="64"/>
      <c r="D4528" s="64"/>
      <c r="E4528" s="64"/>
      <c r="F4528" s="64"/>
      <c r="G4528" s="65" t="n">
        <v>7.72</v>
      </c>
    </row>
    <row r="4529" customFormat="false" ht="15" hidden="false" customHeight="false" outlineLevel="0" collapsed="false">
      <c r="A4529" s="64" t="s">
        <v>1361</v>
      </c>
      <c r="B4529" s="64"/>
      <c r="C4529" s="64"/>
      <c r="D4529" s="64"/>
      <c r="E4529" s="64"/>
      <c r="F4529" s="64"/>
      <c r="G4529" s="65" t="n">
        <v>26</v>
      </c>
    </row>
    <row r="4530" customFormat="false" ht="15" hidden="false" customHeight="false" outlineLevel="0" collapsed="false">
      <c r="A4530" s="64" t="s">
        <v>1362</v>
      </c>
      <c r="B4530" s="64"/>
      <c r="C4530" s="64"/>
      <c r="D4530" s="64"/>
      <c r="E4530" s="64"/>
      <c r="F4530" s="64"/>
      <c r="G4530" s="65" t="n">
        <f aca="false">G4529*G4528</f>
        <v>200.72</v>
      </c>
    </row>
    <row r="4531" customFormat="false" ht="15" hidden="false" customHeight="false" outlineLevel="0" collapsed="false">
      <c r="A4531" s="66"/>
      <c r="B4531" s="66"/>
      <c r="C4531" s="66"/>
      <c r="D4531" s="66"/>
      <c r="E4531" s="66"/>
      <c r="F4531" s="66"/>
      <c r="G4531" s="66"/>
    </row>
    <row r="4532" customFormat="false" ht="63.75" hidden="false" customHeight="false" outlineLevel="0" collapsed="false">
      <c r="A4532" s="30" t="s">
        <v>571</v>
      </c>
      <c r="B4532" s="30" t="s">
        <v>429</v>
      </c>
      <c r="C4532" s="61" t="s">
        <v>17</v>
      </c>
      <c r="D4532" s="61" t="s">
        <v>23</v>
      </c>
      <c r="E4532" s="62"/>
      <c r="F4532" s="25"/>
      <c r="G4532" s="25"/>
    </row>
    <row r="4533" customFormat="false" ht="25.5" hidden="false" customHeight="false" outlineLevel="0" collapsed="false">
      <c r="A4533" s="63" t="n">
        <v>2556</v>
      </c>
      <c r="B4533" s="23" t="s">
        <v>1834</v>
      </c>
      <c r="C4533" s="24" t="s">
        <v>1343</v>
      </c>
      <c r="D4533" s="24" t="s">
        <v>23</v>
      </c>
      <c r="E4533" s="62" t="n">
        <v>7</v>
      </c>
      <c r="F4533" s="26" t="n">
        <v>1.26</v>
      </c>
      <c r="G4533" s="26" t="n">
        <v>8.82</v>
      </c>
    </row>
    <row r="4534" customFormat="false" ht="25.5" hidden="false" customHeight="false" outlineLevel="0" collapsed="false">
      <c r="A4534" s="63" t="s">
        <v>1373</v>
      </c>
      <c r="B4534" s="23" t="s">
        <v>1374</v>
      </c>
      <c r="C4534" s="24" t="s">
        <v>17</v>
      </c>
      <c r="D4534" s="24" t="s">
        <v>1314</v>
      </c>
      <c r="E4534" s="62" t="n">
        <v>3.63</v>
      </c>
      <c r="F4534" s="26" t="n">
        <v>12.83</v>
      </c>
      <c r="G4534" s="26" t="n">
        <v>46.6</v>
      </c>
    </row>
    <row r="4535" customFormat="false" ht="25.5" hidden="false" customHeight="false" outlineLevel="0" collapsed="false">
      <c r="A4535" s="63" t="s">
        <v>1367</v>
      </c>
      <c r="B4535" s="23" t="s">
        <v>1368</v>
      </c>
      <c r="C4535" s="24" t="s">
        <v>17</v>
      </c>
      <c r="D4535" s="24" t="s">
        <v>1314</v>
      </c>
      <c r="E4535" s="62" t="n">
        <v>3.63</v>
      </c>
      <c r="F4535" s="26" t="n">
        <v>15.68</v>
      </c>
      <c r="G4535" s="26" t="n">
        <v>56.96</v>
      </c>
    </row>
    <row r="4536" customFormat="false" ht="38.25" hidden="false" customHeight="false" outlineLevel="0" collapsed="false">
      <c r="A4536" s="63" t="s">
        <v>1762</v>
      </c>
      <c r="B4536" s="23" t="s">
        <v>1763</v>
      </c>
      <c r="C4536" s="24" t="s">
        <v>17</v>
      </c>
      <c r="D4536" s="24" t="s">
        <v>28</v>
      </c>
      <c r="E4536" s="62" t="n">
        <v>0.01</v>
      </c>
      <c r="F4536" s="26" t="n">
        <v>364.43</v>
      </c>
      <c r="G4536" s="26" t="n">
        <v>2.3</v>
      </c>
    </row>
    <row r="4537" customFormat="false" ht="15" hidden="false" customHeight="false" outlineLevel="0" collapsed="false">
      <c r="A4537" s="64" t="s">
        <v>1353</v>
      </c>
      <c r="B4537" s="64"/>
      <c r="C4537" s="64"/>
      <c r="D4537" s="64"/>
      <c r="E4537" s="64"/>
      <c r="F4537" s="64"/>
      <c r="G4537" s="65" t="n">
        <v>10.5</v>
      </c>
    </row>
    <row r="4538" customFormat="false" ht="15" hidden="false" customHeight="false" outlineLevel="0" collapsed="false">
      <c r="A4538" s="64" t="s">
        <v>1354</v>
      </c>
      <c r="B4538" s="64"/>
      <c r="C4538" s="64"/>
      <c r="D4538" s="64"/>
      <c r="E4538" s="64"/>
      <c r="F4538" s="64"/>
      <c r="G4538" s="65" t="n">
        <v>5.88</v>
      </c>
    </row>
    <row r="4539" customFormat="false" ht="15" hidden="false" customHeight="false" outlineLevel="0" collapsed="false">
      <c r="A4539" s="64" t="s">
        <v>1355</v>
      </c>
      <c r="B4539" s="64"/>
      <c r="C4539" s="64"/>
      <c r="D4539" s="64"/>
      <c r="E4539" s="64"/>
      <c r="F4539" s="64"/>
      <c r="G4539" s="65" t="n">
        <v>16.38</v>
      </c>
    </row>
    <row r="4540" customFormat="false" ht="15" hidden="false" customHeight="false" outlineLevel="0" collapsed="false">
      <c r="A4540" s="64" t="s">
        <v>1356</v>
      </c>
      <c r="B4540" s="64"/>
      <c r="C4540" s="64"/>
      <c r="D4540" s="64"/>
      <c r="E4540" s="64"/>
      <c r="F4540" s="64"/>
      <c r="G4540" s="65" t="n">
        <v>0</v>
      </c>
    </row>
    <row r="4541" customFormat="false" ht="15" hidden="false" customHeight="false" outlineLevel="0" collapsed="false">
      <c r="A4541" s="64" t="s">
        <v>1357</v>
      </c>
      <c r="B4541" s="64"/>
      <c r="C4541" s="64"/>
      <c r="D4541" s="64"/>
      <c r="E4541" s="64"/>
      <c r="F4541" s="64"/>
      <c r="G4541" s="65" t="n">
        <v>4.2</v>
      </c>
    </row>
    <row r="4542" customFormat="false" ht="15" hidden="false" customHeight="false" outlineLevel="0" collapsed="false">
      <c r="A4542" s="64" t="s">
        <v>1358</v>
      </c>
      <c r="B4542" s="64"/>
      <c r="C4542" s="64"/>
      <c r="D4542" s="64"/>
      <c r="E4542" s="64"/>
      <c r="F4542" s="64"/>
      <c r="G4542" s="65" t="n">
        <v>0</v>
      </c>
    </row>
    <row r="4543" customFormat="false" ht="15" hidden="false" customHeight="false" outlineLevel="0" collapsed="false">
      <c r="A4543" s="64" t="s">
        <v>1359</v>
      </c>
      <c r="B4543" s="64"/>
      <c r="C4543" s="64"/>
      <c r="D4543" s="64"/>
      <c r="E4543" s="64"/>
      <c r="F4543" s="64"/>
      <c r="G4543" s="65" t="n">
        <v>4.2</v>
      </c>
    </row>
    <row r="4544" customFormat="false" ht="15" hidden="false" customHeight="false" outlineLevel="0" collapsed="false">
      <c r="A4544" s="64" t="s">
        <v>1360</v>
      </c>
      <c r="B4544" s="64"/>
      <c r="C4544" s="64"/>
      <c r="D4544" s="64"/>
      <c r="E4544" s="64"/>
      <c r="F4544" s="64"/>
      <c r="G4544" s="65" t="n">
        <v>20.58</v>
      </c>
    </row>
    <row r="4545" customFormat="false" ht="15" hidden="false" customHeight="false" outlineLevel="0" collapsed="false">
      <c r="A4545" s="64" t="s">
        <v>1361</v>
      </c>
      <c r="B4545" s="64"/>
      <c r="C4545" s="64"/>
      <c r="D4545" s="64"/>
      <c r="E4545" s="64"/>
      <c r="F4545" s="64"/>
      <c r="G4545" s="65" t="n">
        <v>7</v>
      </c>
    </row>
    <row r="4546" customFormat="false" ht="15" hidden="false" customHeight="false" outlineLevel="0" collapsed="false">
      <c r="A4546" s="64" t="s">
        <v>1362</v>
      </c>
      <c r="B4546" s="64"/>
      <c r="C4546" s="64"/>
      <c r="D4546" s="64"/>
      <c r="E4546" s="64"/>
      <c r="F4546" s="64"/>
      <c r="G4546" s="65" t="n">
        <f aca="false">G4545*G4544</f>
        <v>144.06</v>
      </c>
    </row>
    <row r="4547" customFormat="false" ht="15" hidden="false" customHeight="false" outlineLevel="0" collapsed="false">
      <c r="A4547" s="66"/>
      <c r="B4547" s="66"/>
      <c r="C4547" s="66"/>
      <c r="D4547" s="66"/>
      <c r="E4547" s="66"/>
      <c r="F4547" s="66"/>
      <c r="G4547" s="66"/>
    </row>
    <row r="4548" customFormat="false" ht="63.75" hidden="false" customHeight="false" outlineLevel="0" collapsed="false">
      <c r="A4548" s="30" t="s">
        <v>572</v>
      </c>
      <c r="B4548" s="30" t="s">
        <v>573</v>
      </c>
      <c r="C4548" s="61" t="s">
        <v>17</v>
      </c>
      <c r="D4548" s="61" t="s">
        <v>23</v>
      </c>
      <c r="E4548" s="62"/>
      <c r="F4548" s="25"/>
      <c r="G4548" s="25"/>
    </row>
    <row r="4549" customFormat="false" ht="25.5" hidden="false" customHeight="false" outlineLevel="0" collapsed="false">
      <c r="A4549" s="63" t="n">
        <v>2557</v>
      </c>
      <c r="B4549" s="23" t="s">
        <v>1898</v>
      </c>
      <c r="C4549" s="24" t="s">
        <v>1343</v>
      </c>
      <c r="D4549" s="24" t="s">
        <v>23</v>
      </c>
      <c r="E4549" s="62" t="n">
        <v>5</v>
      </c>
      <c r="F4549" s="26" t="n">
        <v>2.66</v>
      </c>
      <c r="G4549" s="26" t="n">
        <v>13.3</v>
      </c>
    </row>
    <row r="4550" customFormat="false" ht="25.5" hidden="false" customHeight="false" outlineLevel="0" collapsed="false">
      <c r="A4550" s="63" t="s">
        <v>1373</v>
      </c>
      <c r="B4550" s="23" t="s">
        <v>1374</v>
      </c>
      <c r="C4550" s="24" t="s">
        <v>17</v>
      </c>
      <c r="D4550" s="24" t="s">
        <v>1314</v>
      </c>
      <c r="E4550" s="62" t="n">
        <v>2.98</v>
      </c>
      <c r="F4550" s="26" t="n">
        <v>12.83</v>
      </c>
      <c r="G4550" s="26" t="n">
        <v>38.23</v>
      </c>
    </row>
    <row r="4551" customFormat="false" ht="25.5" hidden="false" customHeight="false" outlineLevel="0" collapsed="false">
      <c r="A4551" s="63" t="s">
        <v>1367</v>
      </c>
      <c r="B4551" s="23" t="s">
        <v>1368</v>
      </c>
      <c r="C4551" s="24" t="s">
        <v>17</v>
      </c>
      <c r="D4551" s="24" t="s">
        <v>1314</v>
      </c>
      <c r="E4551" s="62" t="n">
        <v>2.98</v>
      </c>
      <c r="F4551" s="26" t="n">
        <v>15.68</v>
      </c>
      <c r="G4551" s="26" t="n">
        <v>46.72</v>
      </c>
    </row>
    <row r="4552" customFormat="false" ht="38.25" hidden="false" customHeight="false" outlineLevel="0" collapsed="false">
      <c r="A4552" s="63" t="s">
        <v>1762</v>
      </c>
      <c r="B4552" s="23" t="s">
        <v>1763</v>
      </c>
      <c r="C4552" s="24" t="s">
        <v>17</v>
      </c>
      <c r="D4552" s="24" t="s">
        <v>28</v>
      </c>
      <c r="E4552" s="62" t="n">
        <v>0.01</v>
      </c>
      <c r="F4552" s="26" t="n">
        <v>364.43</v>
      </c>
      <c r="G4552" s="26" t="n">
        <v>2.19</v>
      </c>
    </row>
    <row r="4553" customFormat="false" ht="15" hidden="false" customHeight="false" outlineLevel="0" collapsed="false">
      <c r="A4553" s="64" t="s">
        <v>1353</v>
      </c>
      <c r="B4553" s="64"/>
      <c r="C4553" s="64"/>
      <c r="D4553" s="64"/>
      <c r="E4553" s="64"/>
      <c r="F4553" s="64"/>
      <c r="G4553" s="65" t="n">
        <v>12.07</v>
      </c>
    </row>
    <row r="4554" customFormat="false" ht="15" hidden="false" customHeight="false" outlineLevel="0" collapsed="false">
      <c r="A4554" s="64" t="s">
        <v>1354</v>
      </c>
      <c r="B4554" s="64"/>
      <c r="C4554" s="64"/>
      <c r="D4554" s="64"/>
      <c r="E4554" s="64"/>
      <c r="F4554" s="64"/>
      <c r="G4554" s="65" t="n">
        <v>8.02</v>
      </c>
    </row>
    <row r="4555" customFormat="false" ht="15" hidden="false" customHeight="false" outlineLevel="0" collapsed="false">
      <c r="A4555" s="64" t="s">
        <v>1355</v>
      </c>
      <c r="B4555" s="64"/>
      <c r="C4555" s="64"/>
      <c r="D4555" s="64"/>
      <c r="E4555" s="64"/>
      <c r="F4555" s="64"/>
      <c r="G4555" s="65" t="n">
        <v>20.09</v>
      </c>
    </row>
    <row r="4556" customFormat="false" ht="15" hidden="false" customHeight="false" outlineLevel="0" collapsed="false">
      <c r="A4556" s="64" t="s">
        <v>1356</v>
      </c>
      <c r="B4556" s="64"/>
      <c r="C4556" s="64"/>
      <c r="D4556" s="64"/>
      <c r="E4556" s="64"/>
      <c r="F4556" s="64"/>
      <c r="G4556" s="65" t="n">
        <v>0</v>
      </c>
    </row>
    <row r="4557" customFormat="false" ht="15" hidden="false" customHeight="false" outlineLevel="0" collapsed="false">
      <c r="A4557" s="64" t="s">
        <v>1357</v>
      </c>
      <c r="B4557" s="64"/>
      <c r="C4557" s="64"/>
      <c r="D4557" s="64"/>
      <c r="E4557" s="64"/>
      <c r="F4557" s="64"/>
      <c r="G4557" s="65" t="n">
        <v>5.15</v>
      </c>
    </row>
    <row r="4558" customFormat="false" ht="15" hidden="false" customHeight="false" outlineLevel="0" collapsed="false">
      <c r="A4558" s="64" t="s">
        <v>1358</v>
      </c>
      <c r="B4558" s="64"/>
      <c r="C4558" s="64"/>
      <c r="D4558" s="64"/>
      <c r="E4558" s="64"/>
      <c r="F4558" s="64"/>
      <c r="G4558" s="65" t="n">
        <v>0</v>
      </c>
    </row>
    <row r="4559" customFormat="false" ht="15" hidden="false" customHeight="false" outlineLevel="0" collapsed="false">
      <c r="A4559" s="64" t="s">
        <v>1359</v>
      </c>
      <c r="B4559" s="64"/>
      <c r="C4559" s="64"/>
      <c r="D4559" s="64"/>
      <c r="E4559" s="64"/>
      <c r="F4559" s="64"/>
      <c r="G4559" s="65" t="n">
        <v>5.15</v>
      </c>
    </row>
    <row r="4560" customFormat="false" ht="15" hidden="false" customHeight="false" outlineLevel="0" collapsed="false">
      <c r="A4560" s="64" t="s">
        <v>1360</v>
      </c>
      <c r="B4560" s="64"/>
      <c r="C4560" s="64"/>
      <c r="D4560" s="64"/>
      <c r="E4560" s="64"/>
      <c r="F4560" s="64"/>
      <c r="G4560" s="65" t="n">
        <v>25.24</v>
      </c>
    </row>
    <row r="4561" customFormat="false" ht="15" hidden="false" customHeight="false" outlineLevel="0" collapsed="false">
      <c r="A4561" s="64" t="s">
        <v>1361</v>
      </c>
      <c r="B4561" s="64"/>
      <c r="C4561" s="64"/>
      <c r="D4561" s="64"/>
      <c r="E4561" s="64"/>
      <c r="F4561" s="64"/>
      <c r="G4561" s="65" t="n">
        <v>5</v>
      </c>
    </row>
    <row r="4562" customFormat="false" ht="15" hidden="false" customHeight="false" outlineLevel="0" collapsed="false">
      <c r="A4562" s="64" t="s">
        <v>1362</v>
      </c>
      <c r="B4562" s="64"/>
      <c r="C4562" s="64"/>
      <c r="D4562" s="64"/>
      <c r="E4562" s="64"/>
      <c r="F4562" s="64"/>
      <c r="G4562" s="65" t="n">
        <f aca="false">G4561*G4560</f>
        <v>126.2</v>
      </c>
    </row>
    <row r="4563" customFormat="false" ht="15" hidden="false" customHeight="false" outlineLevel="0" collapsed="false">
      <c r="A4563" s="66"/>
      <c r="B4563" s="66"/>
      <c r="C4563" s="66"/>
      <c r="D4563" s="66"/>
      <c r="E4563" s="66"/>
      <c r="F4563" s="66"/>
      <c r="G4563" s="66"/>
    </row>
    <row r="4564" customFormat="false" ht="63.75" hidden="false" customHeight="false" outlineLevel="0" collapsed="false">
      <c r="A4564" s="30" t="s">
        <v>574</v>
      </c>
      <c r="B4564" s="30" t="s">
        <v>575</v>
      </c>
      <c r="C4564" s="61" t="s">
        <v>17</v>
      </c>
      <c r="D4564" s="61" t="s">
        <v>23</v>
      </c>
      <c r="E4564" s="62"/>
      <c r="F4564" s="25"/>
      <c r="G4564" s="25"/>
    </row>
    <row r="4565" customFormat="false" ht="25.5" hidden="false" customHeight="false" outlineLevel="0" collapsed="false">
      <c r="A4565" s="63" t="n">
        <v>2557</v>
      </c>
      <c r="B4565" s="23" t="s">
        <v>1898</v>
      </c>
      <c r="C4565" s="24" t="s">
        <v>1343</v>
      </c>
      <c r="D4565" s="24" t="s">
        <v>23</v>
      </c>
      <c r="E4565" s="62" t="n">
        <v>4</v>
      </c>
      <c r="F4565" s="26" t="n">
        <v>2.66</v>
      </c>
      <c r="G4565" s="26" t="n">
        <v>10.64</v>
      </c>
    </row>
    <row r="4566" customFormat="false" ht="25.5" hidden="false" customHeight="false" outlineLevel="0" collapsed="false">
      <c r="A4566" s="63" t="s">
        <v>1373</v>
      </c>
      <c r="B4566" s="23" t="s">
        <v>1374</v>
      </c>
      <c r="C4566" s="24" t="s">
        <v>17</v>
      </c>
      <c r="D4566" s="24" t="s">
        <v>1314</v>
      </c>
      <c r="E4566" s="62" t="n">
        <v>0.66</v>
      </c>
      <c r="F4566" s="26" t="n">
        <v>12.83</v>
      </c>
      <c r="G4566" s="26" t="n">
        <v>8.52</v>
      </c>
    </row>
    <row r="4567" customFormat="false" ht="25.5" hidden="false" customHeight="false" outlineLevel="0" collapsed="false">
      <c r="A4567" s="63" t="s">
        <v>1367</v>
      </c>
      <c r="B4567" s="23" t="s">
        <v>1368</v>
      </c>
      <c r="C4567" s="24" t="s">
        <v>17</v>
      </c>
      <c r="D4567" s="24" t="s">
        <v>1314</v>
      </c>
      <c r="E4567" s="62" t="n">
        <v>0.66</v>
      </c>
      <c r="F4567" s="26" t="n">
        <v>15.68</v>
      </c>
      <c r="G4567" s="26" t="n">
        <v>10.41</v>
      </c>
    </row>
    <row r="4568" customFormat="false" ht="38.25" hidden="false" customHeight="false" outlineLevel="0" collapsed="false">
      <c r="A4568" s="63" t="s">
        <v>1762</v>
      </c>
      <c r="B4568" s="23" t="s">
        <v>1763</v>
      </c>
      <c r="C4568" s="24" t="s">
        <v>17</v>
      </c>
      <c r="D4568" s="24" t="s">
        <v>28</v>
      </c>
      <c r="E4568" s="62" t="n">
        <v>0</v>
      </c>
      <c r="F4568" s="26" t="n">
        <v>364.43</v>
      </c>
      <c r="G4568" s="26" t="n">
        <v>1.75</v>
      </c>
    </row>
    <row r="4569" customFormat="false" ht="15" hidden="false" customHeight="false" outlineLevel="0" collapsed="false">
      <c r="A4569" s="64" t="s">
        <v>1353</v>
      </c>
      <c r="B4569" s="64"/>
      <c r="C4569" s="64"/>
      <c r="D4569" s="64"/>
      <c r="E4569" s="64"/>
      <c r="F4569" s="64"/>
      <c r="G4569" s="65" t="n">
        <v>3.42</v>
      </c>
    </row>
    <row r="4570" customFormat="false" ht="15" hidden="false" customHeight="false" outlineLevel="0" collapsed="false">
      <c r="A4570" s="64" t="s">
        <v>1354</v>
      </c>
      <c r="B4570" s="64"/>
      <c r="C4570" s="64"/>
      <c r="D4570" s="64"/>
      <c r="E4570" s="64"/>
      <c r="F4570" s="64"/>
      <c r="G4570" s="65" t="n">
        <v>4.41</v>
      </c>
    </row>
    <row r="4571" customFormat="false" ht="15" hidden="false" customHeight="false" outlineLevel="0" collapsed="false">
      <c r="A4571" s="64" t="s">
        <v>1355</v>
      </c>
      <c r="B4571" s="64"/>
      <c r="C4571" s="64"/>
      <c r="D4571" s="64"/>
      <c r="E4571" s="64"/>
      <c r="F4571" s="64"/>
      <c r="G4571" s="65" t="n">
        <v>7.83</v>
      </c>
    </row>
    <row r="4572" customFormat="false" ht="15" hidden="false" customHeight="false" outlineLevel="0" collapsed="false">
      <c r="A4572" s="64" t="s">
        <v>1356</v>
      </c>
      <c r="B4572" s="64"/>
      <c r="C4572" s="64"/>
      <c r="D4572" s="64"/>
      <c r="E4572" s="64"/>
      <c r="F4572" s="64"/>
      <c r="G4572" s="65" t="n">
        <v>0</v>
      </c>
    </row>
    <row r="4573" customFormat="false" ht="15" hidden="false" customHeight="false" outlineLevel="0" collapsed="false">
      <c r="A4573" s="64" t="s">
        <v>1357</v>
      </c>
      <c r="B4573" s="64"/>
      <c r="C4573" s="64"/>
      <c r="D4573" s="64"/>
      <c r="E4573" s="64"/>
      <c r="F4573" s="64"/>
      <c r="G4573" s="65" t="n">
        <v>2.01</v>
      </c>
    </row>
    <row r="4574" customFormat="false" ht="15" hidden="false" customHeight="false" outlineLevel="0" collapsed="false">
      <c r="A4574" s="64" t="s">
        <v>1358</v>
      </c>
      <c r="B4574" s="64"/>
      <c r="C4574" s="64"/>
      <c r="D4574" s="64"/>
      <c r="E4574" s="64"/>
      <c r="F4574" s="64"/>
      <c r="G4574" s="65" t="n">
        <v>0</v>
      </c>
    </row>
    <row r="4575" customFormat="false" ht="15" hidden="false" customHeight="false" outlineLevel="0" collapsed="false">
      <c r="A4575" s="64" t="s">
        <v>1359</v>
      </c>
      <c r="B4575" s="64"/>
      <c r="C4575" s="64"/>
      <c r="D4575" s="64"/>
      <c r="E4575" s="64"/>
      <c r="F4575" s="64"/>
      <c r="G4575" s="65" t="n">
        <v>2.01</v>
      </c>
    </row>
    <row r="4576" customFormat="false" ht="15" hidden="false" customHeight="false" outlineLevel="0" collapsed="false">
      <c r="A4576" s="64" t="s">
        <v>1360</v>
      </c>
      <c r="B4576" s="64"/>
      <c r="C4576" s="64"/>
      <c r="D4576" s="64"/>
      <c r="E4576" s="64"/>
      <c r="F4576" s="64"/>
      <c r="G4576" s="65" t="n">
        <v>9.84</v>
      </c>
    </row>
    <row r="4577" customFormat="false" ht="15" hidden="false" customHeight="false" outlineLevel="0" collapsed="false">
      <c r="A4577" s="64" t="s">
        <v>1361</v>
      </c>
      <c r="B4577" s="64"/>
      <c r="C4577" s="64"/>
      <c r="D4577" s="64"/>
      <c r="E4577" s="64"/>
      <c r="F4577" s="64"/>
      <c r="G4577" s="65" t="n">
        <v>4</v>
      </c>
    </row>
    <row r="4578" customFormat="false" ht="15" hidden="false" customHeight="false" outlineLevel="0" collapsed="false">
      <c r="A4578" s="64" t="s">
        <v>1362</v>
      </c>
      <c r="B4578" s="64"/>
      <c r="C4578" s="64"/>
      <c r="D4578" s="64"/>
      <c r="E4578" s="64"/>
      <c r="F4578" s="64"/>
      <c r="G4578" s="65" t="n">
        <f aca="false">G4577*G4576</f>
        <v>39.36</v>
      </c>
    </row>
    <row r="4579" customFormat="false" ht="15" hidden="false" customHeight="false" outlineLevel="0" collapsed="false">
      <c r="A4579" s="66"/>
      <c r="B4579" s="66"/>
      <c r="C4579" s="66"/>
      <c r="D4579" s="66"/>
      <c r="E4579" s="66"/>
      <c r="F4579" s="66"/>
      <c r="G4579" s="66"/>
    </row>
    <row r="4580" customFormat="false" ht="51" hidden="false" customHeight="false" outlineLevel="0" collapsed="false">
      <c r="A4580" s="30" t="s">
        <v>576</v>
      </c>
      <c r="B4580" s="30" t="s">
        <v>433</v>
      </c>
      <c r="C4580" s="61" t="s">
        <v>17</v>
      </c>
      <c r="D4580" s="61" t="s">
        <v>49</v>
      </c>
      <c r="E4580" s="62"/>
      <c r="F4580" s="25"/>
      <c r="G4580" s="25"/>
    </row>
    <row r="4581" customFormat="false" ht="25.5" hidden="false" customHeight="false" outlineLevel="0" collapsed="false">
      <c r="A4581" s="63" t="n">
        <v>2680</v>
      </c>
      <c r="B4581" s="23" t="s">
        <v>1835</v>
      </c>
      <c r="C4581" s="24" t="s">
        <v>1343</v>
      </c>
      <c r="D4581" s="24" t="s">
        <v>49</v>
      </c>
      <c r="E4581" s="62" t="n">
        <v>1.54</v>
      </c>
      <c r="F4581" s="26" t="n">
        <v>5.61</v>
      </c>
      <c r="G4581" s="26" t="n">
        <v>8.64</v>
      </c>
    </row>
    <row r="4582" customFormat="false" ht="25.5" hidden="false" customHeight="false" outlineLevel="0" collapsed="false">
      <c r="A4582" s="63" t="s">
        <v>1373</v>
      </c>
      <c r="B4582" s="23" t="s">
        <v>1374</v>
      </c>
      <c r="C4582" s="24" t="s">
        <v>17</v>
      </c>
      <c r="D4582" s="24" t="s">
        <v>1314</v>
      </c>
      <c r="E4582" s="62" t="n">
        <v>0.16</v>
      </c>
      <c r="F4582" s="26" t="n">
        <v>12.83</v>
      </c>
      <c r="G4582" s="26" t="n">
        <v>2.01</v>
      </c>
    </row>
    <row r="4583" customFormat="false" ht="25.5" hidden="false" customHeight="false" outlineLevel="0" collapsed="false">
      <c r="A4583" s="63" t="s">
        <v>1367</v>
      </c>
      <c r="B4583" s="23" t="s">
        <v>1368</v>
      </c>
      <c r="C4583" s="24" t="s">
        <v>17</v>
      </c>
      <c r="D4583" s="24" t="s">
        <v>1314</v>
      </c>
      <c r="E4583" s="62" t="n">
        <v>0.16</v>
      </c>
      <c r="F4583" s="26" t="n">
        <v>15.68</v>
      </c>
      <c r="G4583" s="26" t="n">
        <v>2.46</v>
      </c>
    </row>
    <row r="4584" customFormat="false" ht="15" hidden="false" customHeight="false" outlineLevel="0" collapsed="false">
      <c r="A4584" s="64" t="s">
        <v>1353</v>
      </c>
      <c r="B4584" s="64"/>
      <c r="C4584" s="64"/>
      <c r="D4584" s="64"/>
      <c r="E4584" s="64"/>
      <c r="F4584" s="64"/>
      <c r="G4584" s="65" t="n">
        <v>2.25</v>
      </c>
    </row>
    <row r="4585" customFormat="false" ht="15" hidden="false" customHeight="false" outlineLevel="0" collapsed="false">
      <c r="A4585" s="64" t="s">
        <v>1354</v>
      </c>
      <c r="B4585" s="64"/>
      <c r="C4585" s="64"/>
      <c r="D4585" s="64"/>
      <c r="E4585" s="64"/>
      <c r="F4585" s="64"/>
      <c r="G4585" s="65" t="n">
        <v>7.11</v>
      </c>
    </row>
    <row r="4586" customFormat="false" ht="15" hidden="false" customHeight="false" outlineLevel="0" collapsed="false">
      <c r="A4586" s="64" t="s">
        <v>1355</v>
      </c>
      <c r="B4586" s="64"/>
      <c r="C4586" s="64"/>
      <c r="D4586" s="64"/>
      <c r="E4586" s="64"/>
      <c r="F4586" s="64"/>
      <c r="G4586" s="65" t="n">
        <v>9.36</v>
      </c>
    </row>
    <row r="4587" customFormat="false" ht="15" hidden="false" customHeight="false" outlineLevel="0" collapsed="false">
      <c r="A4587" s="64" t="s">
        <v>1356</v>
      </c>
      <c r="B4587" s="64"/>
      <c r="C4587" s="64"/>
      <c r="D4587" s="64"/>
      <c r="E4587" s="64"/>
      <c r="F4587" s="64"/>
      <c r="G4587" s="65" t="n">
        <v>0</v>
      </c>
    </row>
    <row r="4588" customFormat="false" ht="15" hidden="false" customHeight="false" outlineLevel="0" collapsed="false">
      <c r="A4588" s="64" t="s">
        <v>1357</v>
      </c>
      <c r="B4588" s="64"/>
      <c r="C4588" s="64"/>
      <c r="D4588" s="64"/>
      <c r="E4588" s="64"/>
      <c r="F4588" s="64"/>
      <c r="G4588" s="65" t="n">
        <v>2.4</v>
      </c>
    </row>
    <row r="4589" customFormat="false" ht="15" hidden="false" customHeight="false" outlineLevel="0" collapsed="false">
      <c r="A4589" s="64" t="s">
        <v>1358</v>
      </c>
      <c r="B4589" s="64"/>
      <c r="C4589" s="64"/>
      <c r="D4589" s="64"/>
      <c r="E4589" s="64"/>
      <c r="F4589" s="64"/>
      <c r="G4589" s="65" t="n">
        <v>0</v>
      </c>
    </row>
    <row r="4590" customFormat="false" ht="15" hidden="false" customHeight="false" outlineLevel="0" collapsed="false">
      <c r="A4590" s="64" t="s">
        <v>1359</v>
      </c>
      <c r="B4590" s="64"/>
      <c r="C4590" s="64"/>
      <c r="D4590" s="64"/>
      <c r="E4590" s="64"/>
      <c r="F4590" s="64"/>
      <c r="G4590" s="65" t="n">
        <v>2.4</v>
      </c>
    </row>
    <row r="4591" customFormat="false" ht="15" hidden="false" customHeight="false" outlineLevel="0" collapsed="false">
      <c r="A4591" s="64" t="s">
        <v>1360</v>
      </c>
      <c r="B4591" s="64"/>
      <c r="C4591" s="64"/>
      <c r="D4591" s="64"/>
      <c r="E4591" s="64"/>
      <c r="F4591" s="64"/>
      <c r="G4591" s="65" t="n">
        <v>11.77</v>
      </c>
    </row>
    <row r="4592" customFormat="false" ht="15" hidden="false" customHeight="false" outlineLevel="0" collapsed="false">
      <c r="A4592" s="64" t="s">
        <v>1361</v>
      </c>
      <c r="B4592" s="64"/>
      <c r="C4592" s="64"/>
      <c r="D4592" s="64"/>
      <c r="E4592" s="64"/>
      <c r="F4592" s="64"/>
      <c r="G4592" s="65" t="n">
        <v>1.4</v>
      </c>
    </row>
    <row r="4593" customFormat="false" ht="15" hidden="false" customHeight="false" outlineLevel="0" collapsed="false">
      <c r="A4593" s="64" t="s">
        <v>1362</v>
      </c>
      <c r="B4593" s="64"/>
      <c r="C4593" s="64"/>
      <c r="D4593" s="64"/>
      <c r="E4593" s="64"/>
      <c r="F4593" s="64"/>
      <c r="G4593" s="65" t="n">
        <f aca="false">G4592*G4591</f>
        <v>16.478</v>
      </c>
    </row>
    <row r="4594" customFormat="false" ht="15" hidden="false" customHeight="false" outlineLevel="0" collapsed="false">
      <c r="A4594" s="66"/>
      <c r="B4594" s="66"/>
      <c r="C4594" s="66"/>
      <c r="D4594" s="66"/>
      <c r="E4594" s="66"/>
      <c r="F4594" s="66"/>
      <c r="G4594" s="66"/>
    </row>
    <row r="4595" customFormat="false" ht="51" hidden="false" customHeight="false" outlineLevel="0" collapsed="false">
      <c r="A4595" s="30" t="s">
        <v>577</v>
      </c>
      <c r="B4595" s="30" t="s">
        <v>435</v>
      </c>
      <c r="C4595" s="61" t="s">
        <v>17</v>
      </c>
      <c r="D4595" s="61" t="s">
        <v>23</v>
      </c>
      <c r="E4595" s="62"/>
      <c r="F4595" s="25"/>
      <c r="G4595" s="25"/>
    </row>
    <row r="4596" customFormat="false" ht="38.25" hidden="false" customHeight="false" outlineLevel="0" collapsed="false">
      <c r="A4596" s="63" t="n">
        <v>1875</v>
      </c>
      <c r="B4596" s="23" t="s">
        <v>1836</v>
      </c>
      <c r="C4596" s="24" t="s">
        <v>1343</v>
      </c>
      <c r="D4596" s="24" t="s">
        <v>23</v>
      </c>
      <c r="E4596" s="62" t="n">
        <v>1</v>
      </c>
      <c r="F4596" s="26" t="n">
        <v>4.02</v>
      </c>
      <c r="G4596" s="26" t="n">
        <v>4.02</v>
      </c>
    </row>
    <row r="4597" customFormat="false" ht="25.5" hidden="false" customHeight="false" outlineLevel="0" collapsed="false">
      <c r="A4597" s="63" t="s">
        <v>1373</v>
      </c>
      <c r="B4597" s="23" t="s">
        <v>1374</v>
      </c>
      <c r="C4597" s="24" t="s">
        <v>17</v>
      </c>
      <c r="D4597" s="24" t="s">
        <v>1314</v>
      </c>
      <c r="E4597" s="62" t="n">
        <v>0.34</v>
      </c>
      <c r="F4597" s="26" t="n">
        <v>12.83</v>
      </c>
      <c r="G4597" s="26" t="n">
        <v>4.31</v>
      </c>
    </row>
    <row r="4598" customFormat="false" ht="25.5" hidden="false" customHeight="false" outlineLevel="0" collapsed="false">
      <c r="A4598" s="63" t="s">
        <v>1367</v>
      </c>
      <c r="B4598" s="23" t="s">
        <v>1368</v>
      </c>
      <c r="C4598" s="24" t="s">
        <v>17</v>
      </c>
      <c r="D4598" s="24" t="s">
        <v>1314</v>
      </c>
      <c r="E4598" s="62" t="n">
        <v>0.34</v>
      </c>
      <c r="F4598" s="26" t="n">
        <v>15.68</v>
      </c>
      <c r="G4598" s="26" t="n">
        <v>5.27</v>
      </c>
    </row>
    <row r="4599" customFormat="false" ht="15" hidden="false" customHeight="false" outlineLevel="0" collapsed="false">
      <c r="A4599" s="64" t="s">
        <v>1353</v>
      </c>
      <c r="B4599" s="64"/>
      <c r="C4599" s="64"/>
      <c r="D4599" s="64"/>
      <c r="E4599" s="64"/>
      <c r="F4599" s="64"/>
      <c r="G4599" s="65" t="n">
        <v>6.76</v>
      </c>
    </row>
    <row r="4600" customFormat="false" ht="15" hidden="false" customHeight="false" outlineLevel="0" collapsed="false">
      <c r="A4600" s="64" t="s">
        <v>1354</v>
      </c>
      <c r="B4600" s="64"/>
      <c r="C4600" s="64"/>
      <c r="D4600" s="64"/>
      <c r="E4600" s="64"/>
      <c r="F4600" s="64"/>
      <c r="G4600" s="65" t="n">
        <v>6.84</v>
      </c>
    </row>
    <row r="4601" customFormat="false" ht="15" hidden="false" customHeight="false" outlineLevel="0" collapsed="false">
      <c r="A4601" s="64" t="s">
        <v>1355</v>
      </c>
      <c r="B4601" s="64"/>
      <c r="C4601" s="64"/>
      <c r="D4601" s="64"/>
      <c r="E4601" s="64"/>
      <c r="F4601" s="64"/>
      <c r="G4601" s="65" t="n">
        <v>13.6</v>
      </c>
    </row>
    <row r="4602" customFormat="false" ht="15" hidden="false" customHeight="false" outlineLevel="0" collapsed="false">
      <c r="A4602" s="64" t="s">
        <v>1356</v>
      </c>
      <c r="B4602" s="64"/>
      <c r="C4602" s="64"/>
      <c r="D4602" s="64"/>
      <c r="E4602" s="64"/>
      <c r="F4602" s="64"/>
      <c r="G4602" s="65" t="n">
        <v>0</v>
      </c>
    </row>
    <row r="4603" customFormat="false" ht="15" hidden="false" customHeight="false" outlineLevel="0" collapsed="false">
      <c r="A4603" s="64" t="s">
        <v>1357</v>
      </c>
      <c r="B4603" s="64"/>
      <c r="C4603" s="64"/>
      <c r="D4603" s="64"/>
      <c r="E4603" s="64"/>
      <c r="F4603" s="64"/>
      <c r="G4603" s="65" t="n">
        <v>3.49</v>
      </c>
    </row>
    <row r="4604" customFormat="false" ht="15" hidden="false" customHeight="false" outlineLevel="0" collapsed="false">
      <c r="A4604" s="64" t="s">
        <v>1358</v>
      </c>
      <c r="B4604" s="64"/>
      <c r="C4604" s="64"/>
      <c r="D4604" s="64"/>
      <c r="E4604" s="64"/>
      <c r="F4604" s="64"/>
      <c r="G4604" s="65" t="n">
        <v>0</v>
      </c>
    </row>
    <row r="4605" customFormat="false" ht="15" hidden="false" customHeight="false" outlineLevel="0" collapsed="false">
      <c r="A4605" s="64" t="s">
        <v>1359</v>
      </c>
      <c r="B4605" s="64"/>
      <c r="C4605" s="64"/>
      <c r="D4605" s="64"/>
      <c r="E4605" s="64"/>
      <c r="F4605" s="64"/>
      <c r="G4605" s="65" t="n">
        <v>3.49</v>
      </c>
    </row>
    <row r="4606" customFormat="false" ht="15" hidden="false" customHeight="false" outlineLevel="0" collapsed="false">
      <c r="A4606" s="64" t="s">
        <v>1360</v>
      </c>
      <c r="B4606" s="64"/>
      <c r="C4606" s="64"/>
      <c r="D4606" s="64"/>
      <c r="E4606" s="64"/>
      <c r="F4606" s="64"/>
      <c r="G4606" s="65" t="n">
        <v>17.09</v>
      </c>
    </row>
    <row r="4607" customFormat="false" ht="15" hidden="false" customHeight="false" outlineLevel="0" collapsed="false">
      <c r="A4607" s="64" t="s">
        <v>1361</v>
      </c>
      <c r="B4607" s="64"/>
      <c r="C4607" s="64"/>
      <c r="D4607" s="64"/>
      <c r="E4607" s="64"/>
      <c r="F4607" s="64"/>
      <c r="G4607" s="65" t="n">
        <v>1</v>
      </c>
    </row>
    <row r="4608" customFormat="false" ht="15" hidden="false" customHeight="false" outlineLevel="0" collapsed="false">
      <c r="A4608" s="64" t="s">
        <v>1362</v>
      </c>
      <c r="B4608" s="64"/>
      <c r="C4608" s="64"/>
      <c r="D4608" s="64"/>
      <c r="E4608" s="64"/>
      <c r="F4608" s="64"/>
      <c r="G4608" s="65" t="n">
        <f aca="false">G4607*G4606</f>
        <v>17.09</v>
      </c>
    </row>
    <row r="4609" customFormat="false" ht="15" hidden="false" customHeight="false" outlineLevel="0" collapsed="false">
      <c r="A4609" s="66"/>
      <c r="B4609" s="66"/>
      <c r="C4609" s="66"/>
      <c r="D4609" s="66"/>
      <c r="E4609" s="66"/>
      <c r="F4609" s="66"/>
      <c r="G4609" s="66"/>
    </row>
    <row r="4610" customFormat="false" ht="38.25" hidden="false" customHeight="false" outlineLevel="0" collapsed="false">
      <c r="A4610" s="30" t="s">
        <v>578</v>
      </c>
      <c r="B4610" s="30" t="s">
        <v>360</v>
      </c>
      <c r="C4610" s="61" t="s">
        <v>17</v>
      </c>
      <c r="D4610" s="61" t="s">
        <v>28</v>
      </c>
      <c r="E4610" s="62"/>
      <c r="F4610" s="25"/>
      <c r="G4610" s="25"/>
    </row>
    <row r="4611" customFormat="false" ht="89.25" hidden="false" customHeight="false" outlineLevel="0" collapsed="false">
      <c r="A4611" s="63" t="s">
        <v>1775</v>
      </c>
      <c r="B4611" s="23" t="s">
        <v>1776</v>
      </c>
      <c r="C4611" s="24" t="s">
        <v>17</v>
      </c>
      <c r="D4611" s="24" t="s">
        <v>1382</v>
      </c>
      <c r="E4611" s="62" t="n">
        <v>0.02</v>
      </c>
      <c r="F4611" s="26" t="n">
        <v>138.63</v>
      </c>
      <c r="G4611" s="26" t="n">
        <v>2.35</v>
      </c>
    </row>
    <row r="4612" customFormat="false" ht="89.25" hidden="false" customHeight="false" outlineLevel="0" collapsed="false">
      <c r="A4612" s="63" t="s">
        <v>1777</v>
      </c>
      <c r="B4612" s="23" t="s">
        <v>1778</v>
      </c>
      <c r="C4612" s="24" t="s">
        <v>17</v>
      </c>
      <c r="D4612" s="24" t="s">
        <v>1557</v>
      </c>
      <c r="E4612" s="62" t="n">
        <v>0.01</v>
      </c>
      <c r="F4612" s="26" t="n">
        <v>36</v>
      </c>
      <c r="G4612" s="26" t="n">
        <v>0.3</v>
      </c>
    </row>
    <row r="4613" customFormat="false" ht="25.5" hidden="false" customHeight="false" outlineLevel="0" collapsed="false">
      <c r="A4613" s="63" t="s">
        <v>1349</v>
      </c>
      <c r="B4613" s="23" t="s">
        <v>1350</v>
      </c>
      <c r="C4613" s="24" t="s">
        <v>17</v>
      </c>
      <c r="D4613" s="24" t="s">
        <v>1314</v>
      </c>
      <c r="E4613" s="62" t="n">
        <v>3.35</v>
      </c>
      <c r="F4613" s="26" t="n">
        <v>12.54</v>
      </c>
      <c r="G4613" s="26" t="n">
        <v>41.97</v>
      </c>
    </row>
    <row r="4614" customFormat="false" ht="63.75" hidden="false" customHeight="false" outlineLevel="0" collapsed="false">
      <c r="A4614" s="63" t="s">
        <v>1779</v>
      </c>
      <c r="B4614" s="23" t="s">
        <v>1780</v>
      </c>
      <c r="C4614" s="24" t="s">
        <v>17</v>
      </c>
      <c r="D4614" s="24" t="s">
        <v>1382</v>
      </c>
      <c r="E4614" s="62" t="n">
        <v>0.77</v>
      </c>
      <c r="F4614" s="26" t="n">
        <v>5.39</v>
      </c>
      <c r="G4614" s="26" t="n">
        <v>4.16</v>
      </c>
    </row>
    <row r="4615" customFormat="false" ht="63.75" hidden="false" customHeight="false" outlineLevel="0" collapsed="false">
      <c r="A4615" s="63" t="s">
        <v>1781</v>
      </c>
      <c r="B4615" s="23" t="s">
        <v>1782</v>
      </c>
      <c r="C4615" s="24" t="s">
        <v>17</v>
      </c>
      <c r="D4615" s="24" t="s">
        <v>1557</v>
      </c>
      <c r="E4615" s="62" t="n">
        <v>0.72</v>
      </c>
      <c r="F4615" s="26" t="n">
        <v>1.24</v>
      </c>
      <c r="G4615" s="26" t="n">
        <v>0.89</v>
      </c>
    </row>
    <row r="4616" customFormat="false" ht="15" hidden="false" customHeight="false" outlineLevel="0" collapsed="false">
      <c r="A4616" s="64" t="s">
        <v>1353</v>
      </c>
      <c r="B4616" s="64"/>
      <c r="C4616" s="64"/>
      <c r="D4616" s="64"/>
      <c r="E4616" s="64"/>
      <c r="F4616" s="64"/>
      <c r="G4616" s="65" t="n">
        <v>10.04</v>
      </c>
    </row>
    <row r="4617" customFormat="false" ht="15" hidden="false" customHeight="false" outlineLevel="0" collapsed="false">
      <c r="A4617" s="64" t="s">
        <v>1354</v>
      </c>
      <c r="B4617" s="64"/>
      <c r="C4617" s="64"/>
      <c r="D4617" s="64"/>
      <c r="E4617" s="64"/>
      <c r="F4617" s="64"/>
      <c r="G4617" s="65" t="n">
        <v>7.58</v>
      </c>
    </row>
    <row r="4618" customFormat="false" ht="15" hidden="false" customHeight="false" outlineLevel="0" collapsed="false">
      <c r="A4618" s="64" t="s">
        <v>1355</v>
      </c>
      <c r="B4618" s="64"/>
      <c r="C4618" s="64"/>
      <c r="D4618" s="64"/>
      <c r="E4618" s="64"/>
      <c r="F4618" s="64"/>
      <c r="G4618" s="65" t="n">
        <v>17.61</v>
      </c>
    </row>
    <row r="4619" customFormat="false" ht="15" hidden="false" customHeight="false" outlineLevel="0" collapsed="false">
      <c r="A4619" s="64" t="s">
        <v>1356</v>
      </c>
      <c r="B4619" s="64"/>
      <c r="C4619" s="64"/>
      <c r="D4619" s="64"/>
      <c r="E4619" s="64"/>
      <c r="F4619" s="64"/>
      <c r="G4619" s="65" t="n">
        <v>0</v>
      </c>
    </row>
    <row r="4620" customFormat="false" ht="15" hidden="false" customHeight="false" outlineLevel="0" collapsed="false">
      <c r="A4620" s="64" t="s">
        <v>1357</v>
      </c>
      <c r="B4620" s="64"/>
      <c r="C4620" s="64"/>
      <c r="D4620" s="64"/>
      <c r="E4620" s="64"/>
      <c r="F4620" s="64"/>
      <c r="G4620" s="65" t="n">
        <v>4.52</v>
      </c>
    </row>
    <row r="4621" customFormat="false" ht="15" hidden="false" customHeight="false" outlineLevel="0" collapsed="false">
      <c r="A4621" s="64" t="s">
        <v>1358</v>
      </c>
      <c r="B4621" s="64"/>
      <c r="C4621" s="64"/>
      <c r="D4621" s="64"/>
      <c r="E4621" s="64"/>
      <c r="F4621" s="64"/>
      <c r="G4621" s="65" t="n">
        <v>0</v>
      </c>
    </row>
    <row r="4622" customFormat="false" ht="15" hidden="false" customHeight="false" outlineLevel="0" collapsed="false">
      <c r="A4622" s="64" t="s">
        <v>1359</v>
      </c>
      <c r="B4622" s="64"/>
      <c r="C4622" s="64"/>
      <c r="D4622" s="64"/>
      <c r="E4622" s="64"/>
      <c r="F4622" s="64"/>
      <c r="G4622" s="65" t="n">
        <v>4.52</v>
      </c>
    </row>
    <row r="4623" customFormat="false" ht="15" hidden="false" customHeight="false" outlineLevel="0" collapsed="false">
      <c r="A4623" s="64" t="s">
        <v>1360</v>
      </c>
      <c r="B4623" s="64"/>
      <c r="C4623" s="64"/>
      <c r="D4623" s="64"/>
      <c r="E4623" s="64"/>
      <c r="F4623" s="64"/>
      <c r="G4623" s="65" t="n">
        <v>22.13</v>
      </c>
    </row>
    <row r="4624" customFormat="false" ht="15" hidden="false" customHeight="false" outlineLevel="0" collapsed="false">
      <c r="A4624" s="64" t="s">
        <v>1361</v>
      </c>
      <c r="B4624" s="64"/>
      <c r="C4624" s="64"/>
      <c r="D4624" s="64"/>
      <c r="E4624" s="64"/>
      <c r="F4624" s="64"/>
      <c r="G4624" s="65" t="n">
        <v>2.82</v>
      </c>
    </row>
    <row r="4625" customFormat="false" ht="15" hidden="false" customHeight="false" outlineLevel="0" collapsed="false">
      <c r="A4625" s="64" t="s">
        <v>1362</v>
      </c>
      <c r="B4625" s="64"/>
      <c r="C4625" s="64"/>
      <c r="D4625" s="64"/>
      <c r="E4625" s="64"/>
      <c r="F4625" s="64"/>
      <c r="G4625" s="65" t="n">
        <f aca="false">G4624*G4623</f>
        <v>62.4066</v>
      </c>
    </row>
    <row r="4626" customFormat="false" ht="15" hidden="false" customHeight="false" outlineLevel="0" collapsed="false">
      <c r="A4626" s="66"/>
      <c r="B4626" s="66"/>
      <c r="C4626" s="66"/>
      <c r="D4626" s="66"/>
      <c r="E4626" s="66"/>
      <c r="F4626" s="66"/>
      <c r="G4626" s="66"/>
    </row>
    <row r="4627" customFormat="false" ht="63.75" hidden="false" customHeight="false" outlineLevel="0" collapsed="false">
      <c r="A4627" s="30" t="s">
        <v>579</v>
      </c>
      <c r="B4627" s="30" t="s">
        <v>362</v>
      </c>
      <c r="C4627" s="61" t="s">
        <v>17</v>
      </c>
      <c r="D4627" s="61" t="s">
        <v>363</v>
      </c>
      <c r="E4627" s="62"/>
      <c r="F4627" s="25"/>
      <c r="G4627" s="25"/>
    </row>
    <row r="4628" customFormat="false" ht="63.75" hidden="false" customHeight="false" outlineLevel="0" collapsed="false">
      <c r="A4628" s="63" t="n">
        <v>2442</v>
      </c>
      <c r="B4628" s="23" t="s">
        <v>1783</v>
      </c>
      <c r="C4628" s="24" t="s">
        <v>1343</v>
      </c>
      <c r="D4628" s="24" t="s">
        <v>363</v>
      </c>
      <c r="E4628" s="62" t="n">
        <v>51.35</v>
      </c>
      <c r="F4628" s="26" t="n">
        <v>9.4</v>
      </c>
      <c r="G4628" s="26" t="n">
        <v>482.67</v>
      </c>
    </row>
    <row r="4629" customFormat="false" ht="25.5" hidden="false" customHeight="false" outlineLevel="0" collapsed="false">
      <c r="A4629" s="63" t="s">
        <v>1373</v>
      </c>
      <c r="B4629" s="23" t="s">
        <v>1374</v>
      </c>
      <c r="C4629" s="24" t="s">
        <v>17</v>
      </c>
      <c r="D4629" s="24" t="s">
        <v>1314</v>
      </c>
      <c r="E4629" s="62" t="n">
        <v>7.98</v>
      </c>
      <c r="F4629" s="26" t="n">
        <v>12.83</v>
      </c>
      <c r="G4629" s="26" t="n">
        <v>102.39</v>
      </c>
    </row>
    <row r="4630" customFormat="false" ht="25.5" hidden="false" customHeight="false" outlineLevel="0" collapsed="false">
      <c r="A4630" s="63" t="s">
        <v>1367</v>
      </c>
      <c r="B4630" s="23" t="s">
        <v>1368</v>
      </c>
      <c r="C4630" s="24" t="s">
        <v>17</v>
      </c>
      <c r="D4630" s="24" t="s">
        <v>1314</v>
      </c>
      <c r="E4630" s="62" t="n">
        <v>7.98</v>
      </c>
      <c r="F4630" s="26" t="n">
        <v>15.68</v>
      </c>
      <c r="G4630" s="26" t="n">
        <v>125.14</v>
      </c>
    </row>
    <row r="4631" customFormat="false" ht="15" hidden="false" customHeight="false" outlineLevel="0" collapsed="false">
      <c r="A4631" s="64" t="s">
        <v>1353</v>
      </c>
      <c r="B4631" s="64"/>
      <c r="C4631" s="64"/>
      <c r="D4631" s="64"/>
      <c r="E4631" s="64"/>
      <c r="F4631" s="64"/>
      <c r="G4631" s="65" t="n">
        <v>3.44</v>
      </c>
    </row>
    <row r="4632" customFormat="false" ht="15" hidden="false" customHeight="false" outlineLevel="0" collapsed="false">
      <c r="A4632" s="64" t="s">
        <v>1354</v>
      </c>
      <c r="B4632" s="64"/>
      <c r="C4632" s="64"/>
      <c r="D4632" s="64"/>
      <c r="E4632" s="64"/>
      <c r="F4632" s="64"/>
      <c r="G4632" s="65" t="n">
        <v>11.78</v>
      </c>
    </row>
    <row r="4633" customFormat="false" ht="15" hidden="false" customHeight="false" outlineLevel="0" collapsed="false">
      <c r="A4633" s="64" t="s">
        <v>1355</v>
      </c>
      <c r="B4633" s="64"/>
      <c r="C4633" s="64"/>
      <c r="D4633" s="64"/>
      <c r="E4633" s="64"/>
      <c r="F4633" s="64"/>
      <c r="G4633" s="65" t="n">
        <v>15.21</v>
      </c>
    </row>
    <row r="4634" customFormat="false" ht="15" hidden="false" customHeight="false" outlineLevel="0" collapsed="false">
      <c r="A4634" s="64" t="s">
        <v>1356</v>
      </c>
      <c r="B4634" s="64"/>
      <c r="C4634" s="64"/>
      <c r="D4634" s="64"/>
      <c r="E4634" s="64"/>
      <c r="F4634" s="64"/>
      <c r="G4634" s="65" t="n">
        <v>0</v>
      </c>
    </row>
    <row r="4635" customFormat="false" ht="15" hidden="false" customHeight="false" outlineLevel="0" collapsed="false">
      <c r="A4635" s="64" t="s">
        <v>1357</v>
      </c>
      <c r="B4635" s="64"/>
      <c r="C4635" s="64"/>
      <c r="D4635" s="64"/>
      <c r="E4635" s="64"/>
      <c r="F4635" s="64"/>
      <c r="G4635" s="65" t="n">
        <v>3.9</v>
      </c>
    </row>
    <row r="4636" customFormat="false" ht="15" hidden="false" customHeight="false" outlineLevel="0" collapsed="false">
      <c r="A4636" s="64" t="s">
        <v>1358</v>
      </c>
      <c r="B4636" s="64"/>
      <c r="C4636" s="64"/>
      <c r="D4636" s="64"/>
      <c r="E4636" s="64"/>
      <c r="F4636" s="64"/>
      <c r="G4636" s="65" t="n">
        <v>0</v>
      </c>
    </row>
    <row r="4637" customFormat="false" ht="15" hidden="false" customHeight="false" outlineLevel="0" collapsed="false">
      <c r="A4637" s="64" t="s">
        <v>1359</v>
      </c>
      <c r="B4637" s="64"/>
      <c r="C4637" s="64"/>
      <c r="D4637" s="64"/>
      <c r="E4637" s="64"/>
      <c r="F4637" s="64"/>
      <c r="G4637" s="65" t="n">
        <v>3.9</v>
      </c>
    </row>
    <row r="4638" customFormat="false" ht="15" hidden="false" customHeight="false" outlineLevel="0" collapsed="false">
      <c r="A4638" s="64" t="s">
        <v>1360</v>
      </c>
      <c r="B4638" s="64"/>
      <c r="C4638" s="64"/>
      <c r="D4638" s="64"/>
      <c r="E4638" s="64"/>
      <c r="F4638" s="64"/>
      <c r="G4638" s="65" t="n">
        <v>19.12</v>
      </c>
    </row>
    <row r="4639" customFormat="false" ht="15" hidden="false" customHeight="false" outlineLevel="0" collapsed="false">
      <c r="A4639" s="64" t="s">
        <v>1361</v>
      </c>
      <c r="B4639" s="64"/>
      <c r="C4639" s="64"/>
      <c r="D4639" s="64"/>
      <c r="E4639" s="64"/>
      <c r="F4639" s="64"/>
      <c r="G4639" s="65" t="n">
        <v>46.68</v>
      </c>
    </row>
    <row r="4640" customFormat="false" ht="15" hidden="false" customHeight="false" outlineLevel="0" collapsed="false">
      <c r="A4640" s="64" t="s">
        <v>1362</v>
      </c>
      <c r="B4640" s="64"/>
      <c r="C4640" s="64"/>
      <c r="D4640" s="64"/>
      <c r="E4640" s="64"/>
      <c r="F4640" s="64"/>
      <c r="G4640" s="65" t="n">
        <f aca="false">G4639*G4638</f>
        <v>892.5216</v>
      </c>
    </row>
    <row r="4641" customFormat="false" ht="15" hidden="false" customHeight="false" outlineLevel="0" collapsed="false">
      <c r="A4641" s="66"/>
      <c r="B4641" s="66"/>
      <c r="C4641" s="66"/>
      <c r="D4641" s="66"/>
      <c r="E4641" s="66"/>
      <c r="F4641" s="66"/>
      <c r="G4641" s="66"/>
    </row>
    <row r="4642" customFormat="false" ht="51" hidden="false" customHeight="false" outlineLevel="0" collapsed="false">
      <c r="A4642" s="30" t="s">
        <v>580</v>
      </c>
      <c r="B4642" s="30" t="s">
        <v>445</v>
      </c>
      <c r="C4642" s="61" t="s">
        <v>17</v>
      </c>
      <c r="D4642" s="61" t="s">
        <v>23</v>
      </c>
      <c r="E4642" s="62"/>
      <c r="F4642" s="25"/>
      <c r="G4642" s="25"/>
    </row>
    <row r="4643" customFormat="false" ht="25.5" hidden="false" customHeight="false" outlineLevel="0" collapsed="false">
      <c r="A4643" s="63" t="s">
        <v>1373</v>
      </c>
      <c r="B4643" s="23" t="s">
        <v>1374</v>
      </c>
      <c r="C4643" s="24" t="s">
        <v>17</v>
      </c>
      <c r="D4643" s="24" t="s">
        <v>1314</v>
      </c>
      <c r="E4643" s="62" t="n">
        <v>0.26</v>
      </c>
      <c r="F4643" s="26" t="n">
        <v>12.83</v>
      </c>
      <c r="G4643" s="26" t="n">
        <v>3.34</v>
      </c>
    </row>
    <row r="4644" customFormat="false" ht="25.5" hidden="false" customHeight="false" outlineLevel="0" collapsed="false">
      <c r="A4644" s="63" t="s">
        <v>1367</v>
      </c>
      <c r="B4644" s="23" t="s">
        <v>1368</v>
      </c>
      <c r="C4644" s="24" t="s">
        <v>17</v>
      </c>
      <c r="D4644" s="24" t="s">
        <v>1314</v>
      </c>
      <c r="E4644" s="62" t="n">
        <v>0.26</v>
      </c>
      <c r="F4644" s="26" t="n">
        <v>15.68</v>
      </c>
      <c r="G4644" s="26" t="n">
        <v>4.08</v>
      </c>
    </row>
    <row r="4645" customFormat="false" ht="38.25" hidden="false" customHeight="false" outlineLevel="0" collapsed="false">
      <c r="A4645" s="63" t="s">
        <v>1854</v>
      </c>
      <c r="B4645" s="23" t="s">
        <v>1855</v>
      </c>
      <c r="C4645" s="24" t="s">
        <v>1343</v>
      </c>
      <c r="D4645" s="24" t="s">
        <v>23</v>
      </c>
      <c r="E4645" s="62" t="n">
        <v>2</v>
      </c>
      <c r="F4645" s="26" t="n">
        <v>40.87</v>
      </c>
      <c r="G4645" s="26" t="n">
        <v>81.74</v>
      </c>
    </row>
    <row r="4646" customFormat="false" ht="15" hidden="false" customHeight="false" outlineLevel="0" collapsed="false">
      <c r="A4646" s="64" t="s">
        <v>1353</v>
      </c>
      <c r="B4646" s="64"/>
      <c r="C4646" s="64"/>
      <c r="D4646" s="64"/>
      <c r="E4646" s="64"/>
      <c r="F4646" s="64"/>
      <c r="G4646" s="65" t="n">
        <v>2.61</v>
      </c>
    </row>
    <row r="4647" customFormat="false" ht="15" hidden="false" customHeight="false" outlineLevel="0" collapsed="false">
      <c r="A4647" s="64" t="s">
        <v>1354</v>
      </c>
      <c r="B4647" s="64"/>
      <c r="C4647" s="64"/>
      <c r="D4647" s="64"/>
      <c r="E4647" s="64"/>
      <c r="F4647" s="64"/>
      <c r="G4647" s="65" t="n">
        <v>41.96</v>
      </c>
    </row>
    <row r="4648" customFormat="false" ht="15" hidden="false" customHeight="false" outlineLevel="0" collapsed="false">
      <c r="A4648" s="64" t="s">
        <v>1355</v>
      </c>
      <c r="B4648" s="64"/>
      <c r="C4648" s="64"/>
      <c r="D4648" s="64"/>
      <c r="E4648" s="64"/>
      <c r="F4648" s="64"/>
      <c r="G4648" s="65" t="n">
        <v>44.58</v>
      </c>
    </row>
    <row r="4649" customFormat="false" ht="15" hidden="false" customHeight="false" outlineLevel="0" collapsed="false">
      <c r="A4649" s="64" t="s">
        <v>1356</v>
      </c>
      <c r="B4649" s="64"/>
      <c r="C4649" s="64"/>
      <c r="D4649" s="64"/>
      <c r="E4649" s="64"/>
      <c r="F4649" s="64"/>
      <c r="G4649" s="65" t="n">
        <v>0</v>
      </c>
    </row>
    <row r="4650" customFormat="false" ht="15" hidden="false" customHeight="false" outlineLevel="0" collapsed="false">
      <c r="A4650" s="64" t="s">
        <v>1357</v>
      </c>
      <c r="B4650" s="64"/>
      <c r="C4650" s="64"/>
      <c r="D4650" s="64"/>
      <c r="E4650" s="64"/>
      <c r="F4650" s="64"/>
      <c r="G4650" s="65" t="n">
        <v>11.43</v>
      </c>
    </row>
    <row r="4651" customFormat="false" ht="15" hidden="false" customHeight="false" outlineLevel="0" collapsed="false">
      <c r="A4651" s="64" t="s">
        <v>1358</v>
      </c>
      <c r="B4651" s="64"/>
      <c r="C4651" s="64"/>
      <c r="D4651" s="64"/>
      <c r="E4651" s="64"/>
      <c r="F4651" s="64"/>
      <c r="G4651" s="65" t="n">
        <v>0</v>
      </c>
    </row>
    <row r="4652" customFormat="false" ht="15" hidden="false" customHeight="false" outlineLevel="0" collapsed="false">
      <c r="A4652" s="64" t="s">
        <v>1359</v>
      </c>
      <c r="B4652" s="64"/>
      <c r="C4652" s="64"/>
      <c r="D4652" s="64"/>
      <c r="E4652" s="64"/>
      <c r="F4652" s="64"/>
      <c r="G4652" s="65" t="n">
        <v>11.43</v>
      </c>
    </row>
    <row r="4653" customFormat="false" ht="15" hidden="false" customHeight="false" outlineLevel="0" collapsed="false">
      <c r="A4653" s="64" t="s">
        <v>1360</v>
      </c>
      <c r="B4653" s="64"/>
      <c r="C4653" s="64"/>
      <c r="D4653" s="64"/>
      <c r="E4653" s="64"/>
      <c r="F4653" s="64"/>
      <c r="G4653" s="65" t="n">
        <v>56.01</v>
      </c>
    </row>
    <row r="4654" customFormat="false" ht="15" hidden="false" customHeight="false" outlineLevel="0" collapsed="false">
      <c r="A4654" s="64" t="s">
        <v>1361</v>
      </c>
      <c r="B4654" s="64"/>
      <c r="C4654" s="64"/>
      <c r="D4654" s="64"/>
      <c r="E4654" s="64"/>
      <c r="F4654" s="64"/>
      <c r="G4654" s="65" t="n">
        <v>2</v>
      </c>
    </row>
    <row r="4655" customFormat="false" ht="15" hidden="false" customHeight="false" outlineLevel="0" collapsed="false">
      <c r="A4655" s="64" t="s">
        <v>1362</v>
      </c>
      <c r="B4655" s="64"/>
      <c r="C4655" s="64"/>
      <c r="D4655" s="64"/>
      <c r="E4655" s="64"/>
      <c r="F4655" s="64"/>
      <c r="G4655" s="65" t="n">
        <f aca="false">G4654*G4653</f>
        <v>112.02</v>
      </c>
    </row>
    <row r="4656" customFormat="false" ht="15" hidden="false" customHeight="false" outlineLevel="0" collapsed="false">
      <c r="A4656" s="66"/>
      <c r="B4656" s="66"/>
      <c r="C4656" s="66"/>
      <c r="D4656" s="66"/>
      <c r="E4656" s="66"/>
      <c r="F4656" s="66"/>
      <c r="G4656" s="66"/>
    </row>
    <row r="4657" customFormat="false" ht="51" hidden="false" customHeight="false" outlineLevel="0" collapsed="false">
      <c r="A4657" s="30" t="s">
        <v>581</v>
      </c>
      <c r="B4657" s="30" t="s">
        <v>447</v>
      </c>
      <c r="C4657" s="61" t="s">
        <v>17</v>
      </c>
      <c r="D4657" s="61" t="s">
        <v>23</v>
      </c>
      <c r="E4657" s="62"/>
      <c r="F4657" s="25"/>
      <c r="G4657" s="25"/>
    </row>
    <row r="4658" customFormat="false" ht="25.5" hidden="false" customHeight="false" outlineLevel="0" collapsed="false">
      <c r="A4658" s="63" t="s">
        <v>1373</v>
      </c>
      <c r="B4658" s="23" t="s">
        <v>1374</v>
      </c>
      <c r="C4658" s="24" t="s">
        <v>17</v>
      </c>
      <c r="D4658" s="24" t="s">
        <v>1314</v>
      </c>
      <c r="E4658" s="62" t="n">
        <v>0.26</v>
      </c>
      <c r="F4658" s="26" t="n">
        <v>12.83</v>
      </c>
      <c r="G4658" s="26" t="n">
        <v>3.34</v>
      </c>
    </row>
    <row r="4659" customFormat="false" ht="25.5" hidden="false" customHeight="false" outlineLevel="0" collapsed="false">
      <c r="A4659" s="63" t="s">
        <v>1367</v>
      </c>
      <c r="B4659" s="23" t="s">
        <v>1368</v>
      </c>
      <c r="C4659" s="24" t="s">
        <v>17</v>
      </c>
      <c r="D4659" s="24" t="s">
        <v>1314</v>
      </c>
      <c r="E4659" s="62" t="n">
        <v>0.26</v>
      </c>
      <c r="F4659" s="26" t="n">
        <v>15.68</v>
      </c>
      <c r="G4659" s="26" t="n">
        <v>4.08</v>
      </c>
    </row>
    <row r="4660" customFormat="false" ht="38.25" hidden="false" customHeight="false" outlineLevel="0" collapsed="false">
      <c r="A4660" s="63" t="s">
        <v>1856</v>
      </c>
      <c r="B4660" s="23" t="s">
        <v>1857</v>
      </c>
      <c r="C4660" s="24" t="s">
        <v>1343</v>
      </c>
      <c r="D4660" s="24" t="s">
        <v>23</v>
      </c>
      <c r="E4660" s="62" t="n">
        <v>2</v>
      </c>
      <c r="F4660" s="26" t="n">
        <v>6.59</v>
      </c>
      <c r="G4660" s="26" t="n">
        <v>13.18</v>
      </c>
    </row>
    <row r="4661" customFormat="false" ht="15" hidden="false" customHeight="false" outlineLevel="0" collapsed="false">
      <c r="A4661" s="64" t="s">
        <v>1353</v>
      </c>
      <c r="B4661" s="64"/>
      <c r="C4661" s="64"/>
      <c r="D4661" s="64"/>
      <c r="E4661" s="64"/>
      <c r="F4661" s="64"/>
      <c r="G4661" s="65" t="n">
        <v>2.61</v>
      </c>
    </row>
    <row r="4662" customFormat="false" ht="15" hidden="false" customHeight="false" outlineLevel="0" collapsed="false">
      <c r="A4662" s="64" t="s">
        <v>1354</v>
      </c>
      <c r="B4662" s="64"/>
      <c r="C4662" s="64"/>
      <c r="D4662" s="64"/>
      <c r="E4662" s="64"/>
      <c r="F4662" s="64"/>
      <c r="G4662" s="65" t="n">
        <v>7.68</v>
      </c>
    </row>
    <row r="4663" customFormat="false" ht="15" hidden="false" customHeight="false" outlineLevel="0" collapsed="false">
      <c r="A4663" s="64" t="s">
        <v>1355</v>
      </c>
      <c r="B4663" s="64"/>
      <c r="C4663" s="64"/>
      <c r="D4663" s="64"/>
      <c r="E4663" s="64"/>
      <c r="F4663" s="64"/>
      <c r="G4663" s="65" t="n">
        <v>10.3</v>
      </c>
    </row>
    <row r="4664" customFormat="false" ht="15" hidden="false" customHeight="false" outlineLevel="0" collapsed="false">
      <c r="A4664" s="64" t="s">
        <v>1356</v>
      </c>
      <c r="B4664" s="64"/>
      <c r="C4664" s="64"/>
      <c r="D4664" s="64"/>
      <c r="E4664" s="64"/>
      <c r="F4664" s="64"/>
      <c r="G4664" s="65" t="n">
        <v>0</v>
      </c>
    </row>
    <row r="4665" customFormat="false" ht="15" hidden="false" customHeight="false" outlineLevel="0" collapsed="false">
      <c r="A4665" s="64" t="s">
        <v>1357</v>
      </c>
      <c r="B4665" s="64"/>
      <c r="C4665" s="64"/>
      <c r="D4665" s="64"/>
      <c r="E4665" s="64"/>
      <c r="F4665" s="64"/>
      <c r="G4665" s="65" t="n">
        <v>2.64</v>
      </c>
    </row>
    <row r="4666" customFormat="false" ht="15" hidden="false" customHeight="false" outlineLevel="0" collapsed="false">
      <c r="A4666" s="64" t="s">
        <v>1358</v>
      </c>
      <c r="B4666" s="64"/>
      <c r="C4666" s="64"/>
      <c r="D4666" s="64"/>
      <c r="E4666" s="64"/>
      <c r="F4666" s="64"/>
      <c r="G4666" s="65" t="n">
        <v>0</v>
      </c>
    </row>
    <row r="4667" customFormat="false" ht="15" hidden="false" customHeight="false" outlineLevel="0" collapsed="false">
      <c r="A4667" s="64" t="s">
        <v>1359</v>
      </c>
      <c r="B4667" s="64"/>
      <c r="C4667" s="64"/>
      <c r="D4667" s="64"/>
      <c r="E4667" s="64"/>
      <c r="F4667" s="64"/>
      <c r="G4667" s="65" t="n">
        <v>2.64</v>
      </c>
    </row>
    <row r="4668" customFormat="false" ht="15" hidden="false" customHeight="false" outlineLevel="0" collapsed="false">
      <c r="A4668" s="64" t="s">
        <v>1360</v>
      </c>
      <c r="B4668" s="64"/>
      <c r="C4668" s="64"/>
      <c r="D4668" s="64"/>
      <c r="E4668" s="64"/>
      <c r="F4668" s="64"/>
      <c r="G4668" s="65" t="n">
        <v>12.94</v>
      </c>
    </row>
    <row r="4669" customFormat="false" ht="15" hidden="false" customHeight="false" outlineLevel="0" collapsed="false">
      <c r="A4669" s="64" t="s">
        <v>1361</v>
      </c>
      <c r="B4669" s="64"/>
      <c r="C4669" s="64"/>
      <c r="D4669" s="64"/>
      <c r="E4669" s="64"/>
      <c r="F4669" s="64"/>
      <c r="G4669" s="65" t="n">
        <v>2</v>
      </c>
    </row>
    <row r="4670" customFormat="false" ht="15" hidden="false" customHeight="false" outlineLevel="0" collapsed="false">
      <c r="A4670" s="64" t="s">
        <v>1362</v>
      </c>
      <c r="B4670" s="64"/>
      <c r="C4670" s="64"/>
      <c r="D4670" s="64"/>
      <c r="E4670" s="64"/>
      <c r="F4670" s="64"/>
      <c r="G4670" s="65" t="n">
        <f aca="false">G4669*G4668</f>
        <v>25.88</v>
      </c>
    </row>
    <row r="4671" customFormat="false" ht="15" hidden="false" customHeight="false" outlineLevel="0" collapsed="false">
      <c r="A4671" s="66"/>
      <c r="B4671" s="66"/>
      <c r="C4671" s="66"/>
      <c r="D4671" s="66"/>
      <c r="E4671" s="66"/>
      <c r="F4671" s="66"/>
      <c r="G4671" s="66"/>
    </row>
    <row r="4672" customFormat="false" ht="51" hidden="false" customHeight="false" outlineLevel="0" collapsed="false">
      <c r="A4672" s="30" t="s">
        <v>582</v>
      </c>
      <c r="B4672" s="30" t="s">
        <v>449</v>
      </c>
      <c r="C4672" s="61" t="s">
        <v>17</v>
      </c>
      <c r="D4672" s="61" t="s">
        <v>23</v>
      </c>
      <c r="E4672" s="62"/>
      <c r="F4672" s="25"/>
      <c r="G4672" s="25"/>
    </row>
    <row r="4673" customFormat="false" ht="25.5" hidden="false" customHeight="false" outlineLevel="0" collapsed="false">
      <c r="A4673" s="63" t="s">
        <v>1373</v>
      </c>
      <c r="B4673" s="23" t="s">
        <v>1374</v>
      </c>
      <c r="C4673" s="24" t="s">
        <v>17</v>
      </c>
      <c r="D4673" s="24" t="s">
        <v>1314</v>
      </c>
      <c r="E4673" s="62" t="n">
        <v>2.21</v>
      </c>
      <c r="F4673" s="26" t="n">
        <v>12.83</v>
      </c>
      <c r="G4673" s="26" t="n">
        <v>28.35</v>
      </c>
    </row>
    <row r="4674" customFormat="false" ht="25.5" hidden="false" customHeight="false" outlineLevel="0" collapsed="false">
      <c r="A4674" s="63" t="s">
        <v>1367</v>
      </c>
      <c r="B4674" s="23" t="s">
        <v>1368</v>
      </c>
      <c r="C4674" s="24" t="s">
        <v>17</v>
      </c>
      <c r="D4674" s="24" t="s">
        <v>1314</v>
      </c>
      <c r="E4674" s="62" t="n">
        <v>2.21</v>
      </c>
      <c r="F4674" s="26" t="n">
        <v>15.68</v>
      </c>
      <c r="G4674" s="26" t="n">
        <v>34.65</v>
      </c>
    </row>
    <row r="4675" customFormat="false" ht="38.25" hidden="false" customHeight="false" outlineLevel="0" collapsed="false">
      <c r="A4675" s="63" t="s">
        <v>1858</v>
      </c>
      <c r="B4675" s="23" t="s">
        <v>1859</v>
      </c>
      <c r="C4675" s="24" t="s">
        <v>1343</v>
      </c>
      <c r="D4675" s="24" t="s">
        <v>23</v>
      </c>
      <c r="E4675" s="62" t="n">
        <v>17</v>
      </c>
      <c r="F4675" s="26" t="n">
        <v>6.15</v>
      </c>
      <c r="G4675" s="26" t="n">
        <v>104.55</v>
      </c>
    </row>
    <row r="4676" customFormat="false" ht="15" hidden="false" customHeight="false" outlineLevel="0" collapsed="false">
      <c r="A4676" s="64" t="s">
        <v>1353</v>
      </c>
      <c r="B4676" s="64"/>
      <c r="C4676" s="64"/>
      <c r="D4676" s="64"/>
      <c r="E4676" s="64"/>
      <c r="F4676" s="64"/>
      <c r="G4676" s="65" t="n">
        <v>2.61</v>
      </c>
    </row>
    <row r="4677" customFormat="false" ht="15" hidden="false" customHeight="false" outlineLevel="0" collapsed="false">
      <c r="A4677" s="64" t="s">
        <v>1354</v>
      </c>
      <c r="B4677" s="64"/>
      <c r="C4677" s="64"/>
      <c r="D4677" s="64"/>
      <c r="E4677" s="64"/>
      <c r="F4677" s="64"/>
      <c r="G4677" s="65" t="n">
        <v>7.24</v>
      </c>
    </row>
    <row r="4678" customFormat="false" ht="15" hidden="false" customHeight="false" outlineLevel="0" collapsed="false">
      <c r="A4678" s="64" t="s">
        <v>1355</v>
      </c>
      <c r="B4678" s="64"/>
      <c r="C4678" s="64"/>
      <c r="D4678" s="64"/>
      <c r="E4678" s="64"/>
      <c r="F4678" s="64"/>
      <c r="G4678" s="65" t="n">
        <v>9.86</v>
      </c>
    </row>
    <row r="4679" customFormat="false" ht="15" hidden="false" customHeight="false" outlineLevel="0" collapsed="false">
      <c r="A4679" s="64" t="s">
        <v>1356</v>
      </c>
      <c r="B4679" s="64"/>
      <c r="C4679" s="64"/>
      <c r="D4679" s="64"/>
      <c r="E4679" s="64"/>
      <c r="F4679" s="64"/>
      <c r="G4679" s="65" t="n">
        <v>0</v>
      </c>
    </row>
    <row r="4680" customFormat="false" ht="15" hidden="false" customHeight="false" outlineLevel="0" collapsed="false">
      <c r="A4680" s="64" t="s">
        <v>1357</v>
      </c>
      <c r="B4680" s="64"/>
      <c r="C4680" s="64"/>
      <c r="D4680" s="64"/>
      <c r="E4680" s="64"/>
      <c r="F4680" s="64"/>
      <c r="G4680" s="65" t="n">
        <v>2.53</v>
      </c>
    </row>
    <row r="4681" customFormat="false" ht="15" hidden="false" customHeight="false" outlineLevel="0" collapsed="false">
      <c r="A4681" s="64" t="s">
        <v>1358</v>
      </c>
      <c r="B4681" s="64"/>
      <c r="C4681" s="64"/>
      <c r="D4681" s="64"/>
      <c r="E4681" s="64"/>
      <c r="F4681" s="64"/>
      <c r="G4681" s="65" t="n">
        <v>0</v>
      </c>
    </row>
    <row r="4682" customFormat="false" ht="15" hidden="false" customHeight="false" outlineLevel="0" collapsed="false">
      <c r="A4682" s="64" t="s">
        <v>1359</v>
      </c>
      <c r="B4682" s="64"/>
      <c r="C4682" s="64"/>
      <c r="D4682" s="64"/>
      <c r="E4682" s="64"/>
      <c r="F4682" s="64"/>
      <c r="G4682" s="65" t="n">
        <v>2.53</v>
      </c>
    </row>
    <row r="4683" customFormat="false" ht="15" hidden="false" customHeight="false" outlineLevel="0" collapsed="false">
      <c r="A4683" s="64" t="s">
        <v>1360</v>
      </c>
      <c r="B4683" s="64"/>
      <c r="C4683" s="64"/>
      <c r="D4683" s="64"/>
      <c r="E4683" s="64"/>
      <c r="F4683" s="64"/>
      <c r="G4683" s="65" t="n">
        <v>12.38</v>
      </c>
    </row>
    <row r="4684" customFormat="false" ht="15" hidden="false" customHeight="false" outlineLevel="0" collapsed="false">
      <c r="A4684" s="64" t="s">
        <v>1361</v>
      </c>
      <c r="B4684" s="64"/>
      <c r="C4684" s="64"/>
      <c r="D4684" s="64"/>
      <c r="E4684" s="64"/>
      <c r="F4684" s="64"/>
      <c r="G4684" s="65" t="n">
        <v>17</v>
      </c>
    </row>
    <row r="4685" customFormat="false" ht="15" hidden="false" customHeight="false" outlineLevel="0" collapsed="false">
      <c r="A4685" s="64" t="s">
        <v>1362</v>
      </c>
      <c r="B4685" s="64"/>
      <c r="C4685" s="64"/>
      <c r="D4685" s="64"/>
      <c r="E4685" s="64"/>
      <c r="F4685" s="64"/>
      <c r="G4685" s="65" t="n">
        <f aca="false">G4684*G4683</f>
        <v>210.46</v>
      </c>
    </row>
    <row r="4686" customFormat="false" ht="15" hidden="false" customHeight="false" outlineLevel="0" collapsed="false">
      <c r="A4686" s="66"/>
      <c r="B4686" s="66"/>
      <c r="C4686" s="66"/>
      <c r="D4686" s="66"/>
      <c r="E4686" s="66"/>
      <c r="F4686" s="66"/>
      <c r="G4686" s="66"/>
    </row>
    <row r="4687" customFormat="false" ht="51" hidden="false" customHeight="false" outlineLevel="0" collapsed="false">
      <c r="A4687" s="30" t="s">
        <v>583</v>
      </c>
      <c r="B4687" s="30" t="s">
        <v>451</v>
      </c>
      <c r="C4687" s="61" t="s">
        <v>17</v>
      </c>
      <c r="D4687" s="61" t="s">
        <v>23</v>
      </c>
      <c r="E4687" s="62"/>
      <c r="F4687" s="25"/>
      <c r="G4687" s="25"/>
    </row>
    <row r="4688" customFormat="false" ht="25.5" hidden="false" customHeight="false" outlineLevel="0" collapsed="false">
      <c r="A4688" s="63" t="s">
        <v>1373</v>
      </c>
      <c r="B4688" s="23" t="s">
        <v>1374</v>
      </c>
      <c r="C4688" s="24" t="s">
        <v>17</v>
      </c>
      <c r="D4688" s="24" t="s">
        <v>1314</v>
      </c>
      <c r="E4688" s="62" t="n">
        <v>0.13</v>
      </c>
      <c r="F4688" s="26" t="n">
        <v>12.83</v>
      </c>
      <c r="G4688" s="26" t="n">
        <v>1.67</v>
      </c>
    </row>
    <row r="4689" customFormat="false" ht="25.5" hidden="false" customHeight="false" outlineLevel="0" collapsed="false">
      <c r="A4689" s="63" t="s">
        <v>1367</v>
      </c>
      <c r="B4689" s="23" t="s">
        <v>1368</v>
      </c>
      <c r="C4689" s="24" t="s">
        <v>17</v>
      </c>
      <c r="D4689" s="24" t="s">
        <v>1314</v>
      </c>
      <c r="E4689" s="62" t="n">
        <v>0.13</v>
      </c>
      <c r="F4689" s="26" t="n">
        <v>15.68</v>
      </c>
      <c r="G4689" s="26" t="n">
        <v>2.04</v>
      </c>
    </row>
    <row r="4690" customFormat="false" ht="38.25" hidden="false" customHeight="false" outlineLevel="0" collapsed="false">
      <c r="A4690" s="63" t="s">
        <v>1860</v>
      </c>
      <c r="B4690" s="23" t="s">
        <v>1861</v>
      </c>
      <c r="C4690" s="24" t="s">
        <v>1343</v>
      </c>
      <c r="D4690" s="24" t="s">
        <v>23</v>
      </c>
      <c r="E4690" s="62" t="n">
        <v>1</v>
      </c>
      <c r="F4690" s="26" t="n">
        <v>50.35</v>
      </c>
      <c r="G4690" s="26" t="n">
        <v>50.35</v>
      </c>
    </row>
    <row r="4691" customFormat="false" ht="15" hidden="false" customHeight="false" outlineLevel="0" collapsed="false">
      <c r="A4691" s="64" t="s">
        <v>1353</v>
      </c>
      <c r="B4691" s="64"/>
      <c r="C4691" s="64"/>
      <c r="D4691" s="64"/>
      <c r="E4691" s="64"/>
      <c r="F4691" s="64"/>
      <c r="G4691" s="65" t="n">
        <v>2.61</v>
      </c>
    </row>
    <row r="4692" customFormat="false" ht="15" hidden="false" customHeight="false" outlineLevel="0" collapsed="false">
      <c r="A4692" s="64" t="s">
        <v>1354</v>
      </c>
      <c r="B4692" s="64"/>
      <c r="C4692" s="64"/>
      <c r="D4692" s="64"/>
      <c r="E4692" s="64"/>
      <c r="F4692" s="64"/>
      <c r="G4692" s="65" t="n">
        <v>51.44</v>
      </c>
    </row>
    <row r="4693" customFormat="false" ht="15" hidden="false" customHeight="false" outlineLevel="0" collapsed="false">
      <c r="A4693" s="64" t="s">
        <v>1355</v>
      </c>
      <c r="B4693" s="64"/>
      <c r="C4693" s="64"/>
      <c r="D4693" s="64"/>
      <c r="E4693" s="64"/>
      <c r="F4693" s="64"/>
      <c r="G4693" s="65" t="n">
        <v>54.06</v>
      </c>
    </row>
    <row r="4694" customFormat="false" ht="15" hidden="false" customHeight="false" outlineLevel="0" collapsed="false">
      <c r="A4694" s="64" t="s">
        <v>1356</v>
      </c>
      <c r="B4694" s="64"/>
      <c r="C4694" s="64"/>
      <c r="D4694" s="64"/>
      <c r="E4694" s="64"/>
      <c r="F4694" s="64"/>
      <c r="G4694" s="65" t="n">
        <v>0</v>
      </c>
    </row>
    <row r="4695" customFormat="false" ht="15" hidden="false" customHeight="false" outlineLevel="0" collapsed="false">
      <c r="A4695" s="64" t="s">
        <v>1357</v>
      </c>
      <c r="B4695" s="64"/>
      <c r="C4695" s="64"/>
      <c r="D4695" s="64"/>
      <c r="E4695" s="64"/>
      <c r="F4695" s="64"/>
      <c r="G4695" s="65" t="n">
        <v>13.87</v>
      </c>
    </row>
    <row r="4696" customFormat="false" ht="15" hidden="false" customHeight="false" outlineLevel="0" collapsed="false">
      <c r="A4696" s="64" t="s">
        <v>1358</v>
      </c>
      <c r="B4696" s="64"/>
      <c r="C4696" s="64"/>
      <c r="D4696" s="64"/>
      <c r="E4696" s="64"/>
      <c r="F4696" s="64"/>
      <c r="G4696" s="65" t="n">
        <v>0</v>
      </c>
    </row>
    <row r="4697" customFormat="false" ht="15" hidden="false" customHeight="false" outlineLevel="0" collapsed="false">
      <c r="A4697" s="64" t="s">
        <v>1359</v>
      </c>
      <c r="B4697" s="64"/>
      <c r="C4697" s="64"/>
      <c r="D4697" s="64"/>
      <c r="E4697" s="64"/>
      <c r="F4697" s="64"/>
      <c r="G4697" s="65" t="n">
        <v>13.87</v>
      </c>
    </row>
    <row r="4698" customFormat="false" ht="15" hidden="false" customHeight="false" outlineLevel="0" collapsed="false">
      <c r="A4698" s="64" t="s">
        <v>1360</v>
      </c>
      <c r="B4698" s="64"/>
      <c r="C4698" s="64"/>
      <c r="D4698" s="64"/>
      <c r="E4698" s="64"/>
      <c r="F4698" s="64"/>
      <c r="G4698" s="65" t="n">
        <v>67.92</v>
      </c>
    </row>
    <row r="4699" customFormat="false" ht="15" hidden="false" customHeight="false" outlineLevel="0" collapsed="false">
      <c r="A4699" s="64" t="s">
        <v>1361</v>
      </c>
      <c r="B4699" s="64"/>
      <c r="C4699" s="64"/>
      <c r="D4699" s="64"/>
      <c r="E4699" s="64"/>
      <c r="F4699" s="64"/>
      <c r="G4699" s="65" t="n">
        <v>1</v>
      </c>
    </row>
    <row r="4700" customFormat="false" ht="15" hidden="false" customHeight="false" outlineLevel="0" collapsed="false">
      <c r="A4700" s="64" t="s">
        <v>1362</v>
      </c>
      <c r="B4700" s="64"/>
      <c r="C4700" s="64"/>
      <c r="D4700" s="64"/>
      <c r="E4700" s="64"/>
      <c r="F4700" s="64"/>
      <c r="G4700" s="65" t="n">
        <f aca="false">G4699*G4698</f>
        <v>67.92</v>
      </c>
    </row>
    <row r="4701" customFormat="false" ht="15" hidden="false" customHeight="false" outlineLevel="0" collapsed="false">
      <c r="A4701" s="66"/>
      <c r="B4701" s="66"/>
      <c r="C4701" s="66"/>
      <c r="D4701" s="66"/>
      <c r="E4701" s="66"/>
      <c r="F4701" s="66"/>
      <c r="G4701" s="66"/>
    </row>
    <row r="4702" customFormat="false" ht="51" hidden="false" customHeight="false" outlineLevel="0" collapsed="false">
      <c r="A4702" s="30" t="s">
        <v>584</v>
      </c>
      <c r="B4702" s="30" t="s">
        <v>453</v>
      </c>
      <c r="C4702" s="61" t="s">
        <v>17</v>
      </c>
      <c r="D4702" s="61" t="s">
        <v>23</v>
      </c>
      <c r="E4702" s="62"/>
      <c r="F4702" s="25"/>
      <c r="G4702" s="25"/>
    </row>
    <row r="4703" customFormat="false" ht="25.5" hidden="false" customHeight="false" outlineLevel="0" collapsed="false">
      <c r="A4703" s="63" t="s">
        <v>1373</v>
      </c>
      <c r="B4703" s="23" t="s">
        <v>1374</v>
      </c>
      <c r="C4703" s="24" t="s">
        <v>17</v>
      </c>
      <c r="D4703" s="24" t="s">
        <v>1314</v>
      </c>
      <c r="E4703" s="62" t="n">
        <v>0.13</v>
      </c>
      <c r="F4703" s="26" t="n">
        <v>12.83</v>
      </c>
      <c r="G4703" s="26" t="n">
        <v>1.67</v>
      </c>
    </row>
    <row r="4704" customFormat="false" ht="25.5" hidden="false" customHeight="false" outlineLevel="0" collapsed="false">
      <c r="A4704" s="63" t="s">
        <v>1367</v>
      </c>
      <c r="B4704" s="23" t="s">
        <v>1368</v>
      </c>
      <c r="C4704" s="24" t="s">
        <v>17</v>
      </c>
      <c r="D4704" s="24" t="s">
        <v>1314</v>
      </c>
      <c r="E4704" s="62" t="n">
        <v>0.13</v>
      </c>
      <c r="F4704" s="26" t="n">
        <v>15.68</v>
      </c>
      <c r="G4704" s="26" t="n">
        <v>2.04</v>
      </c>
    </row>
    <row r="4705" customFormat="false" ht="38.25" hidden="false" customHeight="false" outlineLevel="0" collapsed="false">
      <c r="A4705" s="63" t="s">
        <v>1862</v>
      </c>
      <c r="B4705" s="23" t="s">
        <v>1863</v>
      </c>
      <c r="C4705" s="24" t="s">
        <v>1343</v>
      </c>
      <c r="D4705" s="24" t="s">
        <v>23</v>
      </c>
      <c r="E4705" s="62" t="n">
        <v>1</v>
      </c>
      <c r="F4705" s="26" t="n">
        <v>62.52</v>
      </c>
      <c r="G4705" s="26" t="n">
        <v>62.52</v>
      </c>
    </row>
    <row r="4706" customFormat="false" ht="15" hidden="false" customHeight="false" outlineLevel="0" collapsed="false">
      <c r="A4706" s="64" t="s">
        <v>1353</v>
      </c>
      <c r="B4706" s="64"/>
      <c r="C4706" s="64"/>
      <c r="D4706" s="64"/>
      <c r="E4706" s="64"/>
      <c r="F4706" s="64"/>
      <c r="G4706" s="65" t="n">
        <v>2.61</v>
      </c>
    </row>
    <row r="4707" customFormat="false" ht="15" hidden="false" customHeight="false" outlineLevel="0" collapsed="false">
      <c r="A4707" s="64" t="s">
        <v>1354</v>
      </c>
      <c r="B4707" s="64"/>
      <c r="C4707" s="64"/>
      <c r="D4707" s="64"/>
      <c r="E4707" s="64"/>
      <c r="F4707" s="64"/>
      <c r="G4707" s="65" t="n">
        <v>63.61</v>
      </c>
    </row>
    <row r="4708" customFormat="false" ht="15" hidden="false" customHeight="false" outlineLevel="0" collapsed="false">
      <c r="A4708" s="64" t="s">
        <v>1355</v>
      </c>
      <c r="B4708" s="64"/>
      <c r="C4708" s="64"/>
      <c r="D4708" s="64"/>
      <c r="E4708" s="64"/>
      <c r="F4708" s="64"/>
      <c r="G4708" s="65" t="n">
        <v>66.23</v>
      </c>
    </row>
    <row r="4709" customFormat="false" ht="15" hidden="false" customHeight="false" outlineLevel="0" collapsed="false">
      <c r="A4709" s="64" t="s">
        <v>1356</v>
      </c>
      <c r="B4709" s="64"/>
      <c r="C4709" s="64"/>
      <c r="D4709" s="64"/>
      <c r="E4709" s="64"/>
      <c r="F4709" s="64"/>
      <c r="G4709" s="65" t="n">
        <v>0</v>
      </c>
    </row>
    <row r="4710" customFormat="false" ht="15" hidden="false" customHeight="false" outlineLevel="0" collapsed="false">
      <c r="A4710" s="64" t="s">
        <v>1357</v>
      </c>
      <c r="B4710" s="64"/>
      <c r="C4710" s="64"/>
      <c r="D4710" s="64"/>
      <c r="E4710" s="64"/>
      <c r="F4710" s="64"/>
      <c r="G4710" s="65" t="n">
        <v>16.99</v>
      </c>
    </row>
    <row r="4711" customFormat="false" ht="15" hidden="false" customHeight="false" outlineLevel="0" collapsed="false">
      <c r="A4711" s="64" t="s">
        <v>1358</v>
      </c>
      <c r="B4711" s="64"/>
      <c r="C4711" s="64"/>
      <c r="D4711" s="64"/>
      <c r="E4711" s="64"/>
      <c r="F4711" s="64"/>
      <c r="G4711" s="65" t="n">
        <v>0</v>
      </c>
    </row>
    <row r="4712" customFormat="false" ht="15" hidden="false" customHeight="false" outlineLevel="0" collapsed="false">
      <c r="A4712" s="64" t="s">
        <v>1359</v>
      </c>
      <c r="B4712" s="64"/>
      <c r="C4712" s="64"/>
      <c r="D4712" s="64"/>
      <c r="E4712" s="64"/>
      <c r="F4712" s="64"/>
      <c r="G4712" s="65" t="n">
        <v>16.99</v>
      </c>
    </row>
    <row r="4713" customFormat="false" ht="15" hidden="false" customHeight="false" outlineLevel="0" collapsed="false">
      <c r="A4713" s="64" t="s">
        <v>1360</v>
      </c>
      <c r="B4713" s="64"/>
      <c r="C4713" s="64"/>
      <c r="D4713" s="64"/>
      <c r="E4713" s="64"/>
      <c r="F4713" s="64"/>
      <c r="G4713" s="65" t="n">
        <v>83.21</v>
      </c>
    </row>
    <row r="4714" customFormat="false" ht="15" hidden="false" customHeight="false" outlineLevel="0" collapsed="false">
      <c r="A4714" s="64" t="s">
        <v>1361</v>
      </c>
      <c r="B4714" s="64"/>
      <c r="C4714" s="64"/>
      <c r="D4714" s="64"/>
      <c r="E4714" s="64"/>
      <c r="F4714" s="64"/>
      <c r="G4714" s="65" t="n">
        <v>1</v>
      </c>
    </row>
    <row r="4715" customFormat="false" ht="15" hidden="false" customHeight="false" outlineLevel="0" collapsed="false">
      <c r="A4715" s="64" t="s">
        <v>1362</v>
      </c>
      <c r="B4715" s="64"/>
      <c r="C4715" s="64"/>
      <c r="D4715" s="64"/>
      <c r="E4715" s="64"/>
      <c r="F4715" s="64"/>
      <c r="G4715" s="65" t="n">
        <f aca="false">G4714*G4713</f>
        <v>83.21</v>
      </c>
    </row>
    <row r="4716" customFormat="false" ht="15" hidden="false" customHeight="false" outlineLevel="0" collapsed="false">
      <c r="A4716" s="66"/>
      <c r="B4716" s="66"/>
      <c r="C4716" s="66"/>
      <c r="D4716" s="66"/>
      <c r="E4716" s="66"/>
      <c r="F4716" s="66"/>
      <c r="G4716" s="66"/>
    </row>
    <row r="4717" customFormat="false" ht="51" hidden="false" customHeight="false" outlineLevel="0" collapsed="false">
      <c r="A4717" s="30" t="s">
        <v>585</v>
      </c>
      <c r="B4717" s="30" t="s">
        <v>455</v>
      </c>
      <c r="C4717" s="61" t="s">
        <v>17</v>
      </c>
      <c r="D4717" s="61" t="s">
        <v>23</v>
      </c>
      <c r="E4717" s="62"/>
      <c r="F4717" s="25"/>
      <c r="G4717" s="25"/>
    </row>
    <row r="4718" customFormat="false" ht="25.5" hidden="false" customHeight="false" outlineLevel="0" collapsed="false">
      <c r="A4718" s="63" t="s">
        <v>1373</v>
      </c>
      <c r="B4718" s="23" t="s">
        <v>1374</v>
      </c>
      <c r="C4718" s="24" t="s">
        <v>17</v>
      </c>
      <c r="D4718" s="24" t="s">
        <v>1314</v>
      </c>
      <c r="E4718" s="62" t="n">
        <v>3.4</v>
      </c>
      <c r="F4718" s="26" t="n">
        <v>12.83</v>
      </c>
      <c r="G4718" s="26" t="n">
        <v>43.61</v>
      </c>
    </row>
    <row r="4719" customFormat="false" ht="25.5" hidden="false" customHeight="false" outlineLevel="0" collapsed="false">
      <c r="A4719" s="63" t="s">
        <v>1367</v>
      </c>
      <c r="B4719" s="23" t="s">
        <v>1368</v>
      </c>
      <c r="C4719" s="24" t="s">
        <v>17</v>
      </c>
      <c r="D4719" s="24" t="s">
        <v>1314</v>
      </c>
      <c r="E4719" s="62" t="n">
        <v>3.4</v>
      </c>
      <c r="F4719" s="26" t="n">
        <v>15.68</v>
      </c>
      <c r="G4719" s="26" t="n">
        <v>53.3</v>
      </c>
    </row>
    <row r="4720" customFormat="false" ht="38.25" hidden="false" customHeight="false" outlineLevel="0" collapsed="false">
      <c r="A4720" s="63" t="s">
        <v>1864</v>
      </c>
      <c r="B4720" s="23" t="s">
        <v>1865</v>
      </c>
      <c r="C4720" s="24" t="s">
        <v>1343</v>
      </c>
      <c r="D4720" s="24" t="s">
        <v>23</v>
      </c>
      <c r="E4720" s="62" t="n">
        <v>34</v>
      </c>
      <c r="F4720" s="26" t="n">
        <v>6.45</v>
      </c>
      <c r="G4720" s="26" t="n">
        <v>219.3</v>
      </c>
    </row>
    <row r="4721" customFormat="false" ht="15" hidden="false" customHeight="false" outlineLevel="0" collapsed="false">
      <c r="A4721" s="64" t="s">
        <v>1353</v>
      </c>
      <c r="B4721" s="64"/>
      <c r="C4721" s="64"/>
      <c r="D4721" s="64"/>
      <c r="E4721" s="64"/>
      <c r="F4721" s="64"/>
      <c r="G4721" s="65" t="n">
        <v>2.01</v>
      </c>
    </row>
    <row r="4722" customFormat="false" ht="15" hidden="false" customHeight="false" outlineLevel="0" collapsed="false">
      <c r="A4722" s="64" t="s">
        <v>1354</v>
      </c>
      <c r="B4722" s="64"/>
      <c r="C4722" s="64"/>
      <c r="D4722" s="64"/>
      <c r="E4722" s="64"/>
      <c r="F4722" s="64"/>
      <c r="G4722" s="65" t="n">
        <v>7.29</v>
      </c>
    </row>
    <row r="4723" customFormat="false" ht="15" hidden="false" customHeight="false" outlineLevel="0" collapsed="false">
      <c r="A4723" s="64" t="s">
        <v>1355</v>
      </c>
      <c r="B4723" s="64"/>
      <c r="C4723" s="64"/>
      <c r="D4723" s="64"/>
      <c r="E4723" s="64"/>
      <c r="F4723" s="64"/>
      <c r="G4723" s="65" t="n">
        <v>9.3</v>
      </c>
    </row>
    <row r="4724" customFormat="false" ht="15" hidden="false" customHeight="false" outlineLevel="0" collapsed="false">
      <c r="A4724" s="64" t="s">
        <v>1356</v>
      </c>
      <c r="B4724" s="64"/>
      <c r="C4724" s="64"/>
      <c r="D4724" s="64"/>
      <c r="E4724" s="64"/>
      <c r="F4724" s="64"/>
      <c r="G4724" s="65" t="n">
        <v>0</v>
      </c>
    </row>
    <row r="4725" customFormat="false" ht="15" hidden="false" customHeight="false" outlineLevel="0" collapsed="false">
      <c r="A4725" s="64" t="s">
        <v>1357</v>
      </c>
      <c r="B4725" s="64"/>
      <c r="C4725" s="64"/>
      <c r="D4725" s="64"/>
      <c r="E4725" s="64"/>
      <c r="F4725" s="64"/>
      <c r="G4725" s="65" t="n">
        <v>2.39</v>
      </c>
    </row>
    <row r="4726" customFormat="false" ht="15" hidden="false" customHeight="false" outlineLevel="0" collapsed="false">
      <c r="A4726" s="64" t="s">
        <v>1358</v>
      </c>
      <c r="B4726" s="64"/>
      <c r="C4726" s="64"/>
      <c r="D4726" s="64"/>
      <c r="E4726" s="64"/>
      <c r="F4726" s="64"/>
      <c r="G4726" s="65" t="n">
        <v>0</v>
      </c>
    </row>
    <row r="4727" customFormat="false" ht="15" hidden="false" customHeight="false" outlineLevel="0" collapsed="false">
      <c r="A4727" s="64" t="s">
        <v>1359</v>
      </c>
      <c r="B4727" s="64"/>
      <c r="C4727" s="64"/>
      <c r="D4727" s="64"/>
      <c r="E4727" s="64"/>
      <c r="F4727" s="64"/>
      <c r="G4727" s="65" t="n">
        <v>2.39</v>
      </c>
    </row>
    <row r="4728" customFormat="false" ht="15" hidden="false" customHeight="false" outlineLevel="0" collapsed="false">
      <c r="A4728" s="64" t="s">
        <v>1360</v>
      </c>
      <c r="B4728" s="64"/>
      <c r="C4728" s="64"/>
      <c r="D4728" s="64"/>
      <c r="E4728" s="64"/>
      <c r="F4728" s="64"/>
      <c r="G4728" s="65" t="n">
        <v>11.69</v>
      </c>
    </row>
    <row r="4729" customFormat="false" ht="15" hidden="false" customHeight="false" outlineLevel="0" collapsed="false">
      <c r="A4729" s="64" t="s">
        <v>1361</v>
      </c>
      <c r="B4729" s="64"/>
      <c r="C4729" s="64"/>
      <c r="D4729" s="64"/>
      <c r="E4729" s="64"/>
      <c r="F4729" s="64"/>
      <c r="G4729" s="65" t="n">
        <v>34</v>
      </c>
    </row>
    <row r="4730" customFormat="false" ht="15" hidden="false" customHeight="false" outlineLevel="0" collapsed="false">
      <c r="A4730" s="64" t="s">
        <v>1362</v>
      </c>
      <c r="B4730" s="64"/>
      <c r="C4730" s="64"/>
      <c r="D4730" s="64"/>
      <c r="E4730" s="64"/>
      <c r="F4730" s="64"/>
      <c r="G4730" s="65" t="n">
        <f aca="false">G4729*G4728</f>
        <v>397.46</v>
      </c>
    </row>
    <row r="4731" customFormat="false" ht="15" hidden="false" customHeight="false" outlineLevel="0" collapsed="false">
      <c r="A4731" s="66"/>
      <c r="B4731" s="66"/>
      <c r="C4731" s="66"/>
      <c r="D4731" s="66"/>
      <c r="E4731" s="66"/>
      <c r="F4731" s="66"/>
      <c r="G4731" s="66"/>
    </row>
    <row r="4732" customFormat="false" ht="38.25" hidden="false" customHeight="false" outlineLevel="0" collapsed="false">
      <c r="A4732" s="30" t="s">
        <v>586</v>
      </c>
      <c r="B4732" s="30" t="s">
        <v>457</v>
      </c>
      <c r="C4732" s="61" t="s">
        <v>17</v>
      </c>
      <c r="D4732" s="61" t="s">
        <v>23</v>
      </c>
      <c r="E4732" s="62"/>
      <c r="F4732" s="25"/>
      <c r="G4732" s="25"/>
    </row>
    <row r="4733" customFormat="false" ht="25.5" hidden="false" customHeight="false" outlineLevel="0" collapsed="false">
      <c r="A4733" s="63" t="s">
        <v>1373</v>
      </c>
      <c r="B4733" s="23" t="s">
        <v>1374</v>
      </c>
      <c r="C4733" s="24" t="s">
        <v>17</v>
      </c>
      <c r="D4733" s="24" t="s">
        <v>1314</v>
      </c>
      <c r="E4733" s="62" t="n">
        <v>1.2</v>
      </c>
      <c r="F4733" s="26" t="n">
        <v>12.83</v>
      </c>
      <c r="G4733" s="26" t="n">
        <v>15.39</v>
      </c>
    </row>
    <row r="4734" customFormat="false" ht="25.5" hidden="false" customHeight="false" outlineLevel="0" collapsed="false">
      <c r="A4734" s="63" t="s">
        <v>1367</v>
      </c>
      <c r="B4734" s="23" t="s">
        <v>1368</v>
      </c>
      <c r="C4734" s="24" t="s">
        <v>17</v>
      </c>
      <c r="D4734" s="24" t="s">
        <v>1314</v>
      </c>
      <c r="E4734" s="62" t="n">
        <v>1.2</v>
      </c>
      <c r="F4734" s="26" t="n">
        <v>15.68</v>
      </c>
      <c r="G4734" s="26" t="n">
        <v>18.81</v>
      </c>
    </row>
    <row r="4735" customFormat="false" ht="38.25" hidden="false" customHeight="false" outlineLevel="0" collapsed="false">
      <c r="A4735" s="63" t="s">
        <v>1866</v>
      </c>
      <c r="B4735" s="23" t="s">
        <v>1867</v>
      </c>
      <c r="C4735" s="24" t="s">
        <v>1343</v>
      </c>
      <c r="D4735" s="24" t="s">
        <v>23</v>
      </c>
      <c r="E4735" s="62" t="n">
        <v>12</v>
      </c>
      <c r="F4735" s="26" t="n">
        <v>2.46</v>
      </c>
      <c r="G4735" s="26" t="n">
        <v>29.52</v>
      </c>
    </row>
    <row r="4736" customFormat="false" ht="15" hidden="false" customHeight="false" outlineLevel="0" collapsed="false">
      <c r="A4736" s="64" t="s">
        <v>1353</v>
      </c>
      <c r="B4736" s="64"/>
      <c r="C4736" s="64"/>
      <c r="D4736" s="64"/>
      <c r="E4736" s="64"/>
      <c r="F4736" s="64"/>
      <c r="G4736" s="65" t="n">
        <v>2.01</v>
      </c>
    </row>
    <row r="4737" customFormat="false" ht="15" hidden="false" customHeight="false" outlineLevel="0" collapsed="false">
      <c r="A4737" s="64" t="s">
        <v>1354</v>
      </c>
      <c r="B4737" s="64"/>
      <c r="C4737" s="64"/>
      <c r="D4737" s="64"/>
      <c r="E4737" s="64"/>
      <c r="F4737" s="64"/>
      <c r="G4737" s="65" t="n">
        <v>3.3</v>
      </c>
    </row>
    <row r="4738" customFormat="false" ht="15" hidden="false" customHeight="false" outlineLevel="0" collapsed="false">
      <c r="A4738" s="64" t="s">
        <v>1355</v>
      </c>
      <c r="B4738" s="64"/>
      <c r="C4738" s="64"/>
      <c r="D4738" s="64"/>
      <c r="E4738" s="64"/>
      <c r="F4738" s="64"/>
      <c r="G4738" s="65" t="n">
        <v>5.31</v>
      </c>
    </row>
    <row r="4739" customFormat="false" ht="15" hidden="false" customHeight="false" outlineLevel="0" collapsed="false">
      <c r="A4739" s="64" t="s">
        <v>1356</v>
      </c>
      <c r="B4739" s="64"/>
      <c r="C4739" s="64"/>
      <c r="D4739" s="64"/>
      <c r="E4739" s="64"/>
      <c r="F4739" s="64"/>
      <c r="G4739" s="65" t="n">
        <v>0</v>
      </c>
    </row>
    <row r="4740" customFormat="false" ht="15" hidden="false" customHeight="false" outlineLevel="0" collapsed="false">
      <c r="A4740" s="64" t="s">
        <v>1357</v>
      </c>
      <c r="B4740" s="64"/>
      <c r="C4740" s="64"/>
      <c r="D4740" s="64"/>
      <c r="E4740" s="64"/>
      <c r="F4740" s="64"/>
      <c r="G4740" s="65" t="n">
        <v>1.36</v>
      </c>
    </row>
    <row r="4741" customFormat="false" ht="15" hidden="false" customHeight="false" outlineLevel="0" collapsed="false">
      <c r="A4741" s="64" t="s">
        <v>1358</v>
      </c>
      <c r="B4741" s="64"/>
      <c r="C4741" s="64"/>
      <c r="D4741" s="64"/>
      <c r="E4741" s="64"/>
      <c r="F4741" s="64"/>
      <c r="G4741" s="65" t="n">
        <v>0</v>
      </c>
    </row>
    <row r="4742" customFormat="false" ht="15" hidden="false" customHeight="false" outlineLevel="0" collapsed="false">
      <c r="A4742" s="64" t="s">
        <v>1359</v>
      </c>
      <c r="B4742" s="64"/>
      <c r="C4742" s="64"/>
      <c r="D4742" s="64"/>
      <c r="E4742" s="64"/>
      <c r="F4742" s="64"/>
      <c r="G4742" s="65" t="n">
        <v>1.36</v>
      </c>
    </row>
    <row r="4743" customFormat="false" ht="15" hidden="false" customHeight="false" outlineLevel="0" collapsed="false">
      <c r="A4743" s="64" t="s">
        <v>1360</v>
      </c>
      <c r="B4743" s="64"/>
      <c r="C4743" s="64"/>
      <c r="D4743" s="64"/>
      <c r="E4743" s="64"/>
      <c r="F4743" s="64"/>
      <c r="G4743" s="65" t="n">
        <v>6.67</v>
      </c>
    </row>
    <row r="4744" customFormat="false" ht="15" hidden="false" customHeight="false" outlineLevel="0" collapsed="false">
      <c r="A4744" s="64" t="s">
        <v>1361</v>
      </c>
      <c r="B4744" s="64"/>
      <c r="C4744" s="64"/>
      <c r="D4744" s="64"/>
      <c r="E4744" s="64"/>
      <c r="F4744" s="64"/>
      <c r="G4744" s="65" t="n">
        <v>12</v>
      </c>
    </row>
    <row r="4745" customFormat="false" ht="15" hidden="false" customHeight="false" outlineLevel="0" collapsed="false">
      <c r="A4745" s="64" t="s">
        <v>1362</v>
      </c>
      <c r="B4745" s="64"/>
      <c r="C4745" s="64"/>
      <c r="D4745" s="64"/>
      <c r="E4745" s="64"/>
      <c r="F4745" s="64"/>
      <c r="G4745" s="65" t="n">
        <f aca="false">G4744*G4743</f>
        <v>80.04</v>
      </c>
    </row>
    <row r="4746" customFormat="false" ht="15" hidden="false" customHeight="false" outlineLevel="0" collapsed="false">
      <c r="A4746" s="66"/>
      <c r="B4746" s="66"/>
      <c r="C4746" s="66"/>
      <c r="D4746" s="66"/>
      <c r="E4746" s="66"/>
      <c r="F4746" s="66"/>
      <c r="G4746" s="66"/>
    </row>
    <row r="4747" customFormat="false" ht="38.25" hidden="false" customHeight="false" outlineLevel="0" collapsed="false">
      <c r="A4747" s="30" t="s">
        <v>587</v>
      </c>
      <c r="B4747" s="30" t="s">
        <v>459</v>
      </c>
      <c r="C4747" s="61" t="s">
        <v>17</v>
      </c>
      <c r="D4747" s="61" t="s">
        <v>23</v>
      </c>
      <c r="E4747" s="62"/>
      <c r="F4747" s="25"/>
      <c r="G4747" s="25"/>
    </row>
    <row r="4748" customFormat="false" ht="25.5" hidden="false" customHeight="false" outlineLevel="0" collapsed="false">
      <c r="A4748" s="63" t="s">
        <v>1373</v>
      </c>
      <c r="B4748" s="23" t="s">
        <v>1374</v>
      </c>
      <c r="C4748" s="24" t="s">
        <v>17</v>
      </c>
      <c r="D4748" s="24" t="s">
        <v>1314</v>
      </c>
      <c r="E4748" s="62" t="n">
        <v>1</v>
      </c>
      <c r="F4748" s="26" t="n">
        <v>12.83</v>
      </c>
      <c r="G4748" s="26" t="n">
        <v>12.83</v>
      </c>
    </row>
    <row r="4749" customFormat="false" ht="25.5" hidden="false" customHeight="false" outlineLevel="0" collapsed="false">
      <c r="A4749" s="63" t="s">
        <v>1367</v>
      </c>
      <c r="B4749" s="23" t="s">
        <v>1368</v>
      </c>
      <c r="C4749" s="24" t="s">
        <v>17</v>
      </c>
      <c r="D4749" s="24" t="s">
        <v>1314</v>
      </c>
      <c r="E4749" s="62" t="n">
        <v>1</v>
      </c>
      <c r="F4749" s="26" t="n">
        <v>15.68</v>
      </c>
      <c r="G4749" s="26" t="n">
        <v>15.68</v>
      </c>
    </row>
    <row r="4750" customFormat="false" ht="25.5" hidden="false" customHeight="false" outlineLevel="0" collapsed="false">
      <c r="A4750" s="63" t="s">
        <v>1868</v>
      </c>
      <c r="B4750" s="23" t="s">
        <v>1869</v>
      </c>
      <c r="C4750" s="24" t="s">
        <v>1343</v>
      </c>
      <c r="D4750" s="24" t="s">
        <v>23</v>
      </c>
      <c r="E4750" s="62" t="n">
        <v>10</v>
      </c>
      <c r="F4750" s="26" t="n">
        <v>2.88</v>
      </c>
      <c r="G4750" s="26" t="n">
        <v>28.8</v>
      </c>
    </row>
    <row r="4751" customFormat="false" ht="15" hidden="false" customHeight="false" outlineLevel="0" collapsed="false">
      <c r="A4751" s="64" t="s">
        <v>1353</v>
      </c>
      <c r="B4751" s="64"/>
      <c r="C4751" s="64"/>
      <c r="D4751" s="64"/>
      <c r="E4751" s="64"/>
      <c r="F4751" s="64"/>
      <c r="G4751" s="65" t="n">
        <v>2.01</v>
      </c>
    </row>
    <row r="4752" customFormat="false" ht="15" hidden="false" customHeight="false" outlineLevel="0" collapsed="false">
      <c r="A4752" s="64" t="s">
        <v>1354</v>
      </c>
      <c r="B4752" s="64"/>
      <c r="C4752" s="64"/>
      <c r="D4752" s="64"/>
      <c r="E4752" s="64"/>
      <c r="F4752" s="64"/>
      <c r="G4752" s="65" t="n">
        <v>3.72</v>
      </c>
    </row>
    <row r="4753" customFormat="false" ht="15" hidden="false" customHeight="false" outlineLevel="0" collapsed="false">
      <c r="A4753" s="64" t="s">
        <v>1355</v>
      </c>
      <c r="B4753" s="64"/>
      <c r="C4753" s="64"/>
      <c r="D4753" s="64"/>
      <c r="E4753" s="64"/>
      <c r="F4753" s="64"/>
      <c r="G4753" s="65" t="n">
        <v>5.73</v>
      </c>
    </row>
    <row r="4754" customFormat="false" ht="15" hidden="false" customHeight="false" outlineLevel="0" collapsed="false">
      <c r="A4754" s="64" t="s">
        <v>1356</v>
      </c>
      <c r="B4754" s="64"/>
      <c r="C4754" s="64"/>
      <c r="D4754" s="64"/>
      <c r="E4754" s="64"/>
      <c r="F4754" s="64"/>
      <c r="G4754" s="65" t="n">
        <v>0</v>
      </c>
    </row>
    <row r="4755" customFormat="false" ht="15" hidden="false" customHeight="false" outlineLevel="0" collapsed="false">
      <c r="A4755" s="64" t="s">
        <v>1357</v>
      </c>
      <c r="B4755" s="64"/>
      <c r="C4755" s="64"/>
      <c r="D4755" s="64"/>
      <c r="E4755" s="64"/>
      <c r="F4755" s="64"/>
      <c r="G4755" s="65" t="n">
        <v>1.47</v>
      </c>
    </row>
    <row r="4756" customFormat="false" ht="15" hidden="false" customHeight="false" outlineLevel="0" collapsed="false">
      <c r="A4756" s="64" t="s">
        <v>1358</v>
      </c>
      <c r="B4756" s="64"/>
      <c r="C4756" s="64"/>
      <c r="D4756" s="64"/>
      <c r="E4756" s="64"/>
      <c r="F4756" s="64"/>
      <c r="G4756" s="65" t="n">
        <v>0</v>
      </c>
    </row>
    <row r="4757" customFormat="false" ht="15" hidden="false" customHeight="false" outlineLevel="0" collapsed="false">
      <c r="A4757" s="64" t="s">
        <v>1359</v>
      </c>
      <c r="B4757" s="64"/>
      <c r="C4757" s="64"/>
      <c r="D4757" s="64"/>
      <c r="E4757" s="64"/>
      <c r="F4757" s="64"/>
      <c r="G4757" s="65" t="n">
        <v>1.47</v>
      </c>
    </row>
    <row r="4758" customFormat="false" ht="15" hidden="false" customHeight="false" outlineLevel="0" collapsed="false">
      <c r="A4758" s="64" t="s">
        <v>1360</v>
      </c>
      <c r="B4758" s="64"/>
      <c r="C4758" s="64"/>
      <c r="D4758" s="64"/>
      <c r="E4758" s="64"/>
      <c r="F4758" s="64"/>
      <c r="G4758" s="65" t="n">
        <v>7.2</v>
      </c>
    </row>
    <row r="4759" customFormat="false" ht="15" hidden="false" customHeight="false" outlineLevel="0" collapsed="false">
      <c r="A4759" s="64" t="s">
        <v>1361</v>
      </c>
      <c r="B4759" s="64"/>
      <c r="C4759" s="64"/>
      <c r="D4759" s="64"/>
      <c r="E4759" s="64"/>
      <c r="F4759" s="64"/>
      <c r="G4759" s="65" t="n">
        <v>10</v>
      </c>
    </row>
    <row r="4760" customFormat="false" ht="15" hidden="false" customHeight="false" outlineLevel="0" collapsed="false">
      <c r="A4760" s="64" t="s">
        <v>1362</v>
      </c>
      <c r="B4760" s="64"/>
      <c r="C4760" s="64"/>
      <c r="D4760" s="64"/>
      <c r="E4760" s="64"/>
      <c r="F4760" s="64"/>
      <c r="G4760" s="65" t="n">
        <f aca="false">G4759*G4758</f>
        <v>72</v>
      </c>
    </row>
    <row r="4761" customFormat="false" ht="15" hidden="false" customHeight="false" outlineLevel="0" collapsed="false">
      <c r="A4761" s="66"/>
      <c r="B4761" s="66"/>
      <c r="C4761" s="66"/>
      <c r="D4761" s="66"/>
      <c r="E4761" s="66"/>
      <c r="F4761" s="66"/>
      <c r="G4761" s="66"/>
    </row>
    <row r="4762" customFormat="false" ht="38.25" hidden="false" customHeight="false" outlineLevel="0" collapsed="false">
      <c r="A4762" s="30" t="s">
        <v>588</v>
      </c>
      <c r="B4762" s="30" t="s">
        <v>461</v>
      </c>
      <c r="C4762" s="61" t="s">
        <v>17</v>
      </c>
      <c r="D4762" s="61" t="s">
        <v>23</v>
      </c>
      <c r="E4762" s="62"/>
      <c r="F4762" s="25"/>
      <c r="G4762" s="25"/>
    </row>
    <row r="4763" customFormat="false" ht="25.5" hidden="false" customHeight="false" outlineLevel="0" collapsed="false">
      <c r="A4763" s="63" t="s">
        <v>1373</v>
      </c>
      <c r="B4763" s="23" t="s">
        <v>1374</v>
      </c>
      <c r="C4763" s="24" t="s">
        <v>17</v>
      </c>
      <c r="D4763" s="24" t="s">
        <v>1314</v>
      </c>
      <c r="E4763" s="62" t="n">
        <v>0.1</v>
      </c>
      <c r="F4763" s="26" t="n">
        <v>12.83</v>
      </c>
      <c r="G4763" s="26" t="n">
        <v>1.28</v>
      </c>
    </row>
    <row r="4764" customFormat="false" ht="25.5" hidden="false" customHeight="false" outlineLevel="0" collapsed="false">
      <c r="A4764" s="63" t="s">
        <v>1367</v>
      </c>
      <c r="B4764" s="23" t="s">
        <v>1368</v>
      </c>
      <c r="C4764" s="24" t="s">
        <v>17</v>
      </c>
      <c r="D4764" s="24" t="s">
        <v>1314</v>
      </c>
      <c r="E4764" s="62" t="n">
        <v>0.1</v>
      </c>
      <c r="F4764" s="26" t="n">
        <v>15.68</v>
      </c>
      <c r="G4764" s="26" t="n">
        <v>1.57</v>
      </c>
    </row>
    <row r="4765" customFormat="false" ht="38.25" hidden="false" customHeight="false" outlineLevel="0" collapsed="false">
      <c r="A4765" s="63" t="s">
        <v>1870</v>
      </c>
      <c r="B4765" s="23" t="s">
        <v>1871</v>
      </c>
      <c r="C4765" s="24" t="s">
        <v>1343</v>
      </c>
      <c r="D4765" s="24" t="s">
        <v>23</v>
      </c>
      <c r="E4765" s="62" t="n">
        <v>1</v>
      </c>
      <c r="F4765" s="26" t="n">
        <v>3.63</v>
      </c>
      <c r="G4765" s="26" t="n">
        <v>3.63</v>
      </c>
    </row>
    <row r="4766" customFormat="false" ht="15" hidden="false" customHeight="false" outlineLevel="0" collapsed="false">
      <c r="A4766" s="64" t="s">
        <v>1353</v>
      </c>
      <c r="B4766" s="64"/>
      <c r="C4766" s="64"/>
      <c r="D4766" s="64"/>
      <c r="E4766" s="64"/>
      <c r="F4766" s="64"/>
      <c r="G4766" s="65" t="n">
        <v>2.01</v>
      </c>
    </row>
    <row r="4767" customFormat="false" ht="15" hidden="false" customHeight="false" outlineLevel="0" collapsed="false">
      <c r="A4767" s="64" t="s">
        <v>1354</v>
      </c>
      <c r="B4767" s="64"/>
      <c r="C4767" s="64"/>
      <c r="D4767" s="64"/>
      <c r="E4767" s="64"/>
      <c r="F4767" s="64"/>
      <c r="G4767" s="65" t="n">
        <v>4.47</v>
      </c>
    </row>
    <row r="4768" customFormat="false" ht="15" hidden="false" customHeight="false" outlineLevel="0" collapsed="false">
      <c r="A4768" s="64" t="s">
        <v>1355</v>
      </c>
      <c r="B4768" s="64"/>
      <c r="C4768" s="64"/>
      <c r="D4768" s="64"/>
      <c r="E4768" s="64"/>
      <c r="F4768" s="64"/>
      <c r="G4768" s="65" t="n">
        <v>6.48</v>
      </c>
    </row>
    <row r="4769" customFormat="false" ht="15" hidden="false" customHeight="false" outlineLevel="0" collapsed="false">
      <c r="A4769" s="64" t="s">
        <v>1356</v>
      </c>
      <c r="B4769" s="64"/>
      <c r="C4769" s="64"/>
      <c r="D4769" s="64"/>
      <c r="E4769" s="64"/>
      <c r="F4769" s="64"/>
      <c r="G4769" s="65" t="n">
        <v>0</v>
      </c>
    </row>
    <row r="4770" customFormat="false" ht="15" hidden="false" customHeight="false" outlineLevel="0" collapsed="false">
      <c r="A4770" s="64" t="s">
        <v>1357</v>
      </c>
      <c r="B4770" s="64"/>
      <c r="C4770" s="64"/>
      <c r="D4770" s="64"/>
      <c r="E4770" s="64"/>
      <c r="F4770" s="64"/>
      <c r="G4770" s="65" t="n">
        <v>1.66</v>
      </c>
    </row>
    <row r="4771" customFormat="false" ht="15" hidden="false" customHeight="false" outlineLevel="0" collapsed="false">
      <c r="A4771" s="64" t="s">
        <v>1358</v>
      </c>
      <c r="B4771" s="64"/>
      <c r="C4771" s="64"/>
      <c r="D4771" s="64"/>
      <c r="E4771" s="64"/>
      <c r="F4771" s="64"/>
      <c r="G4771" s="65" t="n">
        <v>0</v>
      </c>
    </row>
    <row r="4772" customFormat="false" ht="15" hidden="false" customHeight="false" outlineLevel="0" collapsed="false">
      <c r="A4772" s="64" t="s">
        <v>1359</v>
      </c>
      <c r="B4772" s="64"/>
      <c r="C4772" s="64"/>
      <c r="D4772" s="64"/>
      <c r="E4772" s="64"/>
      <c r="F4772" s="64"/>
      <c r="G4772" s="65" t="n">
        <v>1.66</v>
      </c>
    </row>
    <row r="4773" customFormat="false" ht="15" hidden="false" customHeight="false" outlineLevel="0" collapsed="false">
      <c r="A4773" s="64" t="s">
        <v>1360</v>
      </c>
      <c r="B4773" s="64"/>
      <c r="C4773" s="64"/>
      <c r="D4773" s="64"/>
      <c r="E4773" s="64"/>
      <c r="F4773" s="64"/>
      <c r="G4773" s="65" t="n">
        <v>8.14</v>
      </c>
    </row>
    <row r="4774" customFormat="false" ht="15" hidden="false" customHeight="false" outlineLevel="0" collapsed="false">
      <c r="A4774" s="64" t="s">
        <v>1361</v>
      </c>
      <c r="B4774" s="64"/>
      <c r="C4774" s="64"/>
      <c r="D4774" s="64"/>
      <c r="E4774" s="64"/>
      <c r="F4774" s="64"/>
      <c r="G4774" s="65" t="n">
        <v>1</v>
      </c>
    </row>
    <row r="4775" customFormat="false" ht="15" hidden="false" customHeight="false" outlineLevel="0" collapsed="false">
      <c r="A4775" s="64" t="s">
        <v>1362</v>
      </c>
      <c r="B4775" s="64"/>
      <c r="C4775" s="64"/>
      <c r="D4775" s="64"/>
      <c r="E4775" s="64"/>
      <c r="F4775" s="64"/>
      <c r="G4775" s="65" t="n">
        <f aca="false">G4774*G4773</f>
        <v>8.14</v>
      </c>
    </row>
    <row r="4776" customFormat="false" ht="15" hidden="false" customHeight="false" outlineLevel="0" collapsed="false">
      <c r="A4776" s="66"/>
      <c r="B4776" s="66"/>
      <c r="C4776" s="66"/>
      <c r="D4776" s="66"/>
      <c r="E4776" s="66"/>
      <c r="F4776" s="66"/>
      <c r="G4776" s="66"/>
    </row>
    <row r="4777" customFormat="false" ht="38.25" hidden="false" customHeight="false" outlineLevel="0" collapsed="false">
      <c r="A4777" s="30" t="s">
        <v>589</v>
      </c>
      <c r="B4777" s="30" t="s">
        <v>463</v>
      </c>
      <c r="C4777" s="61" t="s">
        <v>17</v>
      </c>
      <c r="D4777" s="61" t="s">
        <v>23</v>
      </c>
      <c r="E4777" s="62"/>
      <c r="F4777" s="25"/>
      <c r="G4777" s="25"/>
    </row>
    <row r="4778" customFormat="false" ht="25.5" hidden="false" customHeight="false" outlineLevel="0" collapsed="false">
      <c r="A4778" s="63" t="s">
        <v>1373</v>
      </c>
      <c r="B4778" s="23" t="s">
        <v>1374</v>
      </c>
      <c r="C4778" s="24" t="s">
        <v>17</v>
      </c>
      <c r="D4778" s="24" t="s">
        <v>1314</v>
      </c>
      <c r="E4778" s="62" t="n">
        <v>0.6</v>
      </c>
      <c r="F4778" s="26" t="n">
        <v>12.83</v>
      </c>
      <c r="G4778" s="26" t="n">
        <v>7.7</v>
      </c>
    </row>
    <row r="4779" customFormat="false" ht="25.5" hidden="false" customHeight="false" outlineLevel="0" collapsed="false">
      <c r="A4779" s="63" t="s">
        <v>1367</v>
      </c>
      <c r="B4779" s="23" t="s">
        <v>1368</v>
      </c>
      <c r="C4779" s="24" t="s">
        <v>17</v>
      </c>
      <c r="D4779" s="24" t="s">
        <v>1314</v>
      </c>
      <c r="E4779" s="62" t="n">
        <v>0.6</v>
      </c>
      <c r="F4779" s="26" t="n">
        <v>15.68</v>
      </c>
      <c r="G4779" s="26" t="n">
        <v>9.41</v>
      </c>
    </row>
    <row r="4780" customFormat="false" ht="25.5" hidden="false" customHeight="false" outlineLevel="0" collapsed="false">
      <c r="A4780" s="63" t="s">
        <v>1872</v>
      </c>
      <c r="B4780" s="23" t="s">
        <v>1873</v>
      </c>
      <c r="C4780" s="24" t="s">
        <v>1343</v>
      </c>
      <c r="D4780" s="24" t="s">
        <v>23</v>
      </c>
      <c r="E4780" s="62" t="n">
        <v>6</v>
      </c>
      <c r="F4780" s="26" t="n">
        <v>1.88</v>
      </c>
      <c r="G4780" s="26" t="n">
        <v>11.28</v>
      </c>
    </row>
    <row r="4781" customFormat="false" ht="15" hidden="false" customHeight="false" outlineLevel="0" collapsed="false">
      <c r="A4781" s="64" t="s">
        <v>1353</v>
      </c>
      <c r="B4781" s="64"/>
      <c r="C4781" s="64"/>
      <c r="D4781" s="64"/>
      <c r="E4781" s="64"/>
      <c r="F4781" s="64"/>
      <c r="G4781" s="65" t="n">
        <v>2.01</v>
      </c>
    </row>
    <row r="4782" customFormat="false" ht="15" hidden="false" customHeight="false" outlineLevel="0" collapsed="false">
      <c r="A4782" s="64" t="s">
        <v>1354</v>
      </c>
      <c r="B4782" s="64"/>
      <c r="C4782" s="64"/>
      <c r="D4782" s="64"/>
      <c r="E4782" s="64"/>
      <c r="F4782" s="64"/>
      <c r="G4782" s="65" t="n">
        <v>2.72</v>
      </c>
    </row>
    <row r="4783" customFormat="false" ht="15" hidden="false" customHeight="false" outlineLevel="0" collapsed="false">
      <c r="A4783" s="64" t="s">
        <v>1355</v>
      </c>
      <c r="B4783" s="64"/>
      <c r="C4783" s="64"/>
      <c r="D4783" s="64"/>
      <c r="E4783" s="64"/>
      <c r="F4783" s="64"/>
      <c r="G4783" s="65" t="n">
        <v>4.73</v>
      </c>
    </row>
    <row r="4784" customFormat="false" ht="15" hidden="false" customHeight="false" outlineLevel="0" collapsed="false">
      <c r="A4784" s="64" t="s">
        <v>1356</v>
      </c>
      <c r="B4784" s="64"/>
      <c r="C4784" s="64"/>
      <c r="D4784" s="64"/>
      <c r="E4784" s="64"/>
      <c r="F4784" s="64"/>
      <c r="G4784" s="65" t="n">
        <v>0</v>
      </c>
    </row>
    <row r="4785" customFormat="false" ht="15" hidden="false" customHeight="false" outlineLevel="0" collapsed="false">
      <c r="A4785" s="64" t="s">
        <v>1357</v>
      </c>
      <c r="B4785" s="64"/>
      <c r="C4785" s="64"/>
      <c r="D4785" s="64"/>
      <c r="E4785" s="64"/>
      <c r="F4785" s="64"/>
      <c r="G4785" s="65" t="n">
        <v>1.21</v>
      </c>
    </row>
    <row r="4786" customFormat="false" ht="15" hidden="false" customHeight="false" outlineLevel="0" collapsed="false">
      <c r="A4786" s="64" t="s">
        <v>1358</v>
      </c>
      <c r="B4786" s="64"/>
      <c r="C4786" s="64"/>
      <c r="D4786" s="64"/>
      <c r="E4786" s="64"/>
      <c r="F4786" s="64"/>
      <c r="G4786" s="65" t="n">
        <v>0</v>
      </c>
    </row>
    <row r="4787" customFormat="false" ht="15" hidden="false" customHeight="false" outlineLevel="0" collapsed="false">
      <c r="A4787" s="64" t="s">
        <v>1359</v>
      </c>
      <c r="B4787" s="64"/>
      <c r="C4787" s="64"/>
      <c r="D4787" s="64"/>
      <c r="E4787" s="64"/>
      <c r="F4787" s="64"/>
      <c r="G4787" s="65" t="n">
        <v>1.21</v>
      </c>
    </row>
    <row r="4788" customFormat="false" ht="15" hidden="false" customHeight="false" outlineLevel="0" collapsed="false">
      <c r="A4788" s="64" t="s">
        <v>1360</v>
      </c>
      <c r="B4788" s="64"/>
      <c r="C4788" s="64"/>
      <c r="D4788" s="64"/>
      <c r="E4788" s="64"/>
      <c r="F4788" s="64"/>
      <c r="G4788" s="65" t="n">
        <v>5.94</v>
      </c>
    </row>
    <row r="4789" customFormat="false" ht="15" hidden="false" customHeight="false" outlineLevel="0" collapsed="false">
      <c r="A4789" s="64" t="s">
        <v>1361</v>
      </c>
      <c r="B4789" s="64"/>
      <c r="C4789" s="64"/>
      <c r="D4789" s="64"/>
      <c r="E4789" s="64"/>
      <c r="F4789" s="64"/>
      <c r="G4789" s="65" t="n">
        <v>6</v>
      </c>
    </row>
    <row r="4790" customFormat="false" ht="15" hidden="false" customHeight="false" outlineLevel="0" collapsed="false">
      <c r="A4790" s="64" t="s">
        <v>1362</v>
      </c>
      <c r="B4790" s="64"/>
      <c r="C4790" s="64"/>
      <c r="D4790" s="64"/>
      <c r="E4790" s="64"/>
      <c r="F4790" s="64"/>
      <c r="G4790" s="65" t="n">
        <f aca="false">G4789*G4788</f>
        <v>35.64</v>
      </c>
    </row>
    <row r="4791" customFormat="false" ht="15" hidden="false" customHeight="false" outlineLevel="0" collapsed="false">
      <c r="A4791" s="66"/>
      <c r="B4791" s="66"/>
      <c r="C4791" s="66"/>
      <c r="D4791" s="66"/>
      <c r="E4791" s="66"/>
      <c r="F4791" s="66"/>
      <c r="G4791" s="66"/>
    </row>
    <row r="4792" customFormat="false" ht="63.75" hidden="false" customHeight="false" outlineLevel="0" collapsed="false">
      <c r="A4792" s="30" t="s">
        <v>590</v>
      </c>
      <c r="B4792" s="30" t="s">
        <v>591</v>
      </c>
      <c r="C4792" s="61" t="s">
        <v>17</v>
      </c>
      <c r="D4792" s="61" t="s">
        <v>23</v>
      </c>
      <c r="E4792" s="62"/>
      <c r="F4792" s="25"/>
      <c r="G4792" s="25"/>
    </row>
    <row r="4793" customFormat="false" ht="51" hidden="false" customHeight="false" outlineLevel="0" collapsed="false">
      <c r="A4793" s="63" t="n">
        <v>3</v>
      </c>
      <c r="B4793" s="23" t="s">
        <v>1847</v>
      </c>
      <c r="C4793" s="24" t="s">
        <v>1343</v>
      </c>
      <c r="D4793" s="24" t="s">
        <v>23</v>
      </c>
      <c r="E4793" s="62" t="n">
        <v>120</v>
      </c>
      <c r="F4793" s="26" t="n">
        <v>0.15</v>
      </c>
      <c r="G4793" s="26" t="n">
        <v>18</v>
      </c>
    </row>
    <row r="4794" customFormat="false" ht="25.5" hidden="false" customHeight="false" outlineLevel="0" collapsed="false">
      <c r="A4794" s="63" t="s">
        <v>1373</v>
      </c>
      <c r="B4794" s="23" t="s">
        <v>1374</v>
      </c>
      <c r="C4794" s="24" t="s">
        <v>17</v>
      </c>
      <c r="D4794" s="24" t="s">
        <v>1314</v>
      </c>
      <c r="E4794" s="62" t="n">
        <v>30</v>
      </c>
      <c r="F4794" s="26" t="n">
        <v>12.83</v>
      </c>
      <c r="G4794" s="26" t="n">
        <v>384.83</v>
      </c>
    </row>
    <row r="4795" customFormat="false" ht="25.5" hidden="false" customHeight="false" outlineLevel="0" collapsed="false">
      <c r="A4795" s="63" t="s">
        <v>1367</v>
      </c>
      <c r="B4795" s="23" t="s">
        <v>1368</v>
      </c>
      <c r="C4795" s="24" t="s">
        <v>17</v>
      </c>
      <c r="D4795" s="24" t="s">
        <v>1314</v>
      </c>
      <c r="E4795" s="62" t="n">
        <v>30</v>
      </c>
      <c r="F4795" s="26" t="n">
        <v>15.68</v>
      </c>
      <c r="G4795" s="26" t="n">
        <v>470.33</v>
      </c>
    </row>
    <row r="4796" customFormat="false" ht="25.5" hidden="false" customHeight="false" outlineLevel="0" collapsed="false">
      <c r="A4796" s="63" t="s">
        <v>1850</v>
      </c>
      <c r="B4796" s="23" t="s">
        <v>1851</v>
      </c>
      <c r="C4796" s="24" t="s">
        <v>1343</v>
      </c>
      <c r="D4796" s="24" t="s">
        <v>23</v>
      </c>
      <c r="E4796" s="62" t="n">
        <v>15</v>
      </c>
      <c r="F4796" s="26" t="n">
        <v>35.69</v>
      </c>
      <c r="G4796" s="26" t="n">
        <v>535.35</v>
      </c>
    </row>
    <row r="4797" customFormat="false" ht="38.25" hidden="false" customHeight="false" outlineLevel="0" collapsed="false">
      <c r="A4797" s="63" t="s">
        <v>1899</v>
      </c>
      <c r="B4797" s="23" t="s">
        <v>1900</v>
      </c>
      <c r="C4797" s="24" t="s">
        <v>1343</v>
      </c>
      <c r="D4797" s="24" t="s">
        <v>23</v>
      </c>
      <c r="E4797" s="62" t="n">
        <v>15</v>
      </c>
      <c r="F4797" s="26" t="n">
        <v>85.86</v>
      </c>
      <c r="G4797" s="26" t="n">
        <v>1287.9</v>
      </c>
    </row>
    <row r="4798" customFormat="false" ht="15" hidden="false" customHeight="false" outlineLevel="0" collapsed="false">
      <c r="A4798" s="64" t="s">
        <v>1353</v>
      </c>
      <c r="B4798" s="64"/>
      <c r="C4798" s="64"/>
      <c r="D4798" s="64"/>
      <c r="E4798" s="64"/>
      <c r="F4798" s="64"/>
      <c r="G4798" s="65" t="n">
        <v>40.22</v>
      </c>
    </row>
    <row r="4799" customFormat="false" ht="15" hidden="false" customHeight="false" outlineLevel="0" collapsed="false">
      <c r="A4799" s="64" t="s">
        <v>1354</v>
      </c>
      <c r="B4799" s="64"/>
      <c r="C4799" s="64"/>
      <c r="D4799" s="64"/>
      <c r="E4799" s="64"/>
      <c r="F4799" s="64"/>
      <c r="G4799" s="65" t="n">
        <v>139.54</v>
      </c>
    </row>
    <row r="4800" customFormat="false" ht="15" hidden="false" customHeight="false" outlineLevel="0" collapsed="false">
      <c r="A4800" s="64" t="s">
        <v>1355</v>
      </c>
      <c r="B4800" s="64"/>
      <c r="C4800" s="64"/>
      <c r="D4800" s="64"/>
      <c r="E4800" s="64"/>
      <c r="F4800" s="64"/>
      <c r="G4800" s="65" t="n">
        <v>179.76</v>
      </c>
    </row>
    <row r="4801" customFormat="false" ht="15" hidden="false" customHeight="false" outlineLevel="0" collapsed="false">
      <c r="A4801" s="64" t="s">
        <v>1356</v>
      </c>
      <c r="B4801" s="64"/>
      <c r="C4801" s="64"/>
      <c r="D4801" s="64"/>
      <c r="E4801" s="64"/>
      <c r="F4801" s="64"/>
      <c r="G4801" s="65" t="n">
        <v>0</v>
      </c>
    </row>
    <row r="4802" customFormat="false" ht="15" hidden="false" customHeight="false" outlineLevel="0" collapsed="false">
      <c r="A4802" s="64" t="s">
        <v>1357</v>
      </c>
      <c r="B4802" s="64"/>
      <c r="C4802" s="64"/>
      <c r="D4802" s="64"/>
      <c r="E4802" s="64"/>
      <c r="F4802" s="64"/>
      <c r="G4802" s="65" t="n">
        <v>46.11</v>
      </c>
    </row>
    <row r="4803" customFormat="false" ht="15" hidden="false" customHeight="false" outlineLevel="0" collapsed="false">
      <c r="A4803" s="64" t="s">
        <v>1358</v>
      </c>
      <c r="B4803" s="64"/>
      <c r="C4803" s="64"/>
      <c r="D4803" s="64"/>
      <c r="E4803" s="64"/>
      <c r="F4803" s="64"/>
      <c r="G4803" s="65" t="n">
        <v>0</v>
      </c>
    </row>
    <row r="4804" customFormat="false" ht="15" hidden="false" customHeight="false" outlineLevel="0" collapsed="false">
      <c r="A4804" s="64" t="s">
        <v>1359</v>
      </c>
      <c r="B4804" s="64"/>
      <c r="C4804" s="64"/>
      <c r="D4804" s="64"/>
      <c r="E4804" s="64"/>
      <c r="F4804" s="64"/>
      <c r="G4804" s="65" t="n">
        <v>46.11</v>
      </c>
    </row>
    <row r="4805" customFormat="false" ht="15" hidden="false" customHeight="false" outlineLevel="0" collapsed="false">
      <c r="A4805" s="64" t="s">
        <v>1360</v>
      </c>
      <c r="B4805" s="64"/>
      <c r="C4805" s="64"/>
      <c r="D4805" s="64"/>
      <c r="E4805" s="64"/>
      <c r="F4805" s="64"/>
      <c r="G4805" s="65" t="n">
        <v>225.87</v>
      </c>
    </row>
    <row r="4806" customFormat="false" ht="15" hidden="false" customHeight="false" outlineLevel="0" collapsed="false">
      <c r="A4806" s="64" t="s">
        <v>1361</v>
      </c>
      <c r="B4806" s="64"/>
      <c r="C4806" s="64"/>
      <c r="D4806" s="64"/>
      <c r="E4806" s="64"/>
      <c r="F4806" s="64"/>
      <c r="G4806" s="65" t="n">
        <v>15</v>
      </c>
    </row>
    <row r="4807" customFormat="false" ht="15" hidden="false" customHeight="false" outlineLevel="0" collapsed="false">
      <c r="A4807" s="64" t="s">
        <v>1362</v>
      </c>
      <c r="B4807" s="64"/>
      <c r="C4807" s="64"/>
      <c r="D4807" s="64"/>
      <c r="E4807" s="64"/>
      <c r="F4807" s="64"/>
      <c r="G4807" s="65" t="n">
        <f aca="false">G4806*G4805</f>
        <v>3388.05</v>
      </c>
    </row>
    <row r="4808" customFormat="false" ht="15" hidden="false" customHeight="false" outlineLevel="0" collapsed="false">
      <c r="A4808" s="66"/>
      <c r="B4808" s="66"/>
      <c r="C4808" s="66"/>
      <c r="D4808" s="66"/>
      <c r="E4808" s="66"/>
      <c r="F4808" s="66"/>
      <c r="G4808" s="66"/>
    </row>
    <row r="4809" customFormat="false" ht="38.25" hidden="false" customHeight="false" outlineLevel="0" collapsed="false">
      <c r="A4809" s="30" t="s">
        <v>592</v>
      </c>
      <c r="B4809" s="30" t="s">
        <v>593</v>
      </c>
      <c r="C4809" s="61" t="s">
        <v>17</v>
      </c>
      <c r="D4809" s="61" t="s">
        <v>23</v>
      </c>
      <c r="E4809" s="62"/>
      <c r="F4809" s="25"/>
      <c r="G4809" s="25"/>
    </row>
    <row r="4810" customFormat="false" ht="25.5" hidden="false" customHeight="false" outlineLevel="0" collapsed="false">
      <c r="A4810" s="63" t="s">
        <v>1373</v>
      </c>
      <c r="B4810" s="23" t="s">
        <v>1374</v>
      </c>
      <c r="C4810" s="24" t="s">
        <v>17</v>
      </c>
      <c r="D4810" s="24" t="s">
        <v>1314</v>
      </c>
      <c r="E4810" s="62" t="n">
        <v>2.6</v>
      </c>
      <c r="F4810" s="26" t="n">
        <v>12.83</v>
      </c>
      <c r="G4810" s="26" t="n">
        <v>33.35</v>
      </c>
    </row>
    <row r="4811" customFormat="false" ht="25.5" hidden="false" customHeight="false" outlineLevel="0" collapsed="false">
      <c r="A4811" s="63" t="s">
        <v>1367</v>
      </c>
      <c r="B4811" s="23" t="s">
        <v>1368</v>
      </c>
      <c r="C4811" s="24" t="s">
        <v>17</v>
      </c>
      <c r="D4811" s="24" t="s">
        <v>1314</v>
      </c>
      <c r="E4811" s="62" t="n">
        <v>2.6</v>
      </c>
      <c r="F4811" s="26" t="n">
        <v>15.68</v>
      </c>
      <c r="G4811" s="26" t="n">
        <v>40.76</v>
      </c>
    </row>
    <row r="4812" customFormat="false" ht="15" hidden="false" customHeight="false" outlineLevel="0" collapsed="false">
      <c r="A4812" s="63" t="s">
        <v>1901</v>
      </c>
      <c r="B4812" s="23" t="s">
        <v>1902</v>
      </c>
      <c r="C4812" s="24" t="s">
        <v>1343</v>
      </c>
      <c r="D4812" s="24" t="s">
        <v>23</v>
      </c>
      <c r="E4812" s="62" t="n">
        <v>13</v>
      </c>
      <c r="F4812" s="26" t="n">
        <v>29.98</v>
      </c>
      <c r="G4812" s="26" t="n">
        <v>389.74</v>
      </c>
    </row>
    <row r="4813" customFormat="false" ht="25.5" hidden="false" customHeight="false" outlineLevel="0" collapsed="false">
      <c r="A4813" s="63" t="s">
        <v>1903</v>
      </c>
      <c r="B4813" s="23" t="s">
        <v>1904</v>
      </c>
      <c r="C4813" s="24" t="s">
        <v>1343</v>
      </c>
      <c r="D4813" s="24" t="s">
        <v>23</v>
      </c>
      <c r="E4813" s="62" t="n">
        <v>13</v>
      </c>
      <c r="F4813" s="26" t="n">
        <v>2.91</v>
      </c>
      <c r="G4813" s="26" t="n">
        <v>37.83</v>
      </c>
    </row>
    <row r="4814" customFormat="false" ht="15" hidden="false" customHeight="false" outlineLevel="0" collapsed="false">
      <c r="A4814" s="64" t="s">
        <v>1353</v>
      </c>
      <c r="B4814" s="64"/>
      <c r="C4814" s="64"/>
      <c r="D4814" s="64"/>
      <c r="E4814" s="64"/>
      <c r="F4814" s="64"/>
      <c r="G4814" s="65" t="n">
        <v>4.02</v>
      </c>
    </row>
    <row r="4815" customFormat="false" ht="15" hidden="false" customHeight="false" outlineLevel="0" collapsed="false">
      <c r="A4815" s="64" t="s">
        <v>1354</v>
      </c>
      <c r="B4815" s="64"/>
      <c r="C4815" s="64"/>
      <c r="D4815" s="64"/>
      <c r="E4815" s="64"/>
      <c r="F4815" s="64"/>
      <c r="G4815" s="65" t="n">
        <v>34.57</v>
      </c>
    </row>
    <row r="4816" customFormat="false" ht="15" hidden="false" customHeight="false" outlineLevel="0" collapsed="false">
      <c r="A4816" s="64" t="s">
        <v>1355</v>
      </c>
      <c r="B4816" s="64"/>
      <c r="C4816" s="64"/>
      <c r="D4816" s="64"/>
      <c r="E4816" s="64"/>
      <c r="F4816" s="64"/>
      <c r="G4816" s="65" t="n">
        <v>38.59</v>
      </c>
    </row>
    <row r="4817" customFormat="false" ht="15" hidden="false" customHeight="false" outlineLevel="0" collapsed="false">
      <c r="A4817" s="64" t="s">
        <v>1356</v>
      </c>
      <c r="B4817" s="64"/>
      <c r="C4817" s="64"/>
      <c r="D4817" s="64"/>
      <c r="E4817" s="64"/>
      <c r="F4817" s="64"/>
      <c r="G4817" s="65" t="n">
        <v>0</v>
      </c>
    </row>
    <row r="4818" customFormat="false" ht="15" hidden="false" customHeight="false" outlineLevel="0" collapsed="false">
      <c r="A4818" s="64" t="s">
        <v>1357</v>
      </c>
      <c r="B4818" s="64"/>
      <c r="C4818" s="64"/>
      <c r="D4818" s="64"/>
      <c r="E4818" s="64"/>
      <c r="F4818" s="64"/>
      <c r="G4818" s="65" t="n">
        <v>9.9</v>
      </c>
    </row>
    <row r="4819" customFormat="false" ht="15" hidden="false" customHeight="false" outlineLevel="0" collapsed="false">
      <c r="A4819" s="64" t="s">
        <v>1358</v>
      </c>
      <c r="B4819" s="64"/>
      <c r="C4819" s="64"/>
      <c r="D4819" s="64"/>
      <c r="E4819" s="64"/>
      <c r="F4819" s="64"/>
      <c r="G4819" s="65" t="n">
        <v>0</v>
      </c>
    </row>
    <row r="4820" customFormat="false" ht="15" hidden="false" customHeight="false" outlineLevel="0" collapsed="false">
      <c r="A4820" s="64" t="s">
        <v>1359</v>
      </c>
      <c r="B4820" s="64"/>
      <c r="C4820" s="64"/>
      <c r="D4820" s="64"/>
      <c r="E4820" s="64"/>
      <c r="F4820" s="64"/>
      <c r="G4820" s="65" t="n">
        <v>9.9</v>
      </c>
    </row>
    <row r="4821" customFormat="false" ht="15" hidden="false" customHeight="false" outlineLevel="0" collapsed="false">
      <c r="A4821" s="64" t="s">
        <v>1360</v>
      </c>
      <c r="B4821" s="64"/>
      <c r="C4821" s="64"/>
      <c r="D4821" s="64"/>
      <c r="E4821" s="64"/>
      <c r="F4821" s="64"/>
      <c r="G4821" s="65" t="n">
        <v>48.49</v>
      </c>
    </row>
    <row r="4822" customFormat="false" ht="15" hidden="false" customHeight="false" outlineLevel="0" collapsed="false">
      <c r="A4822" s="64" t="s">
        <v>1361</v>
      </c>
      <c r="B4822" s="64"/>
      <c r="C4822" s="64"/>
      <c r="D4822" s="64"/>
      <c r="E4822" s="64"/>
      <c r="F4822" s="64"/>
      <c r="G4822" s="65" t="n">
        <v>13</v>
      </c>
    </row>
    <row r="4823" customFormat="false" ht="15" hidden="false" customHeight="false" outlineLevel="0" collapsed="false">
      <c r="A4823" s="64" t="s">
        <v>1362</v>
      </c>
      <c r="B4823" s="64"/>
      <c r="C4823" s="64"/>
      <c r="D4823" s="64"/>
      <c r="E4823" s="64"/>
      <c r="F4823" s="64"/>
      <c r="G4823" s="65" t="n">
        <f aca="false">G4822*G4821</f>
        <v>630.37</v>
      </c>
    </row>
    <row r="4824" customFormat="false" ht="15" hidden="false" customHeight="false" outlineLevel="0" collapsed="false">
      <c r="A4824" s="66"/>
      <c r="B4824" s="66"/>
      <c r="C4824" s="66"/>
      <c r="D4824" s="66"/>
      <c r="E4824" s="66"/>
      <c r="F4824" s="66"/>
      <c r="G4824" s="66"/>
    </row>
    <row r="4825" customFormat="false" ht="38.25" hidden="false" customHeight="false" outlineLevel="0" collapsed="false">
      <c r="A4825" s="30" t="s">
        <v>594</v>
      </c>
      <c r="B4825" s="30" t="s">
        <v>595</v>
      </c>
      <c r="C4825" s="61" t="s">
        <v>17</v>
      </c>
      <c r="D4825" s="61" t="s">
        <v>23</v>
      </c>
      <c r="E4825" s="62"/>
      <c r="F4825" s="25"/>
      <c r="G4825" s="25"/>
    </row>
    <row r="4826" customFormat="false" ht="25.5" hidden="false" customHeight="false" outlineLevel="0" collapsed="false">
      <c r="A4826" s="63" t="s">
        <v>1373</v>
      </c>
      <c r="B4826" s="23" t="s">
        <v>1374</v>
      </c>
      <c r="C4826" s="24" t="s">
        <v>17</v>
      </c>
      <c r="D4826" s="24" t="s">
        <v>1314</v>
      </c>
      <c r="E4826" s="62" t="n">
        <v>5.2</v>
      </c>
      <c r="F4826" s="26" t="n">
        <v>12.83</v>
      </c>
      <c r="G4826" s="26" t="n">
        <v>66.7</v>
      </c>
    </row>
    <row r="4827" customFormat="false" ht="25.5" hidden="false" customHeight="false" outlineLevel="0" collapsed="false">
      <c r="A4827" s="63" t="s">
        <v>1367</v>
      </c>
      <c r="B4827" s="23" t="s">
        <v>1368</v>
      </c>
      <c r="C4827" s="24" t="s">
        <v>17</v>
      </c>
      <c r="D4827" s="24" t="s">
        <v>1314</v>
      </c>
      <c r="E4827" s="62" t="n">
        <v>5.2</v>
      </c>
      <c r="F4827" s="26" t="n">
        <v>15.68</v>
      </c>
      <c r="G4827" s="26" t="n">
        <v>81.52</v>
      </c>
    </row>
    <row r="4828" customFormat="false" ht="15" hidden="false" customHeight="false" outlineLevel="0" collapsed="false">
      <c r="A4828" s="63" t="s">
        <v>1901</v>
      </c>
      <c r="B4828" s="23" t="s">
        <v>1902</v>
      </c>
      <c r="C4828" s="24" t="s">
        <v>1343</v>
      </c>
      <c r="D4828" s="24" t="s">
        <v>23</v>
      </c>
      <c r="E4828" s="62" t="n">
        <v>52</v>
      </c>
      <c r="F4828" s="26" t="n">
        <v>29.98</v>
      </c>
      <c r="G4828" s="26" t="n">
        <v>1558.96</v>
      </c>
    </row>
    <row r="4829" customFormat="false" ht="25.5" hidden="false" customHeight="false" outlineLevel="0" collapsed="false">
      <c r="A4829" s="63" t="s">
        <v>1905</v>
      </c>
      <c r="B4829" s="23" t="s">
        <v>1906</v>
      </c>
      <c r="C4829" s="24" t="s">
        <v>1343</v>
      </c>
      <c r="D4829" s="24" t="s">
        <v>23</v>
      </c>
      <c r="E4829" s="62" t="n">
        <v>26</v>
      </c>
      <c r="F4829" s="26" t="n">
        <v>3.14</v>
      </c>
      <c r="G4829" s="26" t="n">
        <v>81.64</v>
      </c>
    </row>
    <row r="4830" customFormat="false" ht="15" hidden="false" customHeight="false" outlineLevel="0" collapsed="false">
      <c r="A4830" s="64" t="s">
        <v>1353</v>
      </c>
      <c r="B4830" s="64"/>
      <c r="C4830" s="64"/>
      <c r="D4830" s="64"/>
      <c r="E4830" s="64"/>
      <c r="F4830" s="64"/>
      <c r="G4830" s="65" t="n">
        <v>4.02</v>
      </c>
    </row>
    <row r="4831" customFormat="false" ht="15" hidden="false" customHeight="false" outlineLevel="0" collapsed="false">
      <c r="A4831" s="64" t="s">
        <v>1354</v>
      </c>
      <c r="B4831" s="64"/>
      <c r="C4831" s="64"/>
      <c r="D4831" s="64"/>
      <c r="E4831" s="64"/>
      <c r="F4831" s="64"/>
      <c r="G4831" s="65" t="n">
        <v>64.78</v>
      </c>
    </row>
    <row r="4832" customFormat="false" ht="15" hidden="false" customHeight="false" outlineLevel="0" collapsed="false">
      <c r="A4832" s="64" t="s">
        <v>1355</v>
      </c>
      <c r="B4832" s="64"/>
      <c r="C4832" s="64"/>
      <c r="D4832" s="64"/>
      <c r="E4832" s="64"/>
      <c r="F4832" s="64"/>
      <c r="G4832" s="65" t="n">
        <v>68.8</v>
      </c>
    </row>
    <row r="4833" customFormat="false" ht="15" hidden="false" customHeight="false" outlineLevel="0" collapsed="false">
      <c r="A4833" s="64" t="s">
        <v>1356</v>
      </c>
      <c r="B4833" s="64"/>
      <c r="C4833" s="64"/>
      <c r="D4833" s="64"/>
      <c r="E4833" s="64"/>
      <c r="F4833" s="64"/>
      <c r="G4833" s="65" t="n">
        <v>0</v>
      </c>
    </row>
    <row r="4834" customFormat="false" ht="15" hidden="false" customHeight="false" outlineLevel="0" collapsed="false">
      <c r="A4834" s="64" t="s">
        <v>1357</v>
      </c>
      <c r="B4834" s="64"/>
      <c r="C4834" s="64"/>
      <c r="D4834" s="64"/>
      <c r="E4834" s="64"/>
      <c r="F4834" s="64"/>
      <c r="G4834" s="65" t="n">
        <v>17.65</v>
      </c>
    </row>
    <row r="4835" customFormat="false" ht="15" hidden="false" customHeight="false" outlineLevel="0" collapsed="false">
      <c r="A4835" s="64" t="s">
        <v>1358</v>
      </c>
      <c r="B4835" s="64"/>
      <c r="C4835" s="64"/>
      <c r="D4835" s="64"/>
      <c r="E4835" s="64"/>
      <c r="F4835" s="64"/>
      <c r="G4835" s="65" t="n">
        <v>0</v>
      </c>
    </row>
    <row r="4836" customFormat="false" ht="15" hidden="false" customHeight="false" outlineLevel="0" collapsed="false">
      <c r="A4836" s="64" t="s">
        <v>1359</v>
      </c>
      <c r="B4836" s="64"/>
      <c r="C4836" s="64"/>
      <c r="D4836" s="64"/>
      <c r="E4836" s="64"/>
      <c r="F4836" s="64"/>
      <c r="G4836" s="65" t="n">
        <v>17.65</v>
      </c>
    </row>
    <row r="4837" customFormat="false" ht="15" hidden="false" customHeight="false" outlineLevel="0" collapsed="false">
      <c r="A4837" s="64" t="s">
        <v>1360</v>
      </c>
      <c r="B4837" s="64"/>
      <c r="C4837" s="64"/>
      <c r="D4837" s="64"/>
      <c r="E4837" s="64"/>
      <c r="F4837" s="64"/>
      <c r="G4837" s="65" t="n">
        <v>86.45</v>
      </c>
    </row>
    <row r="4838" customFormat="false" ht="15" hidden="false" customHeight="false" outlineLevel="0" collapsed="false">
      <c r="A4838" s="64" t="s">
        <v>1361</v>
      </c>
      <c r="B4838" s="64"/>
      <c r="C4838" s="64"/>
      <c r="D4838" s="64"/>
      <c r="E4838" s="64"/>
      <c r="F4838" s="64"/>
      <c r="G4838" s="65" t="n">
        <v>26</v>
      </c>
    </row>
    <row r="4839" customFormat="false" ht="15" hidden="false" customHeight="false" outlineLevel="0" collapsed="false">
      <c r="A4839" s="64" t="s">
        <v>1362</v>
      </c>
      <c r="B4839" s="64"/>
      <c r="C4839" s="64"/>
      <c r="D4839" s="64"/>
      <c r="E4839" s="64"/>
      <c r="F4839" s="64"/>
      <c r="G4839" s="65" t="n">
        <f aca="false">G4838*G4837</f>
        <v>2247.7</v>
      </c>
    </row>
    <row r="4840" customFormat="false" ht="15" hidden="false" customHeight="false" outlineLevel="0" collapsed="false">
      <c r="A4840" s="66"/>
      <c r="B4840" s="66"/>
      <c r="C4840" s="66"/>
      <c r="D4840" s="66"/>
      <c r="E4840" s="66"/>
      <c r="F4840" s="66"/>
      <c r="G4840" s="66"/>
    </row>
    <row r="4841" customFormat="false" ht="15" hidden="false" customHeight="true" outlineLevel="0" collapsed="false">
      <c r="A4841" s="30" t="s">
        <v>596</v>
      </c>
      <c r="B4841" s="30" t="s">
        <v>597</v>
      </c>
      <c r="C4841" s="30"/>
      <c r="D4841" s="30"/>
      <c r="E4841" s="30"/>
      <c r="F4841" s="30"/>
      <c r="G4841" s="30"/>
    </row>
    <row r="4842" customFormat="false" ht="38.25" hidden="false" customHeight="false" outlineLevel="0" collapsed="false">
      <c r="A4842" s="30" t="s">
        <v>598</v>
      </c>
      <c r="B4842" s="30" t="s">
        <v>599</v>
      </c>
      <c r="C4842" s="61" t="s">
        <v>17</v>
      </c>
      <c r="D4842" s="61" t="s">
        <v>49</v>
      </c>
      <c r="E4842" s="62"/>
      <c r="F4842" s="25"/>
      <c r="G4842" s="25"/>
    </row>
    <row r="4843" customFormat="false" ht="25.5" hidden="false" customHeight="false" outlineLevel="0" collapsed="false">
      <c r="A4843" s="63" t="n">
        <v>11922</v>
      </c>
      <c r="B4843" s="23" t="s">
        <v>1907</v>
      </c>
      <c r="C4843" s="24" t="s">
        <v>1343</v>
      </c>
      <c r="D4843" s="24" t="s">
        <v>49</v>
      </c>
      <c r="E4843" s="62" t="n">
        <v>6</v>
      </c>
      <c r="F4843" s="26" t="n">
        <v>21.95</v>
      </c>
      <c r="G4843" s="26" t="n">
        <v>131.7</v>
      </c>
    </row>
    <row r="4844" customFormat="false" ht="25.5" hidden="false" customHeight="false" outlineLevel="0" collapsed="false">
      <c r="A4844" s="63" t="s">
        <v>1367</v>
      </c>
      <c r="B4844" s="23" t="s">
        <v>1368</v>
      </c>
      <c r="C4844" s="24" t="s">
        <v>17</v>
      </c>
      <c r="D4844" s="24" t="s">
        <v>1314</v>
      </c>
      <c r="E4844" s="62" t="n">
        <v>0.6</v>
      </c>
      <c r="F4844" s="26" t="n">
        <v>15.68</v>
      </c>
      <c r="G4844" s="26" t="n">
        <v>9.41</v>
      </c>
    </row>
    <row r="4845" customFormat="false" ht="25.5" hidden="false" customHeight="false" outlineLevel="0" collapsed="false">
      <c r="A4845" s="63" t="s">
        <v>1349</v>
      </c>
      <c r="B4845" s="23" t="s">
        <v>1350</v>
      </c>
      <c r="C4845" s="24" t="s">
        <v>17</v>
      </c>
      <c r="D4845" s="24" t="s">
        <v>1314</v>
      </c>
      <c r="E4845" s="62" t="n">
        <v>0.6</v>
      </c>
      <c r="F4845" s="26" t="n">
        <v>12.54</v>
      </c>
      <c r="G4845" s="26" t="n">
        <v>7.52</v>
      </c>
    </row>
    <row r="4846" customFormat="false" ht="15" hidden="false" customHeight="false" outlineLevel="0" collapsed="false">
      <c r="A4846" s="64" t="s">
        <v>1353</v>
      </c>
      <c r="B4846" s="64"/>
      <c r="C4846" s="64"/>
      <c r="D4846" s="64"/>
      <c r="E4846" s="64"/>
      <c r="F4846" s="64"/>
      <c r="G4846" s="65" t="n">
        <v>1.98</v>
      </c>
    </row>
    <row r="4847" customFormat="false" ht="15" hidden="false" customHeight="false" outlineLevel="0" collapsed="false">
      <c r="A4847" s="64" t="s">
        <v>1354</v>
      </c>
      <c r="B4847" s="64"/>
      <c r="C4847" s="64"/>
      <c r="D4847" s="64"/>
      <c r="E4847" s="64"/>
      <c r="F4847" s="64"/>
      <c r="G4847" s="65" t="n">
        <v>22.79</v>
      </c>
    </row>
    <row r="4848" customFormat="false" ht="15" hidden="false" customHeight="false" outlineLevel="0" collapsed="false">
      <c r="A4848" s="64" t="s">
        <v>1355</v>
      </c>
      <c r="B4848" s="64"/>
      <c r="C4848" s="64"/>
      <c r="D4848" s="64"/>
      <c r="E4848" s="64"/>
      <c r="F4848" s="64"/>
      <c r="G4848" s="65" t="n">
        <v>24.77</v>
      </c>
    </row>
    <row r="4849" customFormat="false" ht="15" hidden="false" customHeight="false" outlineLevel="0" collapsed="false">
      <c r="A4849" s="64" t="s">
        <v>1356</v>
      </c>
      <c r="B4849" s="64"/>
      <c r="C4849" s="64"/>
      <c r="D4849" s="64"/>
      <c r="E4849" s="64"/>
      <c r="F4849" s="64"/>
      <c r="G4849" s="65" t="n">
        <v>0</v>
      </c>
    </row>
    <row r="4850" customFormat="false" ht="15" hidden="false" customHeight="false" outlineLevel="0" collapsed="false">
      <c r="A4850" s="64" t="s">
        <v>1357</v>
      </c>
      <c r="B4850" s="64"/>
      <c r="C4850" s="64"/>
      <c r="D4850" s="64"/>
      <c r="E4850" s="64"/>
      <c r="F4850" s="64"/>
      <c r="G4850" s="65" t="n">
        <v>6.35</v>
      </c>
    </row>
    <row r="4851" customFormat="false" ht="15" hidden="false" customHeight="false" outlineLevel="0" collapsed="false">
      <c r="A4851" s="64" t="s">
        <v>1358</v>
      </c>
      <c r="B4851" s="64"/>
      <c r="C4851" s="64"/>
      <c r="D4851" s="64"/>
      <c r="E4851" s="64"/>
      <c r="F4851" s="64"/>
      <c r="G4851" s="65" t="n">
        <v>0</v>
      </c>
    </row>
    <row r="4852" customFormat="false" ht="15" hidden="false" customHeight="false" outlineLevel="0" collapsed="false">
      <c r="A4852" s="64" t="s">
        <v>1359</v>
      </c>
      <c r="B4852" s="64"/>
      <c r="C4852" s="64"/>
      <c r="D4852" s="64"/>
      <c r="E4852" s="64"/>
      <c r="F4852" s="64"/>
      <c r="G4852" s="65" t="n">
        <v>6.35</v>
      </c>
    </row>
    <row r="4853" customFormat="false" ht="15" hidden="false" customHeight="false" outlineLevel="0" collapsed="false">
      <c r="A4853" s="64" t="s">
        <v>1360</v>
      </c>
      <c r="B4853" s="64"/>
      <c r="C4853" s="64"/>
      <c r="D4853" s="64"/>
      <c r="E4853" s="64"/>
      <c r="F4853" s="64"/>
      <c r="G4853" s="65" t="n">
        <v>31.13</v>
      </c>
    </row>
    <row r="4854" customFormat="false" ht="15" hidden="false" customHeight="false" outlineLevel="0" collapsed="false">
      <c r="A4854" s="64" t="s">
        <v>1361</v>
      </c>
      <c r="B4854" s="64"/>
      <c r="C4854" s="64"/>
      <c r="D4854" s="64"/>
      <c r="E4854" s="64"/>
      <c r="F4854" s="64"/>
      <c r="G4854" s="65" t="n">
        <v>6</v>
      </c>
    </row>
    <row r="4855" customFormat="false" ht="15" hidden="false" customHeight="false" outlineLevel="0" collapsed="false">
      <c r="A4855" s="64" t="s">
        <v>1362</v>
      </c>
      <c r="B4855" s="64"/>
      <c r="C4855" s="64"/>
      <c r="D4855" s="64"/>
      <c r="E4855" s="64"/>
      <c r="F4855" s="64"/>
      <c r="G4855" s="65" t="n">
        <f aca="false">G4854*G4853</f>
        <v>186.78</v>
      </c>
    </row>
    <row r="4856" customFormat="false" ht="15" hidden="false" customHeight="false" outlineLevel="0" collapsed="false">
      <c r="A4856" s="66"/>
      <c r="B4856" s="66"/>
      <c r="C4856" s="66"/>
      <c r="D4856" s="66"/>
      <c r="E4856" s="66"/>
      <c r="F4856" s="66"/>
      <c r="G4856" s="66"/>
    </row>
    <row r="4857" customFormat="false" ht="25.5" hidden="false" customHeight="false" outlineLevel="0" collapsed="false">
      <c r="A4857" s="30" t="s">
        <v>600</v>
      </c>
      <c r="B4857" s="30" t="s">
        <v>601</v>
      </c>
      <c r="C4857" s="61" t="s">
        <v>17</v>
      </c>
      <c r="D4857" s="61" t="s">
        <v>49</v>
      </c>
      <c r="E4857" s="62"/>
      <c r="F4857" s="25"/>
      <c r="G4857" s="25"/>
    </row>
    <row r="4858" customFormat="false" ht="25.5" hidden="false" customHeight="false" outlineLevel="0" collapsed="false">
      <c r="A4858" s="63" t="s">
        <v>1373</v>
      </c>
      <c r="B4858" s="23" t="s">
        <v>1374</v>
      </c>
      <c r="C4858" s="24" t="s">
        <v>17</v>
      </c>
      <c r="D4858" s="24" t="s">
        <v>1314</v>
      </c>
      <c r="E4858" s="62" t="n">
        <v>378</v>
      </c>
      <c r="F4858" s="26" t="n">
        <v>12.83</v>
      </c>
      <c r="G4858" s="26" t="n">
        <v>4848.82</v>
      </c>
    </row>
    <row r="4859" customFormat="false" ht="25.5" hidden="false" customHeight="false" outlineLevel="0" collapsed="false">
      <c r="A4859" s="63" t="s">
        <v>1367</v>
      </c>
      <c r="B4859" s="23" t="s">
        <v>1368</v>
      </c>
      <c r="C4859" s="24" t="s">
        <v>17</v>
      </c>
      <c r="D4859" s="24" t="s">
        <v>1314</v>
      </c>
      <c r="E4859" s="62" t="n">
        <v>378</v>
      </c>
      <c r="F4859" s="26" t="n">
        <v>15.68</v>
      </c>
      <c r="G4859" s="26" t="n">
        <v>5926.12</v>
      </c>
    </row>
    <row r="4860" customFormat="false" ht="15" hidden="false" customHeight="false" outlineLevel="0" collapsed="false">
      <c r="A4860" s="63" t="s">
        <v>1908</v>
      </c>
      <c r="B4860" s="23" t="s">
        <v>1909</v>
      </c>
      <c r="C4860" s="24" t="s">
        <v>1343</v>
      </c>
      <c r="D4860" s="24" t="s">
        <v>49</v>
      </c>
      <c r="E4860" s="62" t="n">
        <v>2079</v>
      </c>
      <c r="F4860" s="26" t="n">
        <v>2.12</v>
      </c>
      <c r="G4860" s="26" t="n">
        <v>4407.48</v>
      </c>
    </row>
    <row r="4861" customFormat="false" ht="15" hidden="false" customHeight="false" outlineLevel="0" collapsed="false">
      <c r="A4861" s="64" t="s">
        <v>1353</v>
      </c>
      <c r="B4861" s="64"/>
      <c r="C4861" s="64"/>
      <c r="D4861" s="64"/>
      <c r="E4861" s="64"/>
      <c r="F4861" s="64"/>
      <c r="G4861" s="65" t="n">
        <v>4.02</v>
      </c>
    </row>
    <row r="4862" customFormat="false" ht="15" hidden="false" customHeight="false" outlineLevel="0" collapsed="false">
      <c r="A4862" s="64" t="s">
        <v>1354</v>
      </c>
      <c r="B4862" s="64"/>
      <c r="C4862" s="64"/>
      <c r="D4862" s="64"/>
      <c r="E4862" s="64"/>
      <c r="F4862" s="64"/>
      <c r="G4862" s="65" t="n">
        <v>4.01</v>
      </c>
    </row>
    <row r="4863" customFormat="false" ht="15" hidden="false" customHeight="false" outlineLevel="0" collapsed="false">
      <c r="A4863" s="64" t="s">
        <v>1355</v>
      </c>
      <c r="B4863" s="64"/>
      <c r="C4863" s="64"/>
      <c r="D4863" s="64"/>
      <c r="E4863" s="64"/>
      <c r="F4863" s="64"/>
      <c r="G4863" s="65" t="n">
        <v>8.03</v>
      </c>
    </row>
    <row r="4864" customFormat="false" ht="15" hidden="false" customHeight="false" outlineLevel="0" collapsed="false">
      <c r="A4864" s="64" t="s">
        <v>1356</v>
      </c>
      <c r="B4864" s="64"/>
      <c r="C4864" s="64"/>
      <c r="D4864" s="64"/>
      <c r="E4864" s="64"/>
      <c r="F4864" s="64"/>
      <c r="G4864" s="65" t="n">
        <v>0</v>
      </c>
    </row>
    <row r="4865" customFormat="false" ht="15" hidden="false" customHeight="false" outlineLevel="0" collapsed="false">
      <c r="A4865" s="64" t="s">
        <v>1357</v>
      </c>
      <c r="B4865" s="64"/>
      <c r="C4865" s="64"/>
      <c r="D4865" s="64"/>
      <c r="E4865" s="64"/>
      <c r="F4865" s="64"/>
      <c r="G4865" s="65" t="n">
        <v>2.06</v>
      </c>
    </row>
    <row r="4866" customFormat="false" ht="15" hidden="false" customHeight="false" outlineLevel="0" collapsed="false">
      <c r="A4866" s="64" t="s">
        <v>1358</v>
      </c>
      <c r="B4866" s="64"/>
      <c r="C4866" s="64"/>
      <c r="D4866" s="64"/>
      <c r="E4866" s="64"/>
      <c r="F4866" s="64"/>
      <c r="G4866" s="65" t="n">
        <v>0</v>
      </c>
    </row>
    <row r="4867" customFormat="false" ht="15" hidden="false" customHeight="false" outlineLevel="0" collapsed="false">
      <c r="A4867" s="64" t="s">
        <v>1359</v>
      </c>
      <c r="B4867" s="64"/>
      <c r="C4867" s="64"/>
      <c r="D4867" s="64"/>
      <c r="E4867" s="64"/>
      <c r="F4867" s="64"/>
      <c r="G4867" s="65" t="n">
        <v>2.06</v>
      </c>
    </row>
    <row r="4868" customFormat="false" ht="15" hidden="false" customHeight="false" outlineLevel="0" collapsed="false">
      <c r="A4868" s="64" t="s">
        <v>1360</v>
      </c>
      <c r="B4868" s="64"/>
      <c r="C4868" s="64"/>
      <c r="D4868" s="64"/>
      <c r="E4868" s="64"/>
      <c r="F4868" s="64"/>
      <c r="G4868" s="65" t="n">
        <v>10.09</v>
      </c>
    </row>
    <row r="4869" customFormat="false" ht="15" hidden="false" customHeight="false" outlineLevel="0" collapsed="false">
      <c r="A4869" s="64" t="s">
        <v>1361</v>
      </c>
      <c r="B4869" s="64"/>
      <c r="C4869" s="64"/>
      <c r="D4869" s="64"/>
      <c r="E4869" s="64"/>
      <c r="F4869" s="64"/>
      <c r="G4869" s="65" t="n">
        <v>1890</v>
      </c>
    </row>
    <row r="4870" customFormat="false" ht="15" hidden="false" customHeight="false" outlineLevel="0" collapsed="false">
      <c r="A4870" s="64" t="s">
        <v>1362</v>
      </c>
      <c r="B4870" s="64"/>
      <c r="C4870" s="64"/>
      <c r="D4870" s="64"/>
      <c r="E4870" s="64"/>
      <c r="F4870" s="64"/>
      <c r="G4870" s="65" t="n">
        <f aca="false">G4869*G4868</f>
        <v>19070.1</v>
      </c>
    </row>
    <row r="4871" customFormat="false" ht="15" hidden="false" customHeight="false" outlineLevel="0" collapsed="false">
      <c r="A4871" s="66"/>
      <c r="B4871" s="66"/>
      <c r="C4871" s="66"/>
      <c r="D4871" s="66"/>
      <c r="E4871" s="66"/>
      <c r="F4871" s="66"/>
      <c r="G4871" s="66"/>
    </row>
    <row r="4872" customFormat="false" ht="15" hidden="false" customHeight="true" outlineLevel="0" collapsed="false">
      <c r="A4872" s="30" t="s">
        <v>602</v>
      </c>
      <c r="B4872" s="30" t="s">
        <v>603</v>
      </c>
      <c r="C4872" s="30"/>
      <c r="D4872" s="30"/>
      <c r="E4872" s="30"/>
      <c r="F4872" s="30"/>
      <c r="G4872" s="30"/>
    </row>
    <row r="4873" customFormat="false" ht="25.5" hidden="false" customHeight="false" outlineLevel="0" collapsed="false">
      <c r="A4873" s="30" t="s">
        <v>604</v>
      </c>
      <c r="B4873" s="30" t="s">
        <v>605</v>
      </c>
      <c r="C4873" s="61" t="s">
        <v>17</v>
      </c>
      <c r="D4873" s="61" t="s">
        <v>23</v>
      </c>
      <c r="E4873" s="62"/>
      <c r="F4873" s="25"/>
      <c r="G4873" s="25"/>
    </row>
    <row r="4874" customFormat="false" ht="25.5" hidden="false" customHeight="false" outlineLevel="0" collapsed="false">
      <c r="A4874" s="63" t="s">
        <v>1373</v>
      </c>
      <c r="B4874" s="23" t="s">
        <v>1374</v>
      </c>
      <c r="C4874" s="24" t="s">
        <v>17</v>
      </c>
      <c r="D4874" s="24" t="s">
        <v>1314</v>
      </c>
      <c r="E4874" s="62" t="n">
        <v>1</v>
      </c>
      <c r="F4874" s="26" t="n">
        <v>12.83</v>
      </c>
      <c r="G4874" s="26" t="n">
        <v>12.83</v>
      </c>
    </row>
    <row r="4875" customFormat="false" ht="25.5" hidden="false" customHeight="false" outlineLevel="0" collapsed="false">
      <c r="A4875" s="63" t="s">
        <v>1367</v>
      </c>
      <c r="B4875" s="23" t="s">
        <v>1368</v>
      </c>
      <c r="C4875" s="24" t="s">
        <v>17</v>
      </c>
      <c r="D4875" s="24" t="s">
        <v>1314</v>
      </c>
      <c r="E4875" s="62" t="n">
        <v>1</v>
      </c>
      <c r="F4875" s="26" t="n">
        <v>15.68</v>
      </c>
      <c r="G4875" s="26" t="n">
        <v>15.68</v>
      </c>
    </row>
    <row r="4876" customFormat="false" ht="165.75" hidden="false" customHeight="false" outlineLevel="0" collapsed="false">
      <c r="A4876" s="63" t="s">
        <v>1910</v>
      </c>
      <c r="B4876" s="23" t="s">
        <v>1911</v>
      </c>
      <c r="C4876" s="24" t="s">
        <v>1343</v>
      </c>
      <c r="D4876" s="24" t="s">
        <v>23</v>
      </c>
      <c r="E4876" s="62" t="n">
        <v>1</v>
      </c>
      <c r="F4876" s="26" t="n">
        <v>2137.9</v>
      </c>
      <c r="G4876" s="26" t="n">
        <v>2137.9</v>
      </c>
    </row>
    <row r="4877" customFormat="false" ht="15" hidden="false" customHeight="false" outlineLevel="0" collapsed="false">
      <c r="A4877" s="64" t="s">
        <v>1353</v>
      </c>
      <c r="B4877" s="64"/>
      <c r="C4877" s="64"/>
      <c r="D4877" s="64"/>
      <c r="E4877" s="64"/>
      <c r="F4877" s="64"/>
      <c r="G4877" s="65" t="n">
        <v>20.11</v>
      </c>
    </row>
    <row r="4878" customFormat="false" ht="15" hidden="false" customHeight="false" outlineLevel="0" collapsed="false">
      <c r="A4878" s="64" t="s">
        <v>1354</v>
      </c>
      <c r="B4878" s="64"/>
      <c r="C4878" s="64"/>
      <c r="D4878" s="64"/>
      <c r="E4878" s="64"/>
      <c r="F4878" s="64"/>
      <c r="G4878" s="65" t="n">
        <v>2146.3</v>
      </c>
    </row>
    <row r="4879" customFormat="false" ht="15" hidden="false" customHeight="false" outlineLevel="0" collapsed="false">
      <c r="A4879" s="64" t="s">
        <v>1355</v>
      </c>
      <c r="B4879" s="64"/>
      <c r="C4879" s="64"/>
      <c r="D4879" s="64"/>
      <c r="E4879" s="64"/>
      <c r="F4879" s="64"/>
      <c r="G4879" s="65" t="n">
        <v>2166.41</v>
      </c>
    </row>
    <row r="4880" customFormat="false" ht="15" hidden="false" customHeight="false" outlineLevel="0" collapsed="false">
      <c r="A4880" s="64" t="s">
        <v>1356</v>
      </c>
      <c r="B4880" s="64"/>
      <c r="C4880" s="64"/>
      <c r="D4880" s="64"/>
      <c r="E4880" s="64"/>
      <c r="F4880" s="64"/>
      <c r="G4880" s="65" t="n">
        <v>0</v>
      </c>
    </row>
    <row r="4881" customFormat="false" ht="15" hidden="false" customHeight="false" outlineLevel="0" collapsed="false">
      <c r="A4881" s="64" t="s">
        <v>1357</v>
      </c>
      <c r="B4881" s="64"/>
      <c r="C4881" s="64"/>
      <c r="D4881" s="64"/>
      <c r="E4881" s="64"/>
      <c r="F4881" s="64"/>
      <c r="G4881" s="65" t="n">
        <v>555.68</v>
      </c>
    </row>
    <row r="4882" customFormat="false" ht="15" hidden="false" customHeight="false" outlineLevel="0" collapsed="false">
      <c r="A4882" s="64" t="s">
        <v>1358</v>
      </c>
      <c r="B4882" s="64"/>
      <c r="C4882" s="64"/>
      <c r="D4882" s="64"/>
      <c r="E4882" s="64"/>
      <c r="F4882" s="64"/>
      <c r="G4882" s="65" t="n">
        <v>0</v>
      </c>
    </row>
    <row r="4883" customFormat="false" ht="15" hidden="false" customHeight="false" outlineLevel="0" collapsed="false">
      <c r="A4883" s="64" t="s">
        <v>1359</v>
      </c>
      <c r="B4883" s="64"/>
      <c r="C4883" s="64"/>
      <c r="D4883" s="64"/>
      <c r="E4883" s="64"/>
      <c r="F4883" s="64"/>
      <c r="G4883" s="65" t="n">
        <v>555.68</v>
      </c>
    </row>
    <row r="4884" customFormat="false" ht="15" hidden="false" customHeight="false" outlineLevel="0" collapsed="false">
      <c r="A4884" s="64" t="s">
        <v>1360</v>
      </c>
      <c r="B4884" s="64"/>
      <c r="C4884" s="64"/>
      <c r="D4884" s="64"/>
      <c r="E4884" s="64"/>
      <c r="F4884" s="64"/>
      <c r="G4884" s="65" t="n">
        <v>2722.09</v>
      </c>
    </row>
    <row r="4885" customFormat="false" ht="15" hidden="false" customHeight="false" outlineLevel="0" collapsed="false">
      <c r="A4885" s="64" t="s">
        <v>1361</v>
      </c>
      <c r="B4885" s="64"/>
      <c r="C4885" s="64"/>
      <c r="D4885" s="64"/>
      <c r="E4885" s="64"/>
      <c r="F4885" s="64"/>
      <c r="G4885" s="65" t="n">
        <v>1</v>
      </c>
    </row>
    <row r="4886" customFormat="false" ht="15" hidden="false" customHeight="false" outlineLevel="0" collapsed="false">
      <c r="A4886" s="64" t="s">
        <v>1362</v>
      </c>
      <c r="B4886" s="64"/>
      <c r="C4886" s="64"/>
      <c r="D4886" s="64"/>
      <c r="E4886" s="64"/>
      <c r="F4886" s="64"/>
      <c r="G4886" s="65" t="n">
        <f aca="false">G4885*G4884</f>
        <v>2722.09</v>
      </c>
    </row>
    <row r="4887" customFormat="false" ht="15" hidden="false" customHeight="false" outlineLevel="0" collapsed="false">
      <c r="A4887" s="66"/>
      <c r="B4887" s="66"/>
      <c r="C4887" s="66"/>
      <c r="D4887" s="66"/>
      <c r="E4887" s="66"/>
      <c r="F4887" s="66"/>
      <c r="G4887" s="66"/>
    </row>
    <row r="4888" customFormat="false" ht="25.5" hidden="false" customHeight="false" outlineLevel="0" collapsed="false">
      <c r="A4888" s="30" t="s">
        <v>606</v>
      </c>
      <c r="B4888" s="30" t="s">
        <v>607</v>
      </c>
      <c r="C4888" s="61" t="s">
        <v>17</v>
      </c>
      <c r="D4888" s="61" t="s">
        <v>23</v>
      </c>
      <c r="E4888" s="62"/>
      <c r="F4888" s="25"/>
      <c r="G4888" s="25"/>
    </row>
    <row r="4889" customFormat="false" ht="25.5" hidden="false" customHeight="false" outlineLevel="0" collapsed="false">
      <c r="A4889" s="63" t="s">
        <v>1373</v>
      </c>
      <c r="B4889" s="23" t="s">
        <v>1374</v>
      </c>
      <c r="C4889" s="24" t="s">
        <v>17</v>
      </c>
      <c r="D4889" s="24" t="s">
        <v>1314</v>
      </c>
      <c r="E4889" s="62" t="n">
        <v>15</v>
      </c>
      <c r="F4889" s="26" t="n">
        <v>12.83</v>
      </c>
      <c r="G4889" s="26" t="n">
        <v>192.41</v>
      </c>
    </row>
    <row r="4890" customFormat="false" ht="25.5" hidden="false" customHeight="false" outlineLevel="0" collapsed="false">
      <c r="A4890" s="63" t="s">
        <v>1367</v>
      </c>
      <c r="B4890" s="23" t="s">
        <v>1368</v>
      </c>
      <c r="C4890" s="24" t="s">
        <v>17</v>
      </c>
      <c r="D4890" s="24" t="s">
        <v>1314</v>
      </c>
      <c r="E4890" s="62" t="n">
        <v>15</v>
      </c>
      <c r="F4890" s="26" t="n">
        <v>15.68</v>
      </c>
      <c r="G4890" s="26" t="n">
        <v>235.16</v>
      </c>
    </row>
    <row r="4891" customFormat="false" ht="102" hidden="false" customHeight="false" outlineLevel="0" collapsed="false">
      <c r="A4891" s="63" t="s">
        <v>1912</v>
      </c>
      <c r="B4891" s="23" t="s">
        <v>1913</v>
      </c>
      <c r="C4891" s="24" t="s">
        <v>1343</v>
      </c>
      <c r="D4891" s="24" t="s">
        <v>23</v>
      </c>
      <c r="E4891" s="62" t="n">
        <v>5</v>
      </c>
      <c r="F4891" s="26" t="n">
        <v>380.49</v>
      </c>
      <c r="G4891" s="26" t="n">
        <v>1902.45</v>
      </c>
    </row>
    <row r="4892" customFormat="false" ht="15" hidden="false" customHeight="false" outlineLevel="0" collapsed="false">
      <c r="A4892" s="64" t="s">
        <v>1353</v>
      </c>
      <c r="B4892" s="64"/>
      <c r="C4892" s="64"/>
      <c r="D4892" s="64"/>
      <c r="E4892" s="64"/>
      <c r="F4892" s="64"/>
      <c r="G4892" s="65" t="n">
        <v>60.33</v>
      </c>
    </row>
    <row r="4893" customFormat="false" ht="15" hidden="false" customHeight="false" outlineLevel="0" collapsed="false">
      <c r="A4893" s="64" t="s">
        <v>1354</v>
      </c>
      <c r="B4893" s="64"/>
      <c r="C4893" s="64"/>
      <c r="D4893" s="64"/>
      <c r="E4893" s="64"/>
      <c r="F4893" s="64"/>
      <c r="G4893" s="65" t="n">
        <v>405.68</v>
      </c>
    </row>
    <row r="4894" customFormat="false" ht="15" hidden="false" customHeight="false" outlineLevel="0" collapsed="false">
      <c r="A4894" s="64" t="s">
        <v>1355</v>
      </c>
      <c r="B4894" s="64"/>
      <c r="C4894" s="64"/>
      <c r="D4894" s="64"/>
      <c r="E4894" s="64"/>
      <c r="F4894" s="64"/>
      <c r="G4894" s="65" t="n">
        <v>466.01</v>
      </c>
    </row>
    <row r="4895" customFormat="false" ht="15" hidden="false" customHeight="false" outlineLevel="0" collapsed="false">
      <c r="A4895" s="64" t="s">
        <v>1356</v>
      </c>
      <c r="B4895" s="64"/>
      <c r="C4895" s="64"/>
      <c r="D4895" s="64"/>
      <c r="E4895" s="64"/>
      <c r="F4895" s="64"/>
      <c r="G4895" s="65" t="n">
        <v>0</v>
      </c>
    </row>
    <row r="4896" customFormat="false" ht="15" hidden="false" customHeight="false" outlineLevel="0" collapsed="false">
      <c r="A4896" s="64" t="s">
        <v>1357</v>
      </c>
      <c r="B4896" s="64"/>
      <c r="C4896" s="64"/>
      <c r="D4896" s="64"/>
      <c r="E4896" s="64"/>
      <c r="F4896" s="64"/>
      <c r="G4896" s="65" t="n">
        <v>119.53</v>
      </c>
    </row>
    <row r="4897" customFormat="false" ht="15" hidden="false" customHeight="false" outlineLevel="0" collapsed="false">
      <c r="A4897" s="64" t="s">
        <v>1358</v>
      </c>
      <c r="B4897" s="64"/>
      <c r="C4897" s="64"/>
      <c r="D4897" s="64"/>
      <c r="E4897" s="64"/>
      <c r="F4897" s="64"/>
      <c r="G4897" s="65" t="n">
        <v>0</v>
      </c>
    </row>
    <row r="4898" customFormat="false" ht="15" hidden="false" customHeight="false" outlineLevel="0" collapsed="false">
      <c r="A4898" s="64" t="s">
        <v>1359</v>
      </c>
      <c r="B4898" s="64"/>
      <c r="C4898" s="64"/>
      <c r="D4898" s="64"/>
      <c r="E4898" s="64"/>
      <c r="F4898" s="64"/>
      <c r="G4898" s="65" t="n">
        <v>119.53</v>
      </c>
    </row>
    <row r="4899" customFormat="false" ht="15" hidden="false" customHeight="false" outlineLevel="0" collapsed="false">
      <c r="A4899" s="64" t="s">
        <v>1360</v>
      </c>
      <c r="B4899" s="64"/>
      <c r="C4899" s="64"/>
      <c r="D4899" s="64"/>
      <c r="E4899" s="64"/>
      <c r="F4899" s="64"/>
      <c r="G4899" s="65" t="n">
        <v>585.54</v>
      </c>
    </row>
    <row r="4900" customFormat="false" ht="15" hidden="false" customHeight="false" outlineLevel="0" collapsed="false">
      <c r="A4900" s="64" t="s">
        <v>1361</v>
      </c>
      <c r="B4900" s="64"/>
      <c r="C4900" s="64"/>
      <c r="D4900" s="64"/>
      <c r="E4900" s="64"/>
      <c r="F4900" s="64"/>
      <c r="G4900" s="65" t="n">
        <v>5</v>
      </c>
    </row>
    <row r="4901" customFormat="false" ht="15" hidden="false" customHeight="false" outlineLevel="0" collapsed="false">
      <c r="A4901" s="64" t="s">
        <v>1362</v>
      </c>
      <c r="B4901" s="64"/>
      <c r="C4901" s="64"/>
      <c r="D4901" s="64"/>
      <c r="E4901" s="64"/>
      <c r="F4901" s="64"/>
      <c r="G4901" s="65" t="n">
        <f aca="false">G4900*G4899</f>
        <v>2927.7</v>
      </c>
    </row>
    <row r="4902" customFormat="false" ht="15" hidden="false" customHeight="false" outlineLevel="0" collapsed="false">
      <c r="A4902" s="66"/>
      <c r="B4902" s="66"/>
      <c r="C4902" s="66"/>
      <c r="D4902" s="66"/>
      <c r="E4902" s="66"/>
      <c r="F4902" s="66"/>
      <c r="G4902" s="66"/>
    </row>
    <row r="4903" customFormat="false" ht="15" hidden="false" customHeight="false" outlineLevel="0" collapsed="false">
      <c r="A4903" s="30" t="s">
        <v>608</v>
      </c>
      <c r="B4903" s="30" t="s">
        <v>609</v>
      </c>
      <c r="C4903" s="61" t="s">
        <v>17</v>
      </c>
      <c r="D4903" s="61" t="s">
        <v>23</v>
      </c>
      <c r="E4903" s="62"/>
      <c r="F4903" s="25"/>
      <c r="G4903" s="25"/>
    </row>
    <row r="4904" customFormat="false" ht="25.5" hidden="false" customHeight="false" outlineLevel="0" collapsed="false">
      <c r="A4904" s="63" t="s">
        <v>1373</v>
      </c>
      <c r="B4904" s="23" t="s">
        <v>1374</v>
      </c>
      <c r="C4904" s="24" t="s">
        <v>17</v>
      </c>
      <c r="D4904" s="24" t="s">
        <v>1314</v>
      </c>
      <c r="E4904" s="62" t="n">
        <v>2.7</v>
      </c>
      <c r="F4904" s="26" t="n">
        <v>12.83</v>
      </c>
      <c r="G4904" s="26" t="n">
        <v>34.63</v>
      </c>
    </row>
    <row r="4905" customFormat="false" ht="25.5" hidden="false" customHeight="false" outlineLevel="0" collapsed="false">
      <c r="A4905" s="63" t="s">
        <v>1367</v>
      </c>
      <c r="B4905" s="23" t="s">
        <v>1368</v>
      </c>
      <c r="C4905" s="24" t="s">
        <v>17</v>
      </c>
      <c r="D4905" s="24" t="s">
        <v>1314</v>
      </c>
      <c r="E4905" s="62" t="n">
        <v>2.7</v>
      </c>
      <c r="F4905" s="26" t="n">
        <v>15.68</v>
      </c>
      <c r="G4905" s="26" t="n">
        <v>42.33</v>
      </c>
    </row>
    <row r="4906" customFormat="false" ht="89.25" hidden="false" customHeight="false" outlineLevel="0" collapsed="false">
      <c r="A4906" s="63" t="s">
        <v>1914</v>
      </c>
      <c r="B4906" s="23" t="s">
        <v>1915</v>
      </c>
      <c r="C4906" s="24" t="s">
        <v>1343</v>
      </c>
      <c r="D4906" s="24" t="s">
        <v>23</v>
      </c>
      <c r="E4906" s="62" t="n">
        <v>9</v>
      </c>
      <c r="F4906" s="26" t="n">
        <v>46.39</v>
      </c>
      <c r="G4906" s="26" t="n">
        <v>417.51</v>
      </c>
    </row>
    <row r="4907" customFormat="false" ht="15" hidden="false" customHeight="false" outlineLevel="0" collapsed="false">
      <c r="A4907" s="64" t="s">
        <v>1353</v>
      </c>
      <c r="B4907" s="64"/>
      <c r="C4907" s="64"/>
      <c r="D4907" s="64"/>
      <c r="E4907" s="64"/>
      <c r="F4907" s="64"/>
      <c r="G4907" s="65" t="n">
        <v>6.03</v>
      </c>
    </row>
    <row r="4908" customFormat="false" ht="15" hidden="false" customHeight="false" outlineLevel="0" collapsed="false">
      <c r="A4908" s="64" t="s">
        <v>1354</v>
      </c>
      <c r="B4908" s="64"/>
      <c r="C4908" s="64"/>
      <c r="D4908" s="64"/>
      <c r="E4908" s="64"/>
      <c r="F4908" s="64"/>
      <c r="G4908" s="65" t="n">
        <v>48.91</v>
      </c>
    </row>
    <row r="4909" customFormat="false" ht="15" hidden="false" customHeight="false" outlineLevel="0" collapsed="false">
      <c r="A4909" s="64" t="s">
        <v>1355</v>
      </c>
      <c r="B4909" s="64"/>
      <c r="C4909" s="64"/>
      <c r="D4909" s="64"/>
      <c r="E4909" s="64"/>
      <c r="F4909" s="64"/>
      <c r="G4909" s="65" t="n">
        <v>54.94</v>
      </c>
    </row>
    <row r="4910" customFormat="false" ht="15" hidden="false" customHeight="false" outlineLevel="0" collapsed="false">
      <c r="A4910" s="64" t="s">
        <v>1356</v>
      </c>
      <c r="B4910" s="64"/>
      <c r="C4910" s="64"/>
      <c r="D4910" s="64"/>
      <c r="E4910" s="64"/>
      <c r="F4910" s="64"/>
      <c r="G4910" s="65" t="n">
        <v>0</v>
      </c>
    </row>
    <row r="4911" customFormat="false" ht="15" hidden="false" customHeight="false" outlineLevel="0" collapsed="false">
      <c r="A4911" s="64" t="s">
        <v>1357</v>
      </c>
      <c r="B4911" s="64"/>
      <c r="C4911" s="64"/>
      <c r="D4911" s="64"/>
      <c r="E4911" s="64"/>
      <c r="F4911" s="64"/>
      <c r="G4911" s="65" t="n">
        <v>14.09</v>
      </c>
    </row>
    <row r="4912" customFormat="false" ht="15" hidden="false" customHeight="false" outlineLevel="0" collapsed="false">
      <c r="A4912" s="64" t="s">
        <v>1358</v>
      </c>
      <c r="B4912" s="64"/>
      <c r="C4912" s="64"/>
      <c r="D4912" s="64"/>
      <c r="E4912" s="64"/>
      <c r="F4912" s="64"/>
      <c r="G4912" s="65" t="n">
        <v>0</v>
      </c>
    </row>
    <row r="4913" customFormat="false" ht="15" hidden="false" customHeight="false" outlineLevel="0" collapsed="false">
      <c r="A4913" s="64" t="s">
        <v>1359</v>
      </c>
      <c r="B4913" s="64"/>
      <c r="C4913" s="64"/>
      <c r="D4913" s="64"/>
      <c r="E4913" s="64"/>
      <c r="F4913" s="64"/>
      <c r="G4913" s="65" t="n">
        <v>14.09</v>
      </c>
    </row>
    <row r="4914" customFormat="false" ht="15" hidden="false" customHeight="false" outlineLevel="0" collapsed="false">
      <c r="A4914" s="64" t="s">
        <v>1360</v>
      </c>
      <c r="B4914" s="64"/>
      <c r="C4914" s="64"/>
      <c r="D4914" s="64"/>
      <c r="E4914" s="64"/>
      <c r="F4914" s="64"/>
      <c r="G4914" s="65" t="n">
        <v>69.03</v>
      </c>
    </row>
    <row r="4915" customFormat="false" ht="15" hidden="false" customHeight="false" outlineLevel="0" collapsed="false">
      <c r="A4915" s="64" t="s">
        <v>1361</v>
      </c>
      <c r="B4915" s="64"/>
      <c r="C4915" s="64"/>
      <c r="D4915" s="64"/>
      <c r="E4915" s="64"/>
      <c r="F4915" s="64"/>
      <c r="G4915" s="65" t="n">
        <v>9</v>
      </c>
    </row>
    <row r="4916" customFormat="false" ht="15" hidden="false" customHeight="false" outlineLevel="0" collapsed="false">
      <c r="A4916" s="64" t="s">
        <v>1362</v>
      </c>
      <c r="B4916" s="64"/>
      <c r="C4916" s="64"/>
      <c r="D4916" s="64"/>
      <c r="E4916" s="64"/>
      <c r="F4916" s="64"/>
      <c r="G4916" s="65" t="n">
        <f aca="false">G4915*G4914</f>
        <v>621.27</v>
      </c>
    </row>
    <row r="4917" customFormat="false" ht="15" hidden="false" customHeight="false" outlineLevel="0" collapsed="false">
      <c r="A4917" s="66"/>
      <c r="B4917" s="66"/>
      <c r="C4917" s="66"/>
      <c r="D4917" s="66"/>
      <c r="E4917" s="66"/>
      <c r="F4917" s="66"/>
      <c r="G4917" s="66"/>
    </row>
    <row r="4918" customFormat="false" ht="25.5" hidden="false" customHeight="false" outlineLevel="0" collapsed="false">
      <c r="A4918" s="30" t="s">
        <v>610</v>
      </c>
      <c r="B4918" s="30" t="s">
        <v>611</v>
      </c>
      <c r="C4918" s="61" t="s">
        <v>17</v>
      </c>
      <c r="D4918" s="61" t="s">
        <v>23</v>
      </c>
      <c r="E4918" s="62"/>
      <c r="F4918" s="25"/>
      <c r="G4918" s="25"/>
    </row>
    <row r="4919" customFormat="false" ht="25.5" hidden="false" customHeight="false" outlineLevel="0" collapsed="false">
      <c r="A4919" s="63" t="s">
        <v>1373</v>
      </c>
      <c r="B4919" s="23" t="s">
        <v>1374</v>
      </c>
      <c r="C4919" s="24" t="s">
        <v>17</v>
      </c>
      <c r="D4919" s="24" t="s">
        <v>1314</v>
      </c>
      <c r="E4919" s="62" t="n">
        <v>0.9</v>
      </c>
      <c r="F4919" s="26" t="n">
        <v>12.83</v>
      </c>
      <c r="G4919" s="26" t="n">
        <v>11.54</v>
      </c>
    </row>
    <row r="4920" customFormat="false" ht="76.5" hidden="false" customHeight="false" outlineLevel="0" collapsed="false">
      <c r="A4920" s="63" t="s">
        <v>1916</v>
      </c>
      <c r="B4920" s="23" t="s">
        <v>1917</v>
      </c>
      <c r="C4920" s="24" t="s">
        <v>1343</v>
      </c>
      <c r="D4920" s="24" t="s">
        <v>23</v>
      </c>
      <c r="E4920" s="62" t="n">
        <v>3</v>
      </c>
      <c r="F4920" s="26" t="n">
        <v>105.53</v>
      </c>
      <c r="G4920" s="26" t="n">
        <v>316.59</v>
      </c>
    </row>
    <row r="4921" customFormat="false" ht="15" hidden="false" customHeight="false" outlineLevel="0" collapsed="false">
      <c r="A4921" s="64" t="s">
        <v>1353</v>
      </c>
      <c r="B4921" s="64"/>
      <c r="C4921" s="64"/>
      <c r="D4921" s="64"/>
      <c r="E4921" s="64"/>
      <c r="F4921" s="64"/>
      <c r="G4921" s="65" t="n">
        <v>2.59</v>
      </c>
    </row>
    <row r="4922" customFormat="false" ht="15" hidden="false" customHeight="false" outlineLevel="0" collapsed="false">
      <c r="A4922" s="64" t="s">
        <v>1354</v>
      </c>
      <c r="B4922" s="64"/>
      <c r="C4922" s="64"/>
      <c r="D4922" s="64"/>
      <c r="E4922" s="64"/>
      <c r="F4922" s="64"/>
      <c r="G4922" s="65" t="n">
        <v>106.79</v>
      </c>
    </row>
    <row r="4923" customFormat="false" ht="15" hidden="false" customHeight="false" outlineLevel="0" collapsed="false">
      <c r="A4923" s="64" t="s">
        <v>1355</v>
      </c>
      <c r="B4923" s="64"/>
      <c r="C4923" s="64"/>
      <c r="D4923" s="64"/>
      <c r="E4923" s="64"/>
      <c r="F4923" s="64"/>
      <c r="G4923" s="65" t="n">
        <v>109.38</v>
      </c>
    </row>
    <row r="4924" customFormat="false" ht="15" hidden="false" customHeight="false" outlineLevel="0" collapsed="false">
      <c r="A4924" s="64" t="s">
        <v>1356</v>
      </c>
      <c r="B4924" s="64"/>
      <c r="C4924" s="64"/>
      <c r="D4924" s="64"/>
      <c r="E4924" s="64"/>
      <c r="F4924" s="64"/>
      <c r="G4924" s="65" t="n">
        <v>0</v>
      </c>
    </row>
    <row r="4925" customFormat="false" ht="15" hidden="false" customHeight="false" outlineLevel="0" collapsed="false">
      <c r="A4925" s="64" t="s">
        <v>1357</v>
      </c>
      <c r="B4925" s="64"/>
      <c r="C4925" s="64"/>
      <c r="D4925" s="64"/>
      <c r="E4925" s="64"/>
      <c r="F4925" s="64"/>
      <c r="G4925" s="65" t="n">
        <v>28.06</v>
      </c>
    </row>
    <row r="4926" customFormat="false" ht="15" hidden="false" customHeight="false" outlineLevel="0" collapsed="false">
      <c r="A4926" s="64" t="s">
        <v>1358</v>
      </c>
      <c r="B4926" s="64"/>
      <c r="C4926" s="64"/>
      <c r="D4926" s="64"/>
      <c r="E4926" s="64"/>
      <c r="F4926" s="64"/>
      <c r="G4926" s="65" t="n">
        <v>0</v>
      </c>
    </row>
    <row r="4927" customFormat="false" ht="15" hidden="false" customHeight="false" outlineLevel="0" collapsed="false">
      <c r="A4927" s="64" t="s">
        <v>1359</v>
      </c>
      <c r="B4927" s="64"/>
      <c r="C4927" s="64"/>
      <c r="D4927" s="64"/>
      <c r="E4927" s="64"/>
      <c r="F4927" s="64"/>
      <c r="G4927" s="65" t="n">
        <v>28.06</v>
      </c>
    </row>
    <row r="4928" customFormat="false" ht="15" hidden="false" customHeight="false" outlineLevel="0" collapsed="false">
      <c r="A4928" s="64" t="s">
        <v>1360</v>
      </c>
      <c r="B4928" s="64"/>
      <c r="C4928" s="64"/>
      <c r="D4928" s="64"/>
      <c r="E4928" s="64"/>
      <c r="F4928" s="64"/>
      <c r="G4928" s="65" t="n">
        <v>137.43</v>
      </c>
    </row>
    <row r="4929" customFormat="false" ht="15" hidden="false" customHeight="false" outlineLevel="0" collapsed="false">
      <c r="A4929" s="64" t="s">
        <v>1361</v>
      </c>
      <c r="B4929" s="64"/>
      <c r="C4929" s="64"/>
      <c r="D4929" s="64"/>
      <c r="E4929" s="64"/>
      <c r="F4929" s="64"/>
      <c r="G4929" s="65" t="n">
        <v>3</v>
      </c>
    </row>
    <row r="4930" customFormat="false" ht="15" hidden="false" customHeight="false" outlineLevel="0" collapsed="false">
      <c r="A4930" s="64" t="s">
        <v>1362</v>
      </c>
      <c r="B4930" s="64"/>
      <c r="C4930" s="64"/>
      <c r="D4930" s="64"/>
      <c r="E4930" s="64"/>
      <c r="F4930" s="64"/>
      <c r="G4930" s="65" t="n">
        <f aca="false">G4929*G4928</f>
        <v>412.29</v>
      </c>
    </row>
    <row r="4931" customFormat="false" ht="15" hidden="false" customHeight="false" outlineLevel="0" collapsed="false">
      <c r="A4931" s="66"/>
      <c r="B4931" s="66"/>
      <c r="C4931" s="66"/>
      <c r="D4931" s="66"/>
      <c r="E4931" s="66"/>
      <c r="F4931" s="66"/>
      <c r="G4931" s="66"/>
    </row>
    <row r="4932" customFormat="false" ht="25.5" hidden="false" customHeight="false" outlineLevel="0" collapsed="false">
      <c r="A4932" s="30" t="s">
        <v>612</v>
      </c>
      <c r="B4932" s="30" t="s">
        <v>613</v>
      </c>
      <c r="C4932" s="61" t="s">
        <v>17</v>
      </c>
      <c r="D4932" s="61" t="s">
        <v>23</v>
      </c>
      <c r="E4932" s="62"/>
      <c r="F4932" s="25"/>
      <c r="G4932" s="25"/>
    </row>
    <row r="4933" customFormat="false" ht="25.5" hidden="false" customHeight="false" outlineLevel="0" collapsed="false">
      <c r="A4933" s="63" t="s">
        <v>1373</v>
      </c>
      <c r="B4933" s="23" t="s">
        <v>1374</v>
      </c>
      <c r="C4933" s="24" t="s">
        <v>17</v>
      </c>
      <c r="D4933" s="24" t="s">
        <v>1314</v>
      </c>
      <c r="E4933" s="62" t="n">
        <v>7.2</v>
      </c>
      <c r="F4933" s="26" t="n">
        <v>12.83</v>
      </c>
      <c r="G4933" s="26" t="n">
        <v>92.36</v>
      </c>
    </row>
    <row r="4934" customFormat="false" ht="63.75" hidden="false" customHeight="false" outlineLevel="0" collapsed="false">
      <c r="A4934" s="63" t="s">
        <v>1918</v>
      </c>
      <c r="B4934" s="23" t="s">
        <v>1919</v>
      </c>
      <c r="C4934" s="24" t="s">
        <v>1343</v>
      </c>
      <c r="D4934" s="24" t="s">
        <v>23</v>
      </c>
      <c r="E4934" s="62" t="n">
        <v>144</v>
      </c>
      <c r="F4934" s="26" t="n">
        <v>0.77</v>
      </c>
      <c r="G4934" s="26" t="n">
        <v>110.88</v>
      </c>
    </row>
    <row r="4935" customFormat="false" ht="15" hidden="false" customHeight="false" outlineLevel="0" collapsed="false">
      <c r="A4935" s="64" t="s">
        <v>1353</v>
      </c>
      <c r="B4935" s="64"/>
      <c r="C4935" s="64"/>
      <c r="D4935" s="64"/>
      <c r="E4935" s="64"/>
      <c r="F4935" s="64"/>
      <c r="G4935" s="65" t="n">
        <v>0.43</v>
      </c>
    </row>
    <row r="4936" customFormat="false" ht="15" hidden="false" customHeight="false" outlineLevel="0" collapsed="false">
      <c r="A4936" s="64" t="s">
        <v>1354</v>
      </c>
      <c r="B4936" s="64"/>
      <c r="C4936" s="64"/>
      <c r="D4936" s="64"/>
      <c r="E4936" s="64"/>
      <c r="F4936" s="64"/>
      <c r="G4936" s="65" t="n">
        <v>0.98</v>
      </c>
    </row>
    <row r="4937" customFormat="false" ht="15" hidden="false" customHeight="false" outlineLevel="0" collapsed="false">
      <c r="A4937" s="64" t="s">
        <v>1355</v>
      </c>
      <c r="B4937" s="64"/>
      <c r="C4937" s="64"/>
      <c r="D4937" s="64"/>
      <c r="E4937" s="64"/>
      <c r="F4937" s="64"/>
      <c r="G4937" s="65" t="n">
        <v>1.41</v>
      </c>
    </row>
    <row r="4938" customFormat="false" ht="15" hidden="false" customHeight="false" outlineLevel="0" collapsed="false">
      <c r="A4938" s="64" t="s">
        <v>1356</v>
      </c>
      <c r="B4938" s="64"/>
      <c r="C4938" s="64"/>
      <c r="D4938" s="64"/>
      <c r="E4938" s="64"/>
      <c r="F4938" s="64"/>
      <c r="G4938" s="65" t="n">
        <v>0</v>
      </c>
    </row>
    <row r="4939" customFormat="false" ht="15" hidden="false" customHeight="false" outlineLevel="0" collapsed="false">
      <c r="A4939" s="64" t="s">
        <v>1357</v>
      </c>
      <c r="B4939" s="64"/>
      <c r="C4939" s="64"/>
      <c r="D4939" s="64"/>
      <c r="E4939" s="64"/>
      <c r="F4939" s="64"/>
      <c r="G4939" s="65" t="n">
        <v>0.36</v>
      </c>
    </row>
    <row r="4940" customFormat="false" ht="15" hidden="false" customHeight="false" outlineLevel="0" collapsed="false">
      <c r="A4940" s="64" t="s">
        <v>1358</v>
      </c>
      <c r="B4940" s="64"/>
      <c r="C4940" s="64"/>
      <c r="D4940" s="64"/>
      <c r="E4940" s="64"/>
      <c r="F4940" s="64"/>
      <c r="G4940" s="65" t="n">
        <v>0</v>
      </c>
    </row>
    <row r="4941" customFormat="false" ht="15" hidden="false" customHeight="false" outlineLevel="0" collapsed="false">
      <c r="A4941" s="64" t="s">
        <v>1359</v>
      </c>
      <c r="B4941" s="64"/>
      <c r="C4941" s="64"/>
      <c r="D4941" s="64"/>
      <c r="E4941" s="64"/>
      <c r="F4941" s="64"/>
      <c r="G4941" s="65" t="n">
        <v>0.36</v>
      </c>
    </row>
    <row r="4942" customFormat="false" ht="15" hidden="false" customHeight="false" outlineLevel="0" collapsed="false">
      <c r="A4942" s="64" t="s">
        <v>1360</v>
      </c>
      <c r="B4942" s="64"/>
      <c r="C4942" s="64"/>
      <c r="D4942" s="64"/>
      <c r="E4942" s="64"/>
      <c r="F4942" s="64"/>
      <c r="G4942" s="65" t="n">
        <v>1.77</v>
      </c>
    </row>
    <row r="4943" customFormat="false" ht="15" hidden="false" customHeight="false" outlineLevel="0" collapsed="false">
      <c r="A4943" s="64" t="s">
        <v>1361</v>
      </c>
      <c r="B4943" s="64"/>
      <c r="C4943" s="64"/>
      <c r="D4943" s="64"/>
      <c r="E4943" s="64"/>
      <c r="F4943" s="64"/>
      <c r="G4943" s="65" t="n">
        <v>144</v>
      </c>
    </row>
    <row r="4944" customFormat="false" ht="15" hidden="false" customHeight="false" outlineLevel="0" collapsed="false">
      <c r="A4944" s="64" t="s">
        <v>1362</v>
      </c>
      <c r="B4944" s="64"/>
      <c r="C4944" s="64"/>
      <c r="D4944" s="64"/>
      <c r="E4944" s="64"/>
      <c r="F4944" s="64"/>
      <c r="G4944" s="65" t="n">
        <f aca="false">G4943*G4942</f>
        <v>254.88</v>
      </c>
    </row>
    <row r="4945" customFormat="false" ht="15" hidden="false" customHeight="false" outlineLevel="0" collapsed="false">
      <c r="A4945" s="66"/>
      <c r="B4945" s="66"/>
      <c r="C4945" s="66"/>
      <c r="D4945" s="66"/>
      <c r="E4945" s="66"/>
      <c r="F4945" s="66"/>
      <c r="G4945" s="66"/>
    </row>
    <row r="4946" customFormat="false" ht="15" hidden="false" customHeight="false" outlineLevel="0" collapsed="false">
      <c r="A4946" s="30" t="s">
        <v>614</v>
      </c>
      <c r="B4946" s="30" t="s">
        <v>615</v>
      </c>
      <c r="C4946" s="61" t="s">
        <v>17</v>
      </c>
      <c r="D4946" s="61" t="s">
        <v>23</v>
      </c>
      <c r="E4946" s="62"/>
      <c r="F4946" s="25"/>
      <c r="G4946" s="25"/>
    </row>
    <row r="4947" customFormat="false" ht="25.5" hidden="false" customHeight="false" outlineLevel="0" collapsed="false">
      <c r="A4947" s="63" t="s">
        <v>1373</v>
      </c>
      <c r="B4947" s="23" t="s">
        <v>1374</v>
      </c>
      <c r="C4947" s="24" t="s">
        <v>17</v>
      </c>
      <c r="D4947" s="24" t="s">
        <v>1314</v>
      </c>
      <c r="E4947" s="62" t="n">
        <v>3</v>
      </c>
      <c r="F4947" s="26" t="n">
        <v>12.83</v>
      </c>
      <c r="G4947" s="26" t="n">
        <v>38.48</v>
      </c>
    </row>
    <row r="4948" customFormat="false" ht="25.5" hidden="false" customHeight="false" outlineLevel="0" collapsed="false">
      <c r="A4948" s="63" t="s">
        <v>1367</v>
      </c>
      <c r="B4948" s="23" t="s">
        <v>1368</v>
      </c>
      <c r="C4948" s="24" t="s">
        <v>17</v>
      </c>
      <c r="D4948" s="24" t="s">
        <v>1314</v>
      </c>
      <c r="E4948" s="62" t="n">
        <v>3</v>
      </c>
      <c r="F4948" s="26" t="n">
        <v>15.68</v>
      </c>
      <c r="G4948" s="26" t="n">
        <v>47.03</v>
      </c>
    </row>
    <row r="4949" customFormat="false" ht="165.75" hidden="false" customHeight="false" outlineLevel="0" collapsed="false">
      <c r="A4949" s="63" t="s">
        <v>1920</v>
      </c>
      <c r="B4949" s="23" t="s">
        <v>1921</v>
      </c>
      <c r="C4949" s="24" t="s">
        <v>1343</v>
      </c>
      <c r="D4949" s="24" t="s">
        <v>23</v>
      </c>
      <c r="E4949" s="62" t="n">
        <v>1</v>
      </c>
      <c r="F4949" s="26" t="n">
        <v>331.67</v>
      </c>
      <c r="G4949" s="26" t="n">
        <v>331.67</v>
      </c>
    </row>
    <row r="4950" customFormat="false" ht="15" hidden="false" customHeight="false" outlineLevel="0" collapsed="false">
      <c r="A4950" s="64" t="s">
        <v>1353</v>
      </c>
      <c r="B4950" s="64"/>
      <c r="C4950" s="64"/>
      <c r="D4950" s="64"/>
      <c r="E4950" s="64"/>
      <c r="F4950" s="64"/>
      <c r="G4950" s="65" t="n">
        <v>60.33</v>
      </c>
    </row>
    <row r="4951" customFormat="false" ht="15" hidden="false" customHeight="false" outlineLevel="0" collapsed="false">
      <c r="A4951" s="64" t="s">
        <v>1354</v>
      </c>
      <c r="B4951" s="64"/>
      <c r="C4951" s="64"/>
      <c r="D4951" s="64"/>
      <c r="E4951" s="64"/>
      <c r="F4951" s="64"/>
      <c r="G4951" s="65" t="n">
        <v>356.86</v>
      </c>
    </row>
    <row r="4952" customFormat="false" ht="15" hidden="false" customHeight="false" outlineLevel="0" collapsed="false">
      <c r="A4952" s="64" t="s">
        <v>1355</v>
      </c>
      <c r="B4952" s="64"/>
      <c r="C4952" s="64"/>
      <c r="D4952" s="64"/>
      <c r="E4952" s="64"/>
      <c r="F4952" s="64"/>
      <c r="G4952" s="65" t="n">
        <v>417.19</v>
      </c>
    </row>
    <row r="4953" customFormat="false" ht="15" hidden="false" customHeight="false" outlineLevel="0" collapsed="false">
      <c r="A4953" s="64" t="s">
        <v>1356</v>
      </c>
      <c r="B4953" s="64"/>
      <c r="C4953" s="64"/>
      <c r="D4953" s="64"/>
      <c r="E4953" s="64"/>
      <c r="F4953" s="64"/>
      <c r="G4953" s="65" t="n">
        <v>0</v>
      </c>
    </row>
    <row r="4954" customFormat="false" ht="15" hidden="false" customHeight="false" outlineLevel="0" collapsed="false">
      <c r="A4954" s="64" t="s">
        <v>1357</v>
      </c>
      <c r="B4954" s="64"/>
      <c r="C4954" s="64"/>
      <c r="D4954" s="64"/>
      <c r="E4954" s="64"/>
      <c r="F4954" s="64"/>
      <c r="G4954" s="65" t="n">
        <v>107.01</v>
      </c>
    </row>
    <row r="4955" customFormat="false" ht="15" hidden="false" customHeight="false" outlineLevel="0" collapsed="false">
      <c r="A4955" s="64" t="s">
        <v>1358</v>
      </c>
      <c r="B4955" s="64"/>
      <c r="C4955" s="64"/>
      <c r="D4955" s="64"/>
      <c r="E4955" s="64"/>
      <c r="F4955" s="64"/>
      <c r="G4955" s="65" t="n">
        <v>0</v>
      </c>
    </row>
    <row r="4956" customFormat="false" ht="15" hidden="false" customHeight="false" outlineLevel="0" collapsed="false">
      <c r="A4956" s="64" t="s">
        <v>1359</v>
      </c>
      <c r="B4956" s="64"/>
      <c r="C4956" s="64"/>
      <c r="D4956" s="64"/>
      <c r="E4956" s="64"/>
      <c r="F4956" s="64"/>
      <c r="G4956" s="65" t="n">
        <v>107.01</v>
      </c>
    </row>
    <row r="4957" customFormat="false" ht="15" hidden="false" customHeight="false" outlineLevel="0" collapsed="false">
      <c r="A4957" s="64" t="s">
        <v>1360</v>
      </c>
      <c r="B4957" s="64"/>
      <c r="C4957" s="64"/>
      <c r="D4957" s="64"/>
      <c r="E4957" s="64"/>
      <c r="F4957" s="64"/>
      <c r="G4957" s="65" t="n">
        <v>524.19</v>
      </c>
    </row>
    <row r="4958" customFormat="false" ht="15" hidden="false" customHeight="false" outlineLevel="0" collapsed="false">
      <c r="A4958" s="64" t="s">
        <v>1361</v>
      </c>
      <c r="B4958" s="64"/>
      <c r="C4958" s="64"/>
      <c r="D4958" s="64"/>
      <c r="E4958" s="64"/>
      <c r="F4958" s="64"/>
      <c r="G4958" s="65" t="n">
        <v>1</v>
      </c>
    </row>
    <row r="4959" customFormat="false" ht="15" hidden="false" customHeight="false" outlineLevel="0" collapsed="false">
      <c r="A4959" s="64" t="s">
        <v>1362</v>
      </c>
      <c r="B4959" s="64"/>
      <c r="C4959" s="64"/>
      <c r="D4959" s="64"/>
      <c r="E4959" s="64"/>
      <c r="F4959" s="64"/>
      <c r="G4959" s="65" t="n">
        <f aca="false">G4958*G4957</f>
        <v>524.19</v>
      </c>
    </row>
    <row r="4960" customFormat="false" ht="15" hidden="false" customHeight="false" outlineLevel="0" collapsed="false">
      <c r="A4960" s="66"/>
      <c r="B4960" s="66"/>
      <c r="C4960" s="66"/>
      <c r="D4960" s="66"/>
      <c r="E4960" s="66"/>
      <c r="F4960" s="66"/>
      <c r="G4960" s="66"/>
    </row>
    <row r="4961" customFormat="false" ht="15" hidden="false" customHeight="false" outlineLevel="0" collapsed="false">
      <c r="A4961" s="30" t="s">
        <v>616</v>
      </c>
      <c r="B4961" s="30" t="s">
        <v>617</v>
      </c>
      <c r="C4961" s="61" t="s">
        <v>17</v>
      </c>
      <c r="D4961" s="61" t="s">
        <v>23</v>
      </c>
      <c r="E4961" s="62"/>
      <c r="F4961" s="25"/>
      <c r="G4961" s="25"/>
    </row>
    <row r="4962" customFormat="false" ht="25.5" hidden="false" customHeight="false" outlineLevel="0" collapsed="false">
      <c r="A4962" s="63" t="s">
        <v>1373</v>
      </c>
      <c r="B4962" s="23" t="s">
        <v>1374</v>
      </c>
      <c r="C4962" s="24" t="s">
        <v>17</v>
      </c>
      <c r="D4962" s="24" t="s">
        <v>1314</v>
      </c>
      <c r="E4962" s="62" t="n">
        <v>1.25</v>
      </c>
      <c r="F4962" s="26" t="n">
        <v>12.83</v>
      </c>
      <c r="G4962" s="26" t="n">
        <v>16.03</v>
      </c>
    </row>
    <row r="4963" customFormat="false" ht="76.5" hidden="false" customHeight="false" outlineLevel="0" collapsed="false">
      <c r="A4963" s="63" t="s">
        <v>1922</v>
      </c>
      <c r="B4963" s="23" t="s">
        <v>1923</v>
      </c>
      <c r="C4963" s="24" t="s">
        <v>1343</v>
      </c>
      <c r="D4963" s="24" t="s">
        <v>23</v>
      </c>
      <c r="E4963" s="62" t="n">
        <v>25</v>
      </c>
      <c r="F4963" s="26" t="n">
        <v>21.58</v>
      </c>
      <c r="G4963" s="26" t="n">
        <v>539.5</v>
      </c>
    </row>
    <row r="4964" customFormat="false" ht="15" hidden="false" customHeight="false" outlineLevel="0" collapsed="false">
      <c r="A4964" s="64" t="s">
        <v>1353</v>
      </c>
      <c r="B4964" s="64"/>
      <c r="C4964" s="64"/>
      <c r="D4964" s="64"/>
      <c r="E4964" s="64"/>
      <c r="F4964" s="64"/>
      <c r="G4964" s="65" t="n">
        <v>0.43</v>
      </c>
    </row>
    <row r="4965" customFormat="false" ht="15" hidden="false" customHeight="false" outlineLevel="0" collapsed="false">
      <c r="A4965" s="64" t="s">
        <v>1354</v>
      </c>
      <c r="B4965" s="64"/>
      <c r="C4965" s="64"/>
      <c r="D4965" s="64"/>
      <c r="E4965" s="64"/>
      <c r="F4965" s="64"/>
      <c r="G4965" s="65" t="n">
        <v>21.79</v>
      </c>
    </row>
    <row r="4966" customFormat="false" ht="15" hidden="false" customHeight="false" outlineLevel="0" collapsed="false">
      <c r="A4966" s="64" t="s">
        <v>1355</v>
      </c>
      <c r="B4966" s="64"/>
      <c r="C4966" s="64"/>
      <c r="D4966" s="64"/>
      <c r="E4966" s="64"/>
      <c r="F4966" s="64"/>
      <c r="G4966" s="65" t="n">
        <v>22.22</v>
      </c>
    </row>
    <row r="4967" customFormat="false" ht="15" hidden="false" customHeight="false" outlineLevel="0" collapsed="false">
      <c r="A4967" s="64" t="s">
        <v>1356</v>
      </c>
      <c r="B4967" s="64"/>
      <c r="C4967" s="64"/>
      <c r="D4967" s="64"/>
      <c r="E4967" s="64"/>
      <c r="F4967" s="64"/>
      <c r="G4967" s="65" t="n">
        <v>0</v>
      </c>
    </row>
    <row r="4968" customFormat="false" ht="15" hidden="false" customHeight="false" outlineLevel="0" collapsed="false">
      <c r="A4968" s="64" t="s">
        <v>1357</v>
      </c>
      <c r="B4968" s="64"/>
      <c r="C4968" s="64"/>
      <c r="D4968" s="64"/>
      <c r="E4968" s="64"/>
      <c r="F4968" s="64"/>
      <c r="G4968" s="65" t="n">
        <v>5.7</v>
      </c>
    </row>
    <row r="4969" customFormat="false" ht="15" hidden="false" customHeight="false" outlineLevel="0" collapsed="false">
      <c r="A4969" s="64" t="s">
        <v>1358</v>
      </c>
      <c r="B4969" s="64"/>
      <c r="C4969" s="64"/>
      <c r="D4969" s="64"/>
      <c r="E4969" s="64"/>
      <c r="F4969" s="64"/>
      <c r="G4969" s="65" t="n">
        <v>0</v>
      </c>
    </row>
    <row r="4970" customFormat="false" ht="15" hidden="false" customHeight="false" outlineLevel="0" collapsed="false">
      <c r="A4970" s="64" t="s">
        <v>1359</v>
      </c>
      <c r="B4970" s="64"/>
      <c r="C4970" s="64"/>
      <c r="D4970" s="64"/>
      <c r="E4970" s="64"/>
      <c r="F4970" s="64"/>
      <c r="G4970" s="65" t="n">
        <v>5.7</v>
      </c>
    </row>
    <row r="4971" customFormat="false" ht="15" hidden="false" customHeight="false" outlineLevel="0" collapsed="false">
      <c r="A4971" s="64" t="s">
        <v>1360</v>
      </c>
      <c r="B4971" s="64"/>
      <c r="C4971" s="64"/>
      <c r="D4971" s="64"/>
      <c r="E4971" s="64"/>
      <c r="F4971" s="64"/>
      <c r="G4971" s="65" t="n">
        <v>27.92</v>
      </c>
    </row>
    <row r="4972" customFormat="false" ht="15" hidden="false" customHeight="false" outlineLevel="0" collapsed="false">
      <c r="A4972" s="64" t="s">
        <v>1361</v>
      </c>
      <c r="B4972" s="64"/>
      <c r="C4972" s="64"/>
      <c r="D4972" s="64"/>
      <c r="E4972" s="64"/>
      <c r="F4972" s="64"/>
      <c r="G4972" s="65" t="n">
        <v>25</v>
      </c>
    </row>
    <row r="4973" customFormat="false" ht="15" hidden="false" customHeight="false" outlineLevel="0" collapsed="false">
      <c r="A4973" s="64" t="s">
        <v>1362</v>
      </c>
      <c r="B4973" s="64"/>
      <c r="C4973" s="64"/>
      <c r="D4973" s="64"/>
      <c r="E4973" s="64"/>
      <c r="F4973" s="64"/>
      <c r="G4973" s="65" t="n">
        <f aca="false">G4972*G4971</f>
        <v>698</v>
      </c>
    </row>
    <row r="4974" customFormat="false" ht="15" hidden="false" customHeight="false" outlineLevel="0" collapsed="false">
      <c r="A4974" s="66"/>
      <c r="B4974" s="66"/>
      <c r="C4974" s="66"/>
      <c r="D4974" s="66"/>
      <c r="E4974" s="66"/>
      <c r="F4974" s="66"/>
      <c r="G4974" s="66"/>
    </row>
    <row r="4975" customFormat="false" ht="15" hidden="false" customHeight="false" outlineLevel="0" collapsed="false">
      <c r="A4975" s="30" t="s">
        <v>618</v>
      </c>
      <c r="B4975" s="30" t="s">
        <v>619</v>
      </c>
      <c r="C4975" s="61" t="s">
        <v>17</v>
      </c>
      <c r="D4975" s="61" t="s">
        <v>23</v>
      </c>
      <c r="E4975" s="62"/>
      <c r="F4975" s="25"/>
      <c r="G4975" s="25"/>
    </row>
    <row r="4976" customFormat="false" ht="25.5" hidden="false" customHeight="false" outlineLevel="0" collapsed="false">
      <c r="A4976" s="63" t="s">
        <v>1373</v>
      </c>
      <c r="B4976" s="23" t="s">
        <v>1374</v>
      </c>
      <c r="C4976" s="24" t="s">
        <v>17</v>
      </c>
      <c r="D4976" s="24" t="s">
        <v>1314</v>
      </c>
      <c r="E4976" s="62" t="n">
        <v>0.25</v>
      </c>
      <c r="F4976" s="26" t="n">
        <v>12.83</v>
      </c>
      <c r="G4976" s="26" t="n">
        <v>3.21</v>
      </c>
    </row>
    <row r="4977" customFormat="false" ht="76.5" hidden="false" customHeight="false" outlineLevel="0" collapsed="false">
      <c r="A4977" s="63" t="s">
        <v>1924</v>
      </c>
      <c r="B4977" s="23" t="s">
        <v>1925</v>
      </c>
      <c r="C4977" s="24" t="s">
        <v>1343</v>
      </c>
      <c r="D4977" s="24" t="s">
        <v>23</v>
      </c>
      <c r="E4977" s="62" t="n">
        <v>5</v>
      </c>
      <c r="F4977" s="26" t="n">
        <v>49.45</v>
      </c>
      <c r="G4977" s="26" t="n">
        <v>247.25</v>
      </c>
    </row>
    <row r="4978" customFormat="false" ht="15" hidden="false" customHeight="false" outlineLevel="0" collapsed="false">
      <c r="A4978" s="64" t="s">
        <v>1353</v>
      </c>
      <c r="B4978" s="64"/>
      <c r="C4978" s="64"/>
      <c r="D4978" s="64"/>
      <c r="E4978" s="64"/>
      <c r="F4978" s="64"/>
      <c r="G4978" s="65" t="n">
        <v>0.43</v>
      </c>
    </row>
    <row r="4979" customFormat="false" ht="15" hidden="false" customHeight="false" outlineLevel="0" collapsed="false">
      <c r="A4979" s="64" t="s">
        <v>1354</v>
      </c>
      <c r="B4979" s="64"/>
      <c r="C4979" s="64"/>
      <c r="D4979" s="64"/>
      <c r="E4979" s="64"/>
      <c r="F4979" s="64"/>
      <c r="G4979" s="65" t="n">
        <v>49.66</v>
      </c>
    </row>
    <row r="4980" customFormat="false" ht="15" hidden="false" customHeight="false" outlineLevel="0" collapsed="false">
      <c r="A4980" s="64" t="s">
        <v>1355</v>
      </c>
      <c r="B4980" s="64"/>
      <c r="C4980" s="64"/>
      <c r="D4980" s="64"/>
      <c r="E4980" s="64"/>
      <c r="F4980" s="64"/>
      <c r="G4980" s="65" t="n">
        <v>50.09</v>
      </c>
    </row>
    <row r="4981" customFormat="false" ht="15" hidden="false" customHeight="false" outlineLevel="0" collapsed="false">
      <c r="A4981" s="64" t="s">
        <v>1356</v>
      </c>
      <c r="B4981" s="64"/>
      <c r="C4981" s="64"/>
      <c r="D4981" s="64"/>
      <c r="E4981" s="64"/>
      <c r="F4981" s="64"/>
      <c r="G4981" s="65" t="n">
        <v>0</v>
      </c>
    </row>
    <row r="4982" customFormat="false" ht="15" hidden="false" customHeight="false" outlineLevel="0" collapsed="false">
      <c r="A4982" s="64" t="s">
        <v>1357</v>
      </c>
      <c r="B4982" s="64"/>
      <c r="C4982" s="64"/>
      <c r="D4982" s="64"/>
      <c r="E4982" s="64"/>
      <c r="F4982" s="64"/>
      <c r="G4982" s="65" t="n">
        <v>12.85</v>
      </c>
    </row>
    <row r="4983" customFormat="false" ht="15" hidden="false" customHeight="false" outlineLevel="0" collapsed="false">
      <c r="A4983" s="64" t="s">
        <v>1358</v>
      </c>
      <c r="B4983" s="64"/>
      <c r="C4983" s="64"/>
      <c r="D4983" s="64"/>
      <c r="E4983" s="64"/>
      <c r="F4983" s="64"/>
      <c r="G4983" s="65" t="n">
        <v>0</v>
      </c>
    </row>
    <row r="4984" customFormat="false" ht="15" hidden="false" customHeight="false" outlineLevel="0" collapsed="false">
      <c r="A4984" s="64" t="s">
        <v>1359</v>
      </c>
      <c r="B4984" s="64"/>
      <c r="C4984" s="64"/>
      <c r="D4984" s="64"/>
      <c r="E4984" s="64"/>
      <c r="F4984" s="64"/>
      <c r="G4984" s="65" t="n">
        <v>12.85</v>
      </c>
    </row>
    <row r="4985" customFormat="false" ht="15" hidden="false" customHeight="false" outlineLevel="0" collapsed="false">
      <c r="A4985" s="64" t="s">
        <v>1360</v>
      </c>
      <c r="B4985" s="64"/>
      <c r="C4985" s="64"/>
      <c r="D4985" s="64"/>
      <c r="E4985" s="64"/>
      <c r="F4985" s="64"/>
      <c r="G4985" s="65" t="n">
        <v>62.94</v>
      </c>
    </row>
    <row r="4986" customFormat="false" ht="15" hidden="false" customHeight="false" outlineLevel="0" collapsed="false">
      <c r="A4986" s="64" t="s">
        <v>1361</v>
      </c>
      <c r="B4986" s="64"/>
      <c r="C4986" s="64"/>
      <c r="D4986" s="64"/>
      <c r="E4986" s="64"/>
      <c r="F4986" s="64"/>
      <c r="G4986" s="65" t="n">
        <v>5</v>
      </c>
    </row>
    <row r="4987" customFormat="false" ht="15" hidden="false" customHeight="false" outlineLevel="0" collapsed="false">
      <c r="A4987" s="64" t="s">
        <v>1362</v>
      </c>
      <c r="B4987" s="64"/>
      <c r="C4987" s="64"/>
      <c r="D4987" s="64"/>
      <c r="E4987" s="64"/>
      <c r="F4987" s="64"/>
      <c r="G4987" s="65" t="n">
        <f aca="false">G4986*G4985</f>
        <v>314.7</v>
      </c>
    </row>
    <row r="4988" customFormat="false" ht="15" hidden="false" customHeight="false" outlineLevel="0" collapsed="false">
      <c r="A4988" s="66"/>
      <c r="B4988" s="66"/>
      <c r="C4988" s="66"/>
      <c r="D4988" s="66"/>
      <c r="E4988" s="66"/>
      <c r="F4988" s="66"/>
      <c r="G4988" s="66"/>
    </row>
    <row r="4989" customFormat="false" ht="25.5" hidden="false" customHeight="false" outlineLevel="0" collapsed="false">
      <c r="A4989" s="30" t="s">
        <v>620</v>
      </c>
      <c r="B4989" s="30" t="s">
        <v>621</v>
      </c>
      <c r="C4989" s="61" t="s">
        <v>17</v>
      </c>
      <c r="D4989" s="61" t="s">
        <v>23</v>
      </c>
      <c r="E4989" s="62"/>
      <c r="F4989" s="25"/>
      <c r="G4989" s="25"/>
    </row>
    <row r="4990" customFormat="false" ht="25.5" hidden="false" customHeight="false" outlineLevel="0" collapsed="false">
      <c r="A4990" s="63" t="s">
        <v>1373</v>
      </c>
      <c r="B4990" s="23" t="s">
        <v>1374</v>
      </c>
      <c r="C4990" s="24" t="s">
        <v>17</v>
      </c>
      <c r="D4990" s="24" t="s">
        <v>1314</v>
      </c>
      <c r="E4990" s="62" t="n">
        <v>0.5</v>
      </c>
      <c r="F4990" s="26" t="n">
        <v>12.83</v>
      </c>
      <c r="G4990" s="26" t="n">
        <v>6.41</v>
      </c>
    </row>
    <row r="4991" customFormat="false" ht="25.5" hidden="false" customHeight="false" outlineLevel="0" collapsed="false">
      <c r="A4991" s="63" t="s">
        <v>1367</v>
      </c>
      <c r="B4991" s="23" t="s">
        <v>1368</v>
      </c>
      <c r="C4991" s="24" t="s">
        <v>17</v>
      </c>
      <c r="D4991" s="24" t="s">
        <v>1314</v>
      </c>
      <c r="E4991" s="62" t="n">
        <v>0.5</v>
      </c>
      <c r="F4991" s="26" t="n">
        <v>15.68</v>
      </c>
      <c r="G4991" s="26" t="n">
        <v>7.84</v>
      </c>
    </row>
    <row r="4992" customFormat="false" ht="25.5" hidden="false" customHeight="false" outlineLevel="0" collapsed="false">
      <c r="A4992" s="63" t="s">
        <v>1926</v>
      </c>
      <c r="B4992" s="23" t="s">
        <v>1927</v>
      </c>
      <c r="C4992" s="24" t="s">
        <v>1343</v>
      </c>
      <c r="D4992" s="24" t="s">
        <v>23</v>
      </c>
      <c r="E4992" s="62" t="n">
        <v>1</v>
      </c>
      <c r="F4992" s="26" t="n">
        <v>1350</v>
      </c>
      <c r="G4992" s="26" t="n">
        <v>1350</v>
      </c>
    </row>
    <row r="4993" customFormat="false" ht="15" hidden="false" customHeight="false" outlineLevel="0" collapsed="false">
      <c r="A4993" s="64" t="s">
        <v>1353</v>
      </c>
      <c r="B4993" s="64"/>
      <c r="C4993" s="64"/>
      <c r="D4993" s="64"/>
      <c r="E4993" s="64"/>
      <c r="F4993" s="64"/>
      <c r="G4993" s="65" t="n">
        <v>10.06</v>
      </c>
    </row>
    <row r="4994" customFormat="false" ht="15" hidden="false" customHeight="false" outlineLevel="0" collapsed="false">
      <c r="A4994" s="64" t="s">
        <v>1354</v>
      </c>
      <c r="B4994" s="64"/>
      <c r="C4994" s="64"/>
      <c r="D4994" s="64"/>
      <c r="E4994" s="64"/>
      <c r="F4994" s="64"/>
      <c r="G4994" s="65" t="n">
        <v>1354.2</v>
      </c>
    </row>
    <row r="4995" customFormat="false" ht="15" hidden="false" customHeight="false" outlineLevel="0" collapsed="false">
      <c r="A4995" s="64" t="s">
        <v>1355</v>
      </c>
      <c r="B4995" s="64"/>
      <c r="C4995" s="64"/>
      <c r="D4995" s="64"/>
      <c r="E4995" s="64"/>
      <c r="F4995" s="64"/>
      <c r="G4995" s="65" t="n">
        <v>1364.25</v>
      </c>
    </row>
    <row r="4996" customFormat="false" ht="15" hidden="false" customHeight="false" outlineLevel="0" collapsed="false">
      <c r="A4996" s="64" t="s">
        <v>1356</v>
      </c>
      <c r="B4996" s="64"/>
      <c r="C4996" s="64"/>
      <c r="D4996" s="64"/>
      <c r="E4996" s="64"/>
      <c r="F4996" s="64"/>
      <c r="G4996" s="65" t="n">
        <v>0</v>
      </c>
    </row>
    <row r="4997" customFormat="false" ht="15" hidden="false" customHeight="false" outlineLevel="0" collapsed="false">
      <c r="A4997" s="64" t="s">
        <v>1357</v>
      </c>
      <c r="B4997" s="64"/>
      <c r="C4997" s="64"/>
      <c r="D4997" s="64"/>
      <c r="E4997" s="64"/>
      <c r="F4997" s="64"/>
      <c r="G4997" s="65" t="n">
        <v>349.93</v>
      </c>
    </row>
    <row r="4998" customFormat="false" ht="15" hidden="false" customHeight="false" outlineLevel="0" collapsed="false">
      <c r="A4998" s="64" t="s">
        <v>1358</v>
      </c>
      <c r="B4998" s="64"/>
      <c r="C4998" s="64"/>
      <c r="D4998" s="64"/>
      <c r="E4998" s="64"/>
      <c r="F4998" s="64"/>
      <c r="G4998" s="65" t="n">
        <v>0</v>
      </c>
    </row>
    <row r="4999" customFormat="false" ht="15" hidden="false" customHeight="false" outlineLevel="0" collapsed="false">
      <c r="A4999" s="64" t="s">
        <v>1359</v>
      </c>
      <c r="B4999" s="64"/>
      <c r="C4999" s="64"/>
      <c r="D4999" s="64"/>
      <c r="E4999" s="64"/>
      <c r="F4999" s="64"/>
      <c r="G4999" s="65" t="n">
        <v>349.93</v>
      </c>
    </row>
    <row r="5000" customFormat="false" ht="15" hidden="false" customHeight="false" outlineLevel="0" collapsed="false">
      <c r="A5000" s="64" t="s">
        <v>1360</v>
      </c>
      <c r="B5000" s="64"/>
      <c r="C5000" s="64"/>
      <c r="D5000" s="64"/>
      <c r="E5000" s="64"/>
      <c r="F5000" s="64"/>
      <c r="G5000" s="65" t="n">
        <v>1714.18</v>
      </c>
    </row>
    <row r="5001" customFormat="false" ht="15" hidden="false" customHeight="false" outlineLevel="0" collapsed="false">
      <c r="A5001" s="64" t="s">
        <v>1361</v>
      </c>
      <c r="B5001" s="64"/>
      <c r="C5001" s="64"/>
      <c r="D5001" s="64"/>
      <c r="E5001" s="64"/>
      <c r="F5001" s="64"/>
      <c r="G5001" s="65" t="n">
        <v>1</v>
      </c>
    </row>
    <row r="5002" customFormat="false" ht="15" hidden="false" customHeight="false" outlineLevel="0" collapsed="false">
      <c r="A5002" s="64" t="s">
        <v>1362</v>
      </c>
      <c r="B5002" s="64"/>
      <c r="C5002" s="64"/>
      <c r="D5002" s="64"/>
      <c r="E5002" s="64"/>
      <c r="F5002" s="64"/>
      <c r="G5002" s="65" t="n">
        <f aca="false">G5001*G5000</f>
        <v>1714.18</v>
      </c>
    </row>
    <row r="5003" customFormat="false" ht="15" hidden="false" customHeight="false" outlineLevel="0" collapsed="false">
      <c r="A5003" s="66"/>
      <c r="B5003" s="66"/>
      <c r="C5003" s="66"/>
      <c r="D5003" s="66"/>
      <c r="E5003" s="66"/>
      <c r="F5003" s="66"/>
      <c r="G5003" s="66"/>
    </row>
    <row r="5004" customFormat="false" ht="25.5" hidden="false" customHeight="false" outlineLevel="0" collapsed="false">
      <c r="A5004" s="30" t="s">
        <v>622</v>
      </c>
      <c r="B5004" s="30" t="s">
        <v>623</v>
      </c>
      <c r="C5004" s="61" t="s">
        <v>17</v>
      </c>
      <c r="D5004" s="61" t="s">
        <v>23</v>
      </c>
      <c r="E5004" s="62"/>
      <c r="F5004" s="25"/>
      <c r="G5004" s="25"/>
    </row>
    <row r="5005" customFormat="false" ht="25.5" hidden="false" customHeight="false" outlineLevel="0" collapsed="false">
      <c r="A5005" s="63" t="s">
        <v>1373</v>
      </c>
      <c r="B5005" s="23" t="s">
        <v>1374</v>
      </c>
      <c r="C5005" s="24" t="s">
        <v>17</v>
      </c>
      <c r="D5005" s="24" t="s">
        <v>1314</v>
      </c>
      <c r="E5005" s="62" t="n">
        <v>0.3</v>
      </c>
      <c r="F5005" s="26" t="n">
        <v>12.83</v>
      </c>
      <c r="G5005" s="26" t="n">
        <v>3.85</v>
      </c>
    </row>
    <row r="5006" customFormat="false" ht="25.5" hidden="false" customHeight="false" outlineLevel="0" collapsed="false">
      <c r="A5006" s="63" t="s">
        <v>1367</v>
      </c>
      <c r="B5006" s="23" t="s">
        <v>1368</v>
      </c>
      <c r="C5006" s="24" t="s">
        <v>17</v>
      </c>
      <c r="D5006" s="24" t="s">
        <v>1314</v>
      </c>
      <c r="E5006" s="62" t="n">
        <v>0.3</v>
      </c>
      <c r="F5006" s="26" t="n">
        <v>15.68</v>
      </c>
      <c r="G5006" s="26" t="n">
        <v>4.7</v>
      </c>
    </row>
    <row r="5007" customFormat="false" ht="25.5" hidden="false" customHeight="false" outlineLevel="0" collapsed="false">
      <c r="A5007" s="63" t="s">
        <v>1928</v>
      </c>
      <c r="B5007" s="23" t="s">
        <v>1929</v>
      </c>
      <c r="C5007" s="24" t="s">
        <v>1343</v>
      </c>
      <c r="D5007" s="24" t="s">
        <v>23</v>
      </c>
      <c r="E5007" s="62" t="n">
        <v>1</v>
      </c>
      <c r="F5007" s="26" t="n">
        <v>773.18</v>
      </c>
      <c r="G5007" s="26" t="n">
        <v>773.18</v>
      </c>
    </row>
    <row r="5008" customFormat="false" ht="15" hidden="false" customHeight="false" outlineLevel="0" collapsed="false">
      <c r="A5008" s="64" t="s">
        <v>1353</v>
      </c>
      <c r="B5008" s="64"/>
      <c r="C5008" s="64"/>
      <c r="D5008" s="64"/>
      <c r="E5008" s="64"/>
      <c r="F5008" s="64"/>
      <c r="G5008" s="65" t="n">
        <v>6.03</v>
      </c>
    </row>
    <row r="5009" customFormat="false" ht="15" hidden="false" customHeight="false" outlineLevel="0" collapsed="false">
      <c r="A5009" s="64" t="s">
        <v>1354</v>
      </c>
      <c r="B5009" s="64"/>
      <c r="C5009" s="64"/>
      <c r="D5009" s="64"/>
      <c r="E5009" s="64"/>
      <c r="F5009" s="64"/>
      <c r="G5009" s="65" t="n">
        <v>775.7</v>
      </c>
    </row>
    <row r="5010" customFormat="false" ht="15" hidden="false" customHeight="false" outlineLevel="0" collapsed="false">
      <c r="A5010" s="64" t="s">
        <v>1355</v>
      </c>
      <c r="B5010" s="64"/>
      <c r="C5010" s="64"/>
      <c r="D5010" s="64"/>
      <c r="E5010" s="64"/>
      <c r="F5010" s="64"/>
      <c r="G5010" s="65" t="n">
        <v>781.73</v>
      </c>
    </row>
    <row r="5011" customFormat="false" ht="15" hidden="false" customHeight="false" outlineLevel="0" collapsed="false">
      <c r="A5011" s="64" t="s">
        <v>1356</v>
      </c>
      <c r="B5011" s="64"/>
      <c r="C5011" s="64"/>
      <c r="D5011" s="64"/>
      <c r="E5011" s="64"/>
      <c r="F5011" s="64"/>
      <c r="G5011" s="65" t="n">
        <v>0</v>
      </c>
    </row>
    <row r="5012" customFormat="false" ht="15" hidden="false" customHeight="false" outlineLevel="0" collapsed="false">
      <c r="A5012" s="64" t="s">
        <v>1357</v>
      </c>
      <c r="B5012" s="64"/>
      <c r="C5012" s="64"/>
      <c r="D5012" s="64"/>
      <c r="E5012" s="64"/>
      <c r="F5012" s="64"/>
      <c r="G5012" s="65" t="n">
        <v>200.51</v>
      </c>
    </row>
    <row r="5013" customFormat="false" ht="15" hidden="false" customHeight="false" outlineLevel="0" collapsed="false">
      <c r="A5013" s="64" t="s">
        <v>1358</v>
      </c>
      <c r="B5013" s="64"/>
      <c r="C5013" s="64"/>
      <c r="D5013" s="64"/>
      <c r="E5013" s="64"/>
      <c r="F5013" s="64"/>
      <c r="G5013" s="65" t="n">
        <v>0</v>
      </c>
    </row>
    <row r="5014" customFormat="false" ht="15" hidden="false" customHeight="false" outlineLevel="0" collapsed="false">
      <c r="A5014" s="64" t="s">
        <v>1359</v>
      </c>
      <c r="B5014" s="64"/>
      <c r="C5014" s="64"/>
      <c r="D5014" s="64"/>
      <c r="E5014" s="64"/>
      <c r="F5014" s="64"/>
      <c r="G5014" s="65" t="n">
        <v>200.51</v>
      </c>
    </row>
    <row r="5015" customFormat="false" ht="15" hidden="false" customHeight="false" outlineLevel="0" collapsed="false">
      <c r="A5015" s="64" t="s">
        <v>1360</v>
      </c>
      <c r="B5015" s="64"/>
      <c r="C5015" s="64"/>
      <c r="D5015" s="64"/>
      <c r="E5015" s="64"/>
      <c r="F5015" s="64"/>
      <c r="G5015" s="65" t="n">
        <v>982.25</v>
      </c>
    </row>
    <row r="5016" customFormat="false" ht="15" hidden="false" customHeight="false" outlineLevel="0" collapsed="false">
      <c r="A5016" s="64" t="s">
        <v>1361</v>
      </c>
      <c r="B5016" s="64"/>
      <c r="C5016" s="64"/>
      <c r="D5016" s="64"/>
      <c r="E5016" s="64"/>
      <c r="F5016" s="64"/>
      <c r="G5016" s="65" t="n">
        <v>1</v>
      </c>
    </row>
    <row r="5017" customFormat="false" ht="15" hidden="false" customHeight="false" outlineLevel="0" collapsed="false">
      <c r="A5017" s="64" t="s">
        <v>1362</v>
      </c>
      <c r="B5017" s="64"/>
      <c r="C5017" s="64"/>
      <c r="D5017" s="64"/>
      <c r="E5017" s="64"/>
      <c r="F5017" s="64"/>
      <c r="G5017" s="65" t="n">
        <f aca="false">G5016*G5015</f>
        <v>982.25</v>
      </c>
    </row>
    <row r="5018" customFormat="false" ht="15" hidden="false" customHeight="false" outlineLevel="0" collapsed="false">
      <c r="A5018" s="66"/>
      <c r="B5018" s="66"/>
      <c r="C5018" s="66"/>
      <c r="D5018" s="66"/>
      <c r="E5018" s="66"/>
      <c r="F5018" s="66"/>
      <c r="G5018" s="66"/>
    </row>
    <row r="5019" customFormat="false" ht="15" hidden="false" customHeight="true" outlineLevel="0" collapsed="false">
      <c r="A5019" s="30" t="s">
        <v>624</v>
      </c>
      <c r="B5019" s="30" t="s">
        <v>625</v>
      </c>
      <c r="C5019" s="30"/>
      <c r="D5019" s="30"/>
      <c r="E5019" s="30"/>
      <c r="F5019" s="30"/>
      <c r="G5019" s="30"/>
    </row>
    <row r="5020" customFormat="false" ht="38.25" hidden="false" customHeight="false" outlineLevel="0" collapsed="false">
      <c r="A5020" s="30" t="s">
        <v>626</v>
      </c>
      <c r="B5020" s="30" t="s">
        <v>627</v>
      </c>
      <c r="C5020" s="61" t="s">
        <v>17</v>
      </c>
      <c r="D5020" s="61" t="s">
        <v>23</v>
      </c>
      <c r="E5020" s="62"/>
      <c r="F5020" s="25"/>
      <c r="G5020" s="25"/>
    </row>
    <row r="5021" customFormat="false" ht="25.5" hidden="false" customHeight="false" outlineLevel="0" collapsed="false">
      <c r="A5021" s="63" t="s">
        <v>1373</v>
      </c>
      <c r="B5021" s="23" t="s">
        <v>1374</v>
      </c>
      <c r="C5021" s="24" t="s">
        <v>17</v>
      </c>
      <c r="D5021" s="24" t="s">
        <v>1314</v>
      </c>
      <c r="E5021" s="62" t="n">
        <v>13</v>
      </c>
      <c r="F5021" s="26" t="n">
        <v>12.83</v>
      </c>
      <c r="G5021" s="26" t="n">
        <v>166.76</v>
      </c>
    </row>
    <row r="5022" customFormat="false" ht="25.5" hidden="false" customHeight="false" outlineLevel="0" collapsed="false">
      <c r="A5022" s="63" t="s">
        <v>1367</v>
      </c>
      <c r="B5022" s="23" t="s">
        <v>1368</v>
      </c>
      <c r="C5022" s="24" t="s">
        <v>17</v>
      </c>
      <c r="D5022" s="24" t="s">
        <v>1314</v>
      </c>
      <c r="E5022" s="62" t="n">
        <v>13</v>
      </c>
      <c r="F5022" s="26" t="n">
        <v>15.68</v>
      </c>
      <c r="G5022" s="26" t="n">
        <v>203.81</v>
      </c>
    </row>
    <row r="5023" customFormat="false" ht="38.25" hidden="false" customHeight="false" outlineLevel="0" collapsed="false">
      <c r="A5023" s="63" t="s">
        <v>1930</v>
      </c>
      <c r="B5023" s="23" t="s">
        <v>627</v>
      </c>
      <c r="C5023" s="24" t="s">
        <v>1786</v>
      </c>
      <c r="D5023" s="24" t="s">
        <v>1931</v>
      </c>
      <c r="E5023" s="62" t="n">
        <v>65</v>
      </c>
      <c r="F5023" s="26" t="n">
        <v>16.04</v>
      </c>
      <c r="G5023" s="26" t="n">
        <v>1042.6</v>
      </c>
    </row>
    <row r="5024" customFormat="false" ht="15" hidden="false" customHeight="false" outlineLevel="0" collapsed="false">
      <c r="A5024" s="64" t="s">
        <v>1353</v>
      </c>
      <c r="B5024" s="64"/>
      <c r="C5024" s="64"/>
      <c r="D5024" s="64"/>
      <c r="E5024" s="64"/>
      <c r="F5024" s="64"/>
      <c r="G5024" s="65" t="n">
        <v>4.02</v>
      </c>
    </row>
    <row r="5025" customFormat="false" ht="15" hidden="false" customHeight="false" outlineLevel="0" collapsed="false">
      <c r="A5025" s="64" t="s">
        <v>1354</v>
      </c>
      <c r="B5025" s="64"/>
      <c r="C5025" s="64"/>
      <c r="D5025" s="64"/>
      <c r="E5025" s="64"/>
      <c r="F5025" s="64"/>
      <c r="G5025" s="65" t="n">
        <v>17.72</v>
      </c>
    </row>
    <row r="5026" customFormat="false" ht="15" hidden="false" customHeight="false" outlineLevel="0" collapsed="false">
      <c r="A5026" s="64" t="s">
        <v>1355</v>
      </c>
      <c r="B5026" s="64"/>
      <c r="C5026" s="64"/>
      <c r="D5026" s="64"/>
      <c r="E5026" s="64"/>
      <c r="F5026" s="64"/>
      <c r="G5026" s="65" t="n">
        <v>21.74</v>
      </c>
    </row>
    <row r="5027" customFormat="false" ht="15" hidden="false" customHeight="false" outlineLevel="0" collapsed="false">
      <c r="A5027" s="64" t="s">
        <v>1356</v>
      </c>
      <c r="B5027" s="64"/>
      <c r="C5027" s="64"/>
      <c r="D5027" s="64"/>
      <c r="E5027" s="64"/>
      <c r="F5027" s="64"/>
      <c r="G5027" s="65" t="n">
        <v>0</v>
      </c>
    </row>
    <row r="5028" customFormat="false" ht="15" hidden="false" customHeight="false" outlineLevel="0" collapsed="false">
      <c r="A5028" s="64" t="s">
        <v>1357</v>
      </c>
      <c r="B5028" s="64"/>
      <c r="C5028" s="64"/>
      <c r="D5028" s="64"/>
      <c r="E5028" s="64"/>
      <c r="F5028" s="64"/>
      <c r="G5028" s="65" t="n">
        <v>5.58</v>
      </c>
    </row>
    <row r="5029" customFormat="false" ht="15" hidden="false" customHeight="false" outlineLevel="0" collapsed="false">
      <c r="A5029" s="64" t="s">
        <v>1358</v>
      </c>
      <c r="B5029" s="64"/>
      <c r="C5029" s="64"/>
      <c r="D5029" s="64"/>
      <c r="E5029" s="64"/>
      <c r="F5029" s="64"/>
      <c r="G5029" s="65" t="n">
        <v>0</v>
      </c>
    </row>
    <row r="5030" customFormat="false" ht="15" hidden="false" customHeight="false" outlineLevel="0" collapsed="false">
      <c r="A5030" s="64" t="s">
        <v>1359</v>
      </c>
      <c r="B5030" s="64"/>
      <c r="C5030" s="64"/>
      <c r="D5030" s="64"/>
      <c r="E5030" s="64"/>
      <c r="F5030" s="64"/>
      <c r="G5030" s="65" t="n">
        <v>5.58</v>
      </c>
    </row>
    <row r="5031" customFormat="false" ht="15" hidden="false" customHeight="false" outlineLevel="0" collapsed="false">
      <c r="A5031" s="64" t="s">
        <v>1360</v>
      </c>
      <c r="B5031" s="64"/>
      <c r="C5031" s="64"/>
      <c r="D5031" s="64"/>
      <c r="E5031" s="64"/>
      <c r="F5031" s="64"/>
      <c r="G5031" s="65" t="n">
        <v>27.32</v>
      </c>
    </row>
    <row r="5032" customFormat="false" ht="15" hidden="false" customHeight="false" outlineLevel="0" collapsed="false">
      <c r="A5032" s="64" t="s">
        <v>1361</v>
      </c>
      <c r="B5032" s="64"/>
      <c r="C5032" s="64"/>
      <c r="D5032" s="64"/>
      <c r="E5032" s="64"/>
      <c r="F5032" s="64"/>
      <c r="G5032" s="65" t="n">
        <v>65</v>
      </c>
    </row>
    <row r="5033" customFormat="false" ht="15" hidden="false" customHeight="false" outlineLevel="0" collapsed="false">
      <c r="A5033" s="64" t="s">
        <v>1362</v>
      </c>
      <c r="B5033" s="64"/>
      <c r="C5033" s="64"/>
      <c r="D5033" s="64"/>
      <c r="E5033" s="64"/>
      <c r="F5033" s="64"/>
      <c r="G5033" s="65" t="n">
        <f aca="false">G5032*G5031</f>
        <v>1775.8</v>
      </c>
    </row>
    <row r="5034" customFormat="false" ht="15" hidden="false" customHeight="false" outlineLevel="0" collapsed="false">
      <c r="A5034" s="66"/>
      <c r="B5034" s="66"/>
      <c r="C5034" s="66"/>
      <c r="D5034" s="66"/>
      <c r="E5034" s="66"/>
      <c r="F5034" s="66"/>
      <c r="G5034" s="66"/>
    </row>
    <row r="5035" customFormat="false" ht="25.5" hidden="false" customHeight="false" outlineLevel="0" collapsed="false">
      <c r="A5035" s="30" t="s">
        <v>628</v>
      </c>
      <c r="B5035" s="30" t="s">
        <v>629</v>
      </c>
      <c r="C5035" s="61" t="s">
        <v>17</v>
      </c>
      <c r="D5035" s="61" t="s">
        <v>23</v>
      </c>
      <c r="E5035" s="62"/>
      <c r="F5035" s="25"/>
      <c r="G5035" s="25"/>
    </row>
    <row r="5036" customFormat="false" ht="25.5" hidden="false" customHeight="false" outlineLevel="0" collapsed="false">
      <c r="A5036" s="63" t="s">
        <v>1373</v>
      </c>
      <c r="B5036" s="23" t="s">
        <v>1374</v>
      </c>
      <c r="C5036" s="24" t="s">
        <v>17</v>
      </c>
      <c r="D5036" s="24" t="s">
        <v>1314</v>
      </c>
      <c r="E5036" s="62" t="n">
        <v>19.5</v>
      </c>
      <c r="F5036" s="26" t="n">
        <v>12.83</v>
      </c>
      <c r="G5036" s="26" t="n">
        <v>250.14</v>
      </c>
    </row>
    <row r="5037" customFormat="false" ht="25.5" hidden="false" customHeight="false" outlineLevel="0" collapsed="false">
      <c r="A5037" s="63" t="s">
        <v>1367</v>
      </c>
      <c r="B5037" s="23" t="s">
        <v>1368</v>
      </c>
      <c r="C5037" s="24" t="s">
        <v>17</v>
      </c>
      <c r="D5037" s="24" t="s">
        <v>1314</v>
      </c>
      <c r="E5037" s="62" t="n">
        <v>19.5</v>
      </c>
      <c r="F5037" s="26" t="n">
        <v>15.68</v>
      </c>
      <c r="G5037" s="26" t="n">
        <v>305.71</v>
      </c>
    </row>
    <row r="5038" customFormat="false" ht="15" hidden="false" customHeight="false" outlineLevel="0" collapsed="false">
      <c r="A5038" s="63" t="s">
        <v>1932</v>
      </c>
      <c r="B5038" s="23" t="s">
        <v>1933</v>
      </c>
      <c r="C5038" s="24" t="s">
        <v>1343</v>
      </c>
      <c r="D5038" s="24" t="s">
        <v>23</v>
      </c>
      <c r="E5038" s="62" t="n">
        <v>130</v>
      </c>
      <c r="F5038" s="26" t="n">
        <v>0.74</v>
      </c>
      <c r="G5038" s="26" t="n">
        <v>96.2</v>
      </c>
    </row>
    <row r="5039" customFormat="false" ht="15" hidden="false" customHeight="false" outlineLevel="0" collapsed="false">
      <c r="A5039" s="64" t="s">
        <v>1353</v>
      </c>
      <c r="B5039" s="64"/>
      <c r="C5039" s="64"/>
      <c r="D5039" s="64"/>
      <c r="E5039" s="64"/>
      <c r="F5039" s="64"/>
      <c r="G5039" s="65" t="n">
        <v>3.02</v>
      </c>
    </row>
    <row r="5040" customFormat="false" ht="15" hidden="false" customHeight="false" outlineLevel="0" collapsed="false">
      <c r="A5040" s="64" t="s">
        <v>1354</v>
      </c>
      <c r="B5040" s="64"/>
      <c r="C5040" s="64"/>
      <c r="D5040" s="64"/>
      <c r="E5040" s="64"/>
      <c r="F5040" s="64"/>
      <c r="G5040" s="65" t="n">
        <v>2</v>
      </c>
    </row>
    <row r="5041" customFormat="false" ht="15" hidden="false" customHeight="false" outlineLevel="0" collapsed="false">
      <c r="A5041" s="64" t="s">
        <v>1355</v>
      </c>
      <c r="B5041" s="64"/>
      <c r="C5041" s="64"/>
      <c r="D5041" s="64"/>
      <c r="E5041" s="64"/>
      <c r="F5041" s="64"/>
      <c r="G5041" s="65" t="n">
        <v>5.02</v>
      </c>
    </row>
    <row r="5042" customFormat="false" ht="15" hidden="false" customHeight="false" outlineLevel="0" collapsed="false">
      <c r="A5042" s="64" t="s">
        <v>1356</v>
      </c>
      <c r="B5042" s="64"/>
      <c r="C5042" s="64"/>
      <c r="D5042" s="64"/>
      <c r="E5042" s="64"/>
      <c r="F5042" s="64"/>
      <c r="G5042" s="65" t="n">
        <v>0</v>
      </c>
    </row>
    <row r="5043" customFormat="false" ht="15" hidden="false" customHeight="false" outlineLevel="0" collapsed="false">
      <c r="A5043" s="64" t="s">
        <v>1357</v>
      </c>
      <c r="B5043" s="64"/>
      <c r="C5043" s="64"/>
      <c r="D5043" s="64"/>
      <c r="E5043" s="64"/>
      <c r="F5043" s="64"/>
      <c r="G5043" s="65" t="n">
        <v>1.29</v>
      </c>
    </row>
    <row r="5044" customFormat="false" ht="15" hidden="false" customHeight="false" outlineLevel="0" collapsed="false">
      <c r="A5044" s="64" t="s">
        <v>1358</v>
      </c>
      <c r="B5044" s="64"/>
      <c r="C5044" s="64"/>
      <c r="D5044" s="64"/>
      <c r="E5044" s="64"/>
      <c r="F5044" s="64"/>
      <c r="G5044" s="65" t="n">
        <v>0</v>
      </c>
    </row>
    <row r="5045" customFormat="false" ht="15" hidden="false" customHeight="false" outlineLevel="0" collapsed="false">
      <c r="A5045" s="64" t="s">
        <v>1359</v>
      </c>
      <c r="B5045" s="64"/>
      <c r="C5045" s="64"/>
      <c r="D5045" s="64"/>
      <c r="E5045" s="64"/>
      <c r="F5045" s="64"/>
      <c r="G5045" s="65" t="n">
        <v>1.29</v>
      </c>
    </row>
    <row r="5046" customFormat="false" ht="15" hidden="false" customHeight="false" outlineLevel="0" collapsed="false">
      <c r="A5046" s="64" t="s">
        <v>1360</v>
      </c>
      <c r="B5046" s="64"/>
      <c r="C5046" s="64"/>
      <c r="D5046" s="64"/>
      <c r="E5046" s="64"/>
      <c r="F5046" s="64"/>
      <c r="G5046" s="65" t="n">
        <v>6.3</v>
      </c>
    </row>
    <row r="5047" customFormat="false" ht="15" hidden="false" customHeight="false" outlineLevel="0" collapsed="false">
      <c r="A5047" s="64" t="s">
        <v>1361</v>
      </c>
      <c r="B5047" s="64"/>
      <c r="C5047" s="64"/>
      <c r="D5047" s="64"/>
      <c r="E5047" s="64"/>
      <c r="F5047" s="64"/>
      <c r="G5047" s="65" t="n">
        <v>130</v>
      </c>
    </row>
    <row r="5048" customFormat="false" ht="15" hidden="false" customHeight="false" outlineLevel="0" collapsed="false">
      <c r="A5048" s="64" t="s">
        <v>1362</v>
      </c>
      <c r="B5048" s="64"/>
      <c r="C5048" s="64"/>
      <c r="D5048" s="64"/>
      <c r="E5048" s="64"/>
      <c r="F5048" s="64"/>
      <c r="G5048" s="65" t="n">
        <f aca="false">G5047*G5046</f>
        <v>819</v>
      </c>
    </row>
    <row r="5049" customFormat="false" ht="15" hidden="false" customHeight="false" outlineLevel="0" collapsed="false">
      <c r="A5049" s="66"/>
      <c r="B5049" s="66"/>
      <c r="C5049" s="66"/>
      <c r="D5049" s="66"/>
      <c r="E5049" s="66"/>
      <c r="F5049" s="66"/>
      <c r="G5049" s="66"/>
    </row>
    <row r="5050" customFormat="false" ht="15" hidden="false" customHeight="true" outlineLevel="0" collapsed="false">
      <c r="A5050" s="30" t="n">
        <v>9</v>
      </c>
      <c r="B5050" s="30" t="s">
        <v>630</v>
      </c>
      <c r="C5050" s="30"/>
      <c r="D5050" s="30"/>
      <c r="E5050" s="30"/>
      <c r="F5050" s="30"/>
      <c r="G5050" s="30"/>
    </row>
    <row r="5051" customFormat="false" ht="15" hidden="false" customHeight="true" outlineLevel="0" collapsed="false">
      <c r="A5051" s="30" t="s">
        <v>631</v>
      </c>
      <c r="B5051" s="30" t="s">
        <v>632</v>
      </c>
      <c r="C5051" s="30"/>
      <c r="D5051" s="30"/>
      <c r="E5051" s="30"/>
      <c r="F5051" s="30"/>
      <c r="G5051" s="30"/>
    </row>
    <row r="5052" customFormat="false" ht="38.25" hidden="false" customHeight="false" outlineLevel="0" collapsed="false">
      <c r="A5052" s="30" t="s">
        <v>633</v>
      </c>
      <c r="B5052" s="30" t="s">
        <v>107</v>
      </c>
      <c r="C5052" s="61" t="s">
        <v>17</v>
      </c>
      <c r="D5052" s="61" t="s">
        <v>28</v>
      </c>
      <c r="E5052" s="62"/>
      <c r="F5052" s="25"/>
      <c r="G5052" s="25"/>
    </row>
    <row r="5053" customFormat="false" ht="25.5" hidden="false" customHeight="false" outlineLevel="0" collapsed="false">
      <c r="A5053" s="63" t="s">
        <v>1349</v>
      </c>
      <c r="B5053" s="23" t="s">
        <v>1350</v>
      </c>
      <c r="C5053" s="24" t="s">
        <v>17</v>
      </c>
      <c r="D5053" s="24" t="s">
        <v>1314</v>
      </c>
      <c r="E5053" s="62" t="n">
        <v>14.46</v>
      </c>
      <c r="F5053" s="26" t="n">
        <v>12.54</v>
      </c>
      <c r="G5053" s="26" t="n">
        <v>181.27</v>
      </c>
    </row>
    <row r="5054" customFormat="false" ht="15" hidden="false" customHeight="false" outlineLevel="0" collapsed="false">
      <c r="A5054" s="64" t="s">
        <v>1353</v>
      </c>
      <c r="B5054" s="64"/>
      <c r="C5054" s="64"/>
      <c r="D5054" s="64"/>
      <c r="E5054" s="64"/>
      <c r="F5054" s="64"/>
      <c r="G5054" s="65" t="n">
        <v>21.27</v>
      </c>
    </row>
    <row r="5055" customFormat="false" ht="15" hidden="false" customHeight="false" outlineLevel="0" collapsed="false">
      <c r="A5055" s="64" t="s">
        <v>1354</v>
      </c>
      <c r="B5055" s="64"/>
      <c r="C5055" s="64"/>
      <c r="D5055" s="64"/>
      <c r="E5055" s="64"/>
      <c r="F5055" s="64"/>
      <c r="G5055" s="65" t="n">
        <v>10.7</v>
      </c>
    </row>
    <row r="5056" customFormat="false" ht="15" hidden="false" customHeight="false" outlineLevel="0" collapsed="false">
      <c r="A5056" s="64" t="s">
        <v>1355</v>
      </c>
      <c r="B5056" s="64"/>
      <c r="C5056" s="64"/>
      <c r="D5056" s="64"/>
      <c r="E5056" s="64"/>
      <c r="F5056" s="64"/>
      <c r="G5056" s="65" t="n">
        <v>31.97</v>
      </c>
    </row>
    <row r="5057" customFormat="false" ht="15" hidden="false" customHeight="false" outlineLevel="0" collapsed="false">
      <c r="A5057" s="64" t="s">
        <v>1356</v>
      </c>
      <c r="B5057" s="64"/>
      <c r="C5057" s="64"/>
      <c r="D5057" s="64"/>
      <c r="E5057" s="64"/>
      <c r="F5057" s="64"/>
      <c r="G5057" s="65" t="n">
        <v>0</v>
      </c>
    </row>
    <row r="5058" customFormat="false" ht="15" hidden="false" customHeight="false" outlineLevel="0" collapsed="false">
      <c r="A5058" s="64" t="s">
        <v>1357</v>
      </c>
      <c r="B5058" s="64"/>
      <c r="C5058" s="64"/>
      <c r="D5058" s="64"/>
      <c r="E5058" s="64"/>
      <c r="F5058" s="64"/>
      <c r="G5058" s="65" t="n">
        <v>8.2</v>
      </c>
    </row>
    <row r="5059" customFormat="false" ht="15" hidden="false" customHeight="false" outlineLevel="0" collapsed="false">
      <c r="A5059" s="64" t="s">
        <v>1358</v>
      </c>
      <c r="B5059" s="64"/>
      <c r="C5059" s="64"/>
      <c r="D5059" s="64"/>
      <c r="E5059" s="64"/>
      <c r="F5059" s="64"/>
      <c r="G5059" s="65" t="n">
        <v>0</v>
      </c>
    </row>
    <row r="5060" customFormat="false" ht="15" hidden="false" customHeight="false" outlineLevel="0" collapsed="false">
      <c r="A5060" s="64" t="s">
        <v>1359</v>
      </c>
      <c r="B5060" s="64"/>
      <c r="C5060" s="64"/>
      <c r="D5060" s="64"/>
      <c r="E5060" s="64"/>
      <c r="F5060" s="64"/>
      <c r="G5060" s="65" t="n">
        <v>8.2</v>
      </c>
    </row>
    <row r="5061" customFormat="false" ht="15" hidden="false" customHeight="false" outlineLevel="0" collapsed="false">
      <c r="A5061" s="64" t="s">
        <v>1360</v>
      </c>
      <c r="B5061" s="64"/>
      <c r="C5061" s="64"/>
      <c r="D5061" s="64"/>
      <c r="E5061" s="64"/>
      <c r="F5061" s="64"/>
      <c r="G5061" s="65" t="n">
        <v>40.17</v>
      </c>
    </row>
    <row r="5062" customFormat="false" ht="15" hidden="false" customHeight="false" outlineLevel="0" collapsed="false">
      <c r="A5062" s="64" t="s">
        <v>1361</v>
      </c>
      <c r="B5062" s="64"/>
      <c r="C5062" s="64"/>
      <c r="D5062" s="64"/>
      <c r="E5062" s="64"/>
      <c r="F5062" s="64"/>
      <c r="G5062" s="65" t="n">
        <v>5.67</v>
      </c>
    </row>
    <row r="5063" customFormat="false" ht="15" hidden="false" customHeight="false" outlineLevel="0" collapsed="false">
      <c r="A5063" s="64" t="s">
        <v>1362</v>
      </c>
      <c r="B5063" s="64"/>
      <c r="C5063" s="64"/>
      <c r="D5063" s="64"/>
      <c r="E5063" s="64"/>
      <c r="F5063" s="64"/>
      <c r="G5063" s="65" t="n">
        <f aca="false">G5062*G5061</f>
        <v>227.7639</v>
      </c>
    </row>
    <row r="5064" customFormat="false" ht="15" hidden="false" customHeight="false" outlineLevel="0" collapsed="false">
      <c r="A5064" s="66"/>
      <c r="B5064" s="66"/>
      <c r="C5064" s="66"/>
      <c r="D5064" s="66"/>
      <c r="E5064" s="66"/>
      <c r="F5064" s="66"/>
      <c r="G5064" s="66"/>
    </row>
    <row r="5065" customFormat="false" ht="25.5" hidden="false" customHeight="false" outlineLevel="0" collapsed="false">
      <c r="A5065" s="30" t="s">
        <v>634</v>
      </c>
      <c r="B5065" s="30" t="s">
        <v>111</v>
      </c>
      <c r="C5065" s="61" t="s">
        <v>17</v>
      </c>
      <c r="D5065" s="61" t="s">
        <v>28</v>
      </c>
      <c r="E5065" s="62"/>
      <c r="F5065" s="25"/>
      <c r="G5065" s="25"/>
    </row>
    <row r="5066" customFormat="false" ht="25.5" hidden="false" customHeight="false" outlineLevel="0" collapsed="false">
      <c r="A5066" s="63" t="s">
        <v>1349</v>
      </c>
      <c r="B5066" s="23" t="s">
        <v>1350</v>
      </c>
      <c r="C5066" s="24" t="s">
        <v>17</v>
      </c>
      <c r="D5066" s="24" t="s">
        <v>1314</v>
      </c>
      <c r="E5066" s="62" t="n">
        <v>17.01</v>
      </c>
      <c r="F5066" s="26" t="n">
        <v>12.54</v>
      </c>
      <c r="G5066" s="26" t="n">
        <v>213.26</v>
      </c>
    </row>
    <row r="5067" customFormat="false" ht="15" hidden="false" customHeight="false" outlineLevel="0" collapsed="false">
      <c r="A5067" s="64" t="s">
        <v>1353</v>
      </c>
      <c r="B5067" s="64"/>
      <c r="C5067" s="64"/>
      <c r="D5067" s="64"/>
      <c r="E5067" s="64"/>
      <c r="F5067" s="64"/>
      <c r="G5067" s="65" t="n">
        <v>25.02</v>
      </c>
    </row>
    <row r="5068" customFormat="false" ht="15" hidden="false" customHeight="false" outlineLevel="0" collapsed="false">
      <c r="A5068" s="64" t="s">
        <v>1354</v>
      </c>
      <c r="B5068" s="64"/>
      <c r="C5068" s="64"/>
      <c r="D5068" s="64"/>
      <c r="E5068" s="64"/>
      <c r="F5068" s="64"/>
      <c r="G5068" s="65" t="n">
        <v>12.59</v>
      </c>
    </row>
    <row r="5069" customFormat="false" ht="15" hidden="false" customHeight="false" outlineLevel="0" collapsed="false">
      <c r="A5069" s="64" t="s">
        <v>1355</v>
      </c>
      <c r="B5069" s="64"/>
      <c r="C5069" s="64"/>
      <c r="D5069" s="64"/>
      <c r="E5069" s="64"/>
      <c r="F5069" s="64"/>
      <c r="G5069" s="65" t="n">
        <v>37.61</v>
      </c>
    </row>
    <row r="5070" customFormat="false" ht="15" hidden="false" customHeight="false" outlineLevel="0" collapsed="false">
      <c r="A5070" s="64" t="s">
        <v>1356</v>
      </c>
      <c r="B5070" s="64"/>
      <c r="C5070" s="64"/>
      <c r="D5070" s="64"/>
      <c r="E5070" s="64"/>
      <c r="F5070" s="64"/>
      <c r="G5070" s="65" t="n">
        <v>0</v>
      </c>
    </row>
    <row r="5071" customFormat="false" ht="15" hidden="false" customHeight="false" outlineLevel="0" collapsed="false">
      <c r="A5071" s="64" t="s">
        <v>1357</v>
      </c>
      <c r="B5071" s="64"/>
      <c r="C5071" s="64"/>
      <c r="D5071" s="64"/>
      <c r="E5071" s="64"/>
      <c r="F5071" s="64"/>
      <c r="G5071" s="65" t="n">
        <v>9.65</v>
      </c>
    </row>
    <row r="5072" customFormat="false" ht="15" hidden="false" customHeight="false" outlineLevel="0" collapsed="false">
      <c r="A5072" s="64" t="s">
        <v>1358</v>
      </c>
      <c r="B5072" s="64"/>
      <c r="C5072" s="64"/>
      <c r="D5072" s="64"/>
      <c r="E5072" s="64"/>
      <c r="F5072" s="64"/>
      <c r="G5072" s="65" t="n">
        <v>0</v>
      </c>
    </row>
    <row r="5073" customFormat="false" ht="15" hidden="false" customHeight="false" outlineLevel="0" collapsed="false">
      <c r="A5073" s="64" t="s">
        <v>1359</v>
      </c>
      <c r="B5073" s="64"/>
      <c r="C5073" s="64"/>
      <c r="D5073" s="64"/>
      <c r="E5073" s="64"/>
      <c r="F5073" s="64"/>
      <c r="G5073" s="65" t="n">
        <v>9.65</v>
      </c>
    </row>
    <row r="5074" customFormat="false" ht="15" hidden="false" customHeight="false" outlineLevel="0" collapsed="false">
      <c r="A5074" s="64" t="s">
        <v>1360</v>
      </c>
      <c r="B5074" s="64"/>
      <c r="C5074" s="64"/>
      <c r="D5074" s="64"/>
      <c r="E5074" s="64"/>
      <c r="F5074" s="64"/>
      <c r="G5074" s="65" t="n">
        <v>47.26</v>
      </c>
    </row>
    <row r="5075" customFormat="false" ht="15" hidden="false" customHeight="false" outlineLevel="0" collapsed="false">
      <c r="A5075" s="64" t="s">
        <v>1361</v>
      </c>
      <c r="B5075" s="64"/>
      <c r="C5075" s="64"/>
      <c r="D5075" s="64"/>
      <c r="E5075" s="64"/>
      <c r="F5075" s="64"/>
      <c r="G5075" s="65" t="n">
        <v>5.67</v>
      </c>
    </row>
    <row r="5076" customFormat="false" ht="15" hidden="false" customHeight="false" outlineLevel="0" collapsed="false">
      <c r="A5076" s="64" t="s">
        <v>1362</v>
      </c>
      <c r="B5076" s="64"/>
      <c r="C5076" s="64"/>
      <c r="D5076" s="64"/>
      <c r="E5076" s="64"/>
      <c r="F5076" s="64"/>
      <c r="G5076" s="65" t="n">
        <f aca="false">G5075*G5074</f>
        <v>267.9642</v>
      </c>
    </row>
    <row r="5077" customFormat="false" ht="15" hidden="false" customHeight="false" outlineLevel="0" collapsed="false">
      <c r="A5077" s="66"/>
      <c r="B5077" s="66"/>
      <c r="C5077" s="66"/>
      <c r="D5077" s="66"/>
      <c r="E5077" s="66"/>
      <c r="F5077" s="66"/>
      <c r="G5077" s="66"/>
    </row>
    <row r="5078" customFormat="false" ht="25.5" hidden="false" customHeight="false" outlineLevel="0" collapsed="false">
      <c r="A5078" s="30" t="s">
        <v>635</v>
      </c>
      <c r="B5078" s="30" t="s">
        <v>636</v>
      </c>
      <c r="C5078" s="61" t="s">
        <v>17</v>
      </c>
      <c r="D5078" s="61" t="s">
        <v>23</v>
      </c>
      <c r="E5078" s="62"/>
      <c r="F5078" s="25"/>
      <c r="G5078" s="25"/>
    </row>
    <row r="5079" customFormat="false" ht="38.25" hidden="false" customHeight="false" outlineLevel="0" collapsed="false">
      <c r="A5079" s="63" t="n">
        <v>11675</v>
      </c>
      <c r="B5079" s="23" t="s">
        <v>1934</v>
      </c>
      <c r="C5079" s="24" t="s">
        <v>1343</v>
      </c>
      <c r="D5079" s="24" t="s">
        <v>23</v>
      </c>
      <c r="E5079" s="62" t="n">
        <v>1</v>
      </c>
      <c r="F5079" s="26" t="n">
        <v>19.89</v>
      </c>
      <c r="G5079" s="26" t="n">
        <v>19.89</v>
      </c>
    </row>
    <row r="5080" customFormat="false" ht="38.25" hidden="false" customHeight="false" outlineLevel="0" collapsed="false">
      <c r="A5080" s="63" t="n">
        <v>11829</v>
      </c>
      <c r="B5080" s="23" t="s">
        <v>1935</v>
      </c>
      <c r="C5080" s="24" t="s">
        <v>1343</v>
      </c>
      <c r="D5080" s="24" t="s">
        <v>23</v>
      </c>
      <c r="E5080" s="62" t="n">
        <v>1</v>
      </c>
      <c r="F5080" s="26" t="n">
        <v>13.63</v>
      </c>
      <c r="G5080" s="26" t="n">
        <v>13.63</v>
      </c>
    </row>
    <row r="5081" customFormat="false" ht="25.5" hidden="false" customHeight="false" outlineLevel="0" collapsed="false">
      <c r="A5081" s="63" t="n">
        <v>119</v>
      </c>
      <c r="B5081" s="23" t="s">
        <v>1936</v>
      </c>
      <c r="C5081" s="24" t="s">
        <v>1343</v>
      </c>
      <c r="D5081" s="24" t="s">
        <v>23</v>
      </c>
      <c r="E5081" s="62" t="n">
        <v>0.4</v>
      </c>
      <c r="F5081" s="26" t="n">
        <v>5</v>
      </c>
      <c r="G5081" s="26" t="n">
        <v>2</v>
      </c>
    </row>
    <row r="5082" customFormat="false" ht="25.5" hidden="false" customHeight="false" outlineLevel="0" collapsed="false">
      <c r="A5082" s="63" t="n">
        <v>3146</v>
      </c>
      <c r="B5082" s="23" t="s">
        <v>1711</v>
      </c>
      <c r="C5082" s="24" t="s">
        <v>1343</v>
      </c>
      <c r="D5082" s="24" t="s">
        <v>23</v>
      </c>
      <c r="E5082" s="62" t="n">
        <v>0.3</v>
      </c>
      <c r="F5082" s="26" t="n">
        <v>3</v>
      </c>
      <c r="G5082" s="26" t="n">
        <v>0.9</v>
      </c>
    </row>
    <row r="5083" customFormat="false" ht="25.5" hidden="false" customHeight="false" outlineLevel="0" collapsed="false">
      <c r="A5083" s="63" t="n">
        <v>34637</v>
      </c>
      <c r="B5083" s="23" t="s">
        <v>1937</v>
      </c>
      <c r="C5083" s="24" t="s">
        <v>1343</v>
      </c>
      <c r="D5083" s="24" t="s">
        <v>23</v>
      </c>
      <c r="E5083" s="62" t="n">
        <v>1</v>
      </c>
      <c r="F5083" s="26" t="n">
        <v>168.17</v>
      </c>
      <c r="G5083" s="26" t="n">
        <v>168.17</v>
      </c>
    </row>
    <row r="5084" customFormat="false" ht="25.5" hidden="false" customHeight="false" outlineLevel="0" collapsed="false">
      <c r="A5084" s="63" t="n">
        <v>3536</v>
      </c>
      <c r="B5084" s="23" t="s">
        <v>1938</v>
      </c>
      <c r="C5084" s="24" t="s">
        <v>1343</v>
      </c>
      <c r="D5084" s="24" t="s">
        <v>23</v>
      </c>
      <c r="E5084" s="62" t="n">
        <v>1</v>
      </c>
      <c r="F5084" s="26" t="n">
        <v>1.37</v>
      </c>
      <c r="G5084" s="26" t="n">
        <v>1.37</v>
      </c>
    </row>
    <row r="5085" customFormat="false" ht="38.25" hidden="false" customHeight="false" outlineLevel="0" collapsed="false">
      <c r="A5085" s="63" t="n">
        <v>67</v>
      </c>
      <c r="B5085" s="23" t="s">
        <v>1939</v>
      </c>
      <c r="C5085" s="24" t="s">
        <v>1343</v>
      </c>
      <c r="D5085" s="24" t="s">
        <v>23</v>
      </c>
      <c r="E5085" s="62" t="n">
        <v>1</v>
      </c>
      <c r="F5085" s="26" t="n">
        <v>8</v>
      </c>
      <c r="G5085" s="26" t="n">
        <v>8</v>
      </c>
    </row>
    <row r="5086" customFormat="false" ht="38.25" hidden="false" customHeight="false" outlineLevel="0" collapsed="false">
      <c r="A5086" s="63" t="n">
        <v>68</v>
      </c>
      <c r="B5086" s="23" t="s">
        <v>1940</v>
      </c>
      <c r="C5086" s="24" t="s">
        <v>1343</v>
      </c>
      <c r="D5086" s="24" t="s">
        <v>23</v>
      </c>
      <c r="E5086" s="62" t="n">
        <v>2</v>
      </c>
      <c r="F5086" s="26" t="n">
        <v>13.51</v>
      </c>
      <c r="G5086" s="26" t="n">
        <v>27.02</v>
      </c>
    </row>
    <row r="5087" customFormat="false" ht="38.25" hidden="false" customHeight="false" outlineLevel="0" collapsed="false">
      <c r="A5087" s="63" t="n">
        <v>7140</v>
      </c>
      <c r="B5087" s="23" t="s">
        <v>1941</v>
      </c>
      <c r="C5087" s="24" t="s">
        <v>1343</v>
      </c>
      <c r="D5087" s="24" t="s">
        <v>23</v>
      </c>
      <c r="E5087" s="62" t="n">
        <v>1</v>
      </c>
      <c r="F5087" s="26" t="n">
        <v>2.2</v>
      </c>
      <c r="G5087" s="26" t="n">
        <v>2.2</v>
      </c>
    </row>
    <row r="5088" customFormat="false" ht="38.25" hidden="false" customHeight="false" outlineLevel="0" collapsed="false">
      <c r="A5088" s="63" t="n">
        <v>87</v>
      </c>
      <c r="B5088" s="23" t="s">
        <v>1942</v>
      </c>
      <c r="C5088" s="24" t="s">
        <v>1343</v>
      </c>
      <c r="D5088" s="24" t="s">
        <v>23</v>
      </c>
      <c r="E5088" s="62" t="n">
        <v>1</v>
      </c>
      <c r="F5088" s="26" t="n">
        <v>15.1</v>
      </c>
      <c r="G5088" s="26" t="n">
        <v>15.1</v>
      </c>
    </row>
    <row r="5089" customFormat="false" ht="38.25" hidden="false" customHeight="false" outlineLevel="0" collapsed="false">
      <c r="A5089" s="63" t="s">
        <v>1375</v>
      </c>
      <c r="B5089" s="23" t="s">
        <v>1376</v>
      </c>
      <c r="C5089" s="24" t="s">
        <v>17</v>
      </c>
      <c r="D5089" s="24" t="s">
        <v>1314</v>
      </c>
      <c r="E5089" s="62" t="n">
        <v>7.7</v>
      </c>
      <c r="F5089" s="26" t="n">
        <v>12.7</v>
      </c>
      <c r="G5089" s="26" t="n">
        <v>97.77</v>
      </c>
    </row>
    <row r="5090" customFormat="false" ht="38.25" hidden="false" customHeight="false" outlineLevel="0" collapsed="false">
      <c r="A5090" s="63" t="s">
        <v>1369</v>
      </c>
      <c r="B5090" s="23" t="s">
        <v>1370</v>
      </c>
      <c r="C5090" s="24" t="s">
        <v>17</v>
      </c>
      <c r="D5090" s="24" t="s">
        <v>1314</v>
      </c>
      <c r="E5090" s="62" t="n">
        <v>7.7</v>
      </c>
      <c r="F5090" s="26" t="n">
        <v>15.51</v>
      </c>
      <c r="G5090" s="26" t="n">
        <v>119.41</v>
      </c>
    </row>
    <row r="5091" customFormat="false" ht="25.5" hidden="false" customHeight="false" outlineLevel="0" collapsed="false">
      <c r="A5091" s="63" t="n">
        <v>9868</v>
      </c>
      <c r="B5091" s="23" t="s">
        <v>1943</v>
      </c>
      <c r="C5091" s="24" t="s">
        <v>1343</v>
      </c>
      <c r="D5091" s="24" t="s">
        <v>49</v>
      </c>
      <c r="E5091" s="62" t="n">
        <v>1.5</v>
      </c>
      <c r="F5091" s="26" t="n">
        <v>3.18</v>
      </c>
      <c r="G5091" s="26" t="n">
        <v>4.77</v>
      </c>
    </row>
    <row r="5092" customFormat="false" ht="25.5" hidden="false" customHeight="false" outlineLevel="0" collapsed="false">
      <c r="A5092" s="63" t="n">
        <v>9869</v>
      </c>
      <c r="B5092" s="23" t="s">
        <v>1944</v>
      </c>
      <c r="C5092" s="24" t="s">
        <v>1343</v>
      </c>
      <c r="D5092" s="24" t="s">
        <v>49</v>
      </c>
      <c r="E5092" s="62" t="n">
        <v>2</v>
      </c>
      <c r="F5092" s="26" t="n">
        <v>6.81</v>
      </c>
      <c r="G5092" s="26" t="n">
        <v>13.62</v>
      </c>
    </row>
    <row r="5093" customFormat="false" ht="15" hidden="false" customHeight="false" outlineLevel="0" collapsed="false">
      <c r="A5093" s="64" t="s">
        <v>1353</v>
      </c>
      <c r="B5093" s="64"/>
      <c r="C5093" s="64"/>
      <c r="D5093" s="64"/>
      <c r="E5093" s="64"/>
      <c r="F5093" s="64"/>
      <c r="G5093" s="65" t="n">
        <v>152.54</v>
      </c>
    </row>
    <row r="5094" customFormat="false" ht="15" hidden="false" customHeight="false" outlineLevel="0" collapsed="false">
      <c r="A5094" s="64" t="s">
        <v>1354</v>
      </c>
      <c r="B5094" s="64"/>
      <c r="C5094" s="64"/>
      <c r="D5094" s="64"/>
      <c r="E5094" s="64"/>
      <c r="F5094" s="64"/>
      <c r="G5094" s="65" t="n">
        <v>341.31</v>
      </c>
    </row>
    <row r="5095" customFormat="false" ht="15" hidden="false" customHeight="false" outlineLevel="0" collapsed="false">
      <c r="A5095" s="64" t="s">
        <v>1355</v>
      </c>
      <c r="B5095" s="64"/>
      <c r="C5095" s="64"/>
      <c r="D5095" s="64"/>
      <c r="E5095" s="64"/>
      <c r="F5095" s="64"/>
      <c r="G5095" s="65" t="n">
        <v>493.85</v>
      </c>
    </row>
    <row r="5096" customFormat="false" ht="15" hidden="false" customHeight="false" outlineLevel="0" collapsed="false">
      <c r="A5096" s="64" t="s">
        <v>1356</v>
      </c>
      <c r="B5096" s="64"/>
      <c r="C5096" s="64"/>
      <c r="D5096" s="64"/>
      <c r="E5096" s="64"/>
      <c r="F5096" s="64"/>
      <c r="G5096" s="65" t="n">
        <v>0</v>
      </c>
    </row>
    <row r="5097" customFormat="false" ht="15" hidden="false" customHeight="false" outlineLevel="0" collapsed="false">
      <c r="A5097" s="64" t="s">
        <v>1357</v>
      </c>
      <c r="B5097" s="64"/>
      <c r="C5097" s="64"/>
      <c r="D5097" s="64"/>
      <c r="E5097" s="64"/>
      <c r="F5097" s="64"/>
      <c r="G5097" s="65" t="n">
        <v>126.67</v>
      </c>
    </row>
    <row r="5098" customFormat="false" ht="15" hidden="false" customHeight="false" outlineLevel="0" collapsed="false">
      <c r="A5098" s="64" t="s">
        <v>1358</v>
      </c>
      <c r="B5098" s="64"/>
      <c r="C5098" s="64"/>
      <c r="D5098" s="64"/>
      <c r="E5098" s="64"/>
      <c r="F5098" s="64"/>
      <c r="G5098" s="65" t="n">
        <v>0</v>
      </c>
    </row>
    <row r="5099" customFormat="false" ht="15" hidden="false" customHeight="false" outlineLevel="0" collapsed="false">
      <c r="A5099" s="64" t="s">
        <v>1359</v>
      </c>
      <c r="B5099" s="64"/>
      <c r="C5099" s="64"/>
      <c r="D5099" s="64"/>
      <c r="E5099" s="64"/>
      <c r="F5099" s="64"/>
      <c r="G5099" s="65" t="n">
        <v>126.67</v>
      </c>
    </row>
    <row r="5100" customFormat="false" ht="15" hidden="false" customHeight="false" outlineLevel="0" collapsed="false">
      <c r="A5100" s="64" t="s">
        <v>1360</v>
      </c>
      <c r="B5100" s="64"/>
      <c r="C5100" s="64"/>
      <c r="D5100" s="64"/>
      <c r="E5100" s="64"/>
      <c r="F5100" s="64"/>
      <c r="G5100" s="65" t="n">
        <v>620.52</v>
      </c>
    </row>
    <row r="5101" customFormat="false" ht="15" hidden="false" customHeight="false" outlineLevel="0" collapsed="false">
      <c r="A5101" s="64" t="s">
        <v>1361</v>
      </c>
      <c r="B5101" s="64"/>
      <c r="C5101" s="64"/>
      <c r="D5101" s="64"/>
      <c r="E5101" s="64"/>
      <c r="F5101" s="64"/>
      <c r="G5101" s="65" t="n">
        <v>1</v>
      </c>
    </row>
    <row r="5102" customFormat="false" ht="15" hidden="false" customHeight="false" outlineLevel="0" collapsed="false">
      <c r="A5102" s="64" t="s">
        <v>1362</v>
      </c>
      <c r="B5102" s="64"/>
      <c r="C5102" s="64"/>
      <c r="D5102" s="64"/>
      <c r="E5102" s="64"/>
      <c r="F5102" s="64"/>
      <c r="G5102" s="65" t="n">
        <f aca="false">G5101*G5100</f>
        <v>620.52</v>
      </c>
    </row>
    <row r="5103" customFormat="false" ht="15" hidden="false" customHeight="false" outlineLevel="0" collapsed="false">
      <c r="A5103" s="66"/>
      <c r="B5103" s="66"/>
      <c r="C5103" s="66"/>
      <c r="D5103" s="66"/>
      <c r="E5103" s="66"/>
      <c r="F5103" s="66"/>
      <c r="G5103" s="66"/>
    </row>
    <row r="5104" customFormat="false" ht="51" hidden="false" customHeight="false" outlineLevel="0" collapsed="false">
      <c r="A5104" s="30" t="s">
        <v>637</v>
      </c>
      <c r="B5104" s="30" t="s">
        <v>638</v>
      </c>
      <c r="C5104" s="61" t="s">
        <v>17</v>
      </c>
      <c r="D5104" s="61" t="s">
        <v>49</v>
      </c>
      <c r="E5104" s="62"/>
      <c r="F5104" s="25"/>
      <c r="G5104" s="25"/>
    </row>
    <row r="5105" customFormat="false" ht="38.25" hidden="false" customHeight="false" outlineLevel="0" collapsed="false">
      <c r="A5105" s="63" t="n">
        <v>3767</v>
      </c>
      <c r="B5105" s="23" t="s">
        <v>1945</v>
      </c>
      <c r="C5105" s="24" t="s">
        <v>1343</v>
      </c>
      <c r="D5105" s="24" t="s">
        <v>23</v>
      </c>
      <c r="E5105" s="62" t="n">
        <v>0.49</v>
      </c>
      <c r="F5105" s="26" t="n">
        <v>0.66</v>
      </c>
      <c r="G5105" s="26" t="n">
        <v>0.32</v>
      </c>
    </row>
    <row r="5106" customFormat="false" ht="38.25" hidden="false" customHeight="false" outlineLevel="0" collapsed="false">
      <c r="A5106" s="63" t="s">
        <v>1375</v>
      </c>
      <c r="B5106" s="23" t="s">
        <v>1376</v>
      </c>
      <c r="C5106" s="24" t="s">
        <v>17</v>
      </c>
      <c r="D5106" s="24" t="s">
        <v>1314</v>
      </c>
      <c r="E5106" s="62" t="n">
        <v>1.48</v>
      </c>
      <c r="F5106" s="26" t="n">
        <v>12.7</v>
      </c>
      <c r="G5106" s="26" t="n">
        <v>18.74</v>
      </c>
    </row>
    <row r="5107" customFormat="false" ht="38.25" hidden="false" customHeight="false" outlineLevel="0" collapsed="false">
      <c r="A5107" s="63" t="s">
        <v>1369</v>
      </c>
      <c r="B5107" s="23" t="s">
        <v>1370</v>
      </c>
      <c r="C5107" s="24" t="s">
        <v>17</v>
      </c>
      <c r="D5107" s="24" t="s">
        <v>1314</v>
      </c>
      <c r="E5107" s="62" t="n">
        <v>1.48</v>
      </c>
      <c r="F5107" s="26" t="n">
        <v>15.51</v>
      </c>
      <c r="G5107" s="26" t="n">
        <v>22.89</v>
      </c>
    </row>
    <row r="5108" customFormat="false" ht="25.5" hidden="false" customHeight="false" outlineLevel="0" collapsed="false">
      <c r="A5108" s="63" t="n">
        <v>9868</v>
      </c>
      <c r="B5108" s="23" t="s">
        <v>1943</v>
      </c>
      <c r="C5108" s="24" t="s">
        <v>1343</v>
      </c>
      <c r="D5108" s="24" t="s">
        <v>49</v>
      </c>
      <c r="E5108" s="62" t="n">
        <v>4.24</v>
      </c>
      <c r="F5108" s="26" t="n">
        <v>3.18</v>
      </c>
      <c r="G5108" s="26" t="n">
        <v>13.5</v>
      </c>
    </row>
    <row r="5109" customFormat="false" ht="15" hidden="false" customHeight="false" outlineLevel="0" collapsed="false">
      <c r="A5109" s="64" t="s">
        <v>1353</v>
      </c>
      <c r="B5109" s="64"/>
      <c r="C5109" s="64"/>
      <c r="D5109" s="64"/>
      <c r="E5109" s="64"/>
      <c r="F5109" s="64"/>
      <c r="G5109" s="65" t="n">
        <v>7.31</v>
      </c>
    </row>
    <row r="5110" customFormat="false" ht="15" hidden="false" customHeight="false" outlineLevel="0" collapsed="false">
      <c r="A5110" s="64" t="s">
        <v>1354</v>
      </c>
      <c r="B5110" s="64"/>
      <c r="C5110" s="64"/>
      <c r="D5110" s="64"/>
      <c r="E5110" s="64"/>
      <c r="F5110" s="64"/>
      <c r="G5110" s="65" t="n">
        <v>6.55</v>
      </c>
    </row>
    <row r="5111" customFormat="false" ht="15" hidden="false" customHeight="false" outlineLevel="0" collapsed="false">
      <c r="A5111" s="64" t="s">
        <v>1355</v>
      </c>
      <c r="B5111" s="64"/>
      <c r="C5111" s="64"/>
      <c r="D5111" s="64"/>
      <c r="E5111" s="64"/>
      <c r="F5111" s="64"/>
      <c r="G5111" s="65" t="n">
        <v>13.86</v>
      </c>
    </row>
    <row r="5112" customFormat="false" ht="15" hidden="false" customHeight="false" outlineLevel="0" collapsed="false">
      <c r="A5112" s="64" t="s">
        <v>1356</v>
      </c>
      <c r="B5112" s="64"/>
      <c r="C5112" s="64"/>
      <c r="D5112" s="64"/>
      <c r="E5112" s="64"/>
      <c r="F5112" s="64"/>
      <c r="G5112" s="65" t="n">
        <v>0</v>
      </c>
    </row>
    <row r="5113" customFormat="false" ht="15" hidden="false" customHeight="false" outlineLevel="0" collapsed="false">
      <c r="A5113" s="64" t="s">
        <v>1357</v>
      </c>
      <c r="B5113" s="64"/>
      <c r="C5113" s="64"/>
      <c r="D5113" s="64"/>
      <c r="E5113" s="64"/>
      <c r="F5113" s="64"/>
      <c r="G5113" s="65" t="n">
        <v>3.56</v>
      </c>
    </row>
    <row r="5114" customFormat="false" ht="15" hidden="false" customHeight="false" outlineLevel="0" collapsed="false">
      <c r="A5114" s="64" t="s">
        <v>1358</v>
      </c>
      <c r="B5114" s="64"/>
      <c r="C5114" s="64"/>
      <c r="D5114" s="64"/>
      <c r="E5114" s="64"/>
      <c r="F5114" s="64"/>
      <c r="G5114" s="65" t="n">
        <v>0</v>
      </c>
    </row>
    <row r="5115" customFormat="false" ht="15" hidden="false" customHeight="false" outlineLevel="0" collapsed="false">
      <c r="A5115" s="64" t="s">
        <v>1359</v>
      </c>
      <c r="B5115" s="64"/>
      <c r="C5115" s="64"/>
      <c r="D5115" s="64"/>
      <c r="E5115" s="64"/>
      <c r="F5115" s="64"/>
      <c r="G5115" s="65" t="n">
        <v>3.56</v>
      </c>
    </row>
    <row r="5116" customFormat="false" ht="15" hidden="false" customHeight="false" outlineLevel="0" collapsed="false">
      <c r="A5116" s="64" t="s">
        <v>1360</v>
      </c>
      <c r="B5116" s="64"/>
      <c r="C5116" s="64"/>
      <c r="D5116" s="64"/>
      <c r="E5116" s="64"/>
      <c r="F5116" s="64"/>
      <c r="G5116" s="65" t="n">
        <v>17.42</v>
      </c>
    </row>
    <row r="5117" customFormat="false" ht="15" hidden="false" customHeight="false" outlineLevel="0" collapsed="false">
      <c r="A5117" s="64" t="s">
        <v>1361</v>
      </c>
      <c r="B5117" s="64"/>
      <c r="C5117" s="64"/>
      <c r="D5117" s="64"/>
      <c r="E5117" s="64"/>
      <c r="F5117" s="64"/>
      <c r="G5117" s="65" t="n">
        <v>4</v>
      </c>
    </row>
    <row r="5118" customFormat="false" ht="15" hidden="false" customHeight="false" outlineLevel="0" collapsed="false">
      <c r="A5118" s="64" t="s">
        <v>1362</v>
      </c>
      <c r="B5118" s="64"/>
      <c r="C5118" s="64"/>
      <c r="D5118" s="64"/>
      <c r="E5118" s="64"/>
      <c r="F5118" s="64"/>
      <c r="G5118" s="65" t="n">
        <f aca="false">G5117*G5116</f>
        <v>69.68</v>
      </c>
    </row>
    <row r="5119" customFormat="false" ht="15" hidden="false" customHeight="false" outlineLevel="0" collapsed="false">
      <c r="A5119" s="66"/>
      <c r="B5119" s="66"/>
      <c r="C5119" s="66"/>
      <c r="D5119" s="66"/>
      <c r="E5119" s="66"/>
      <c r="F5119" s="66"/>
      <c r="G5119" s="66"/>
    </row>
    <row r="5120" customFormat="false" ht="63.75" hidden="false" customHeight="false" outlineLevel="0" collapsed="false">
      <c r="A5120" s="30" t="s">
        <v>639</v>
      </c>
      <c r="B5120" s="30" t="s">
        <v>640</v>
      </c>
      <c r="C5120" s="61" t="s">
        <v>17</v>
      </c>
      <c r="D5120" s="61" t="s">
        <v>23</v>
      </c>
      <c r="E5120" s="62"/>
      <c r="F5120" s="25"/>
      <c r="G5120" s="25"/>
    </row>
    <row r="5121" customFormat="false" ht="25.5" hidden="false" customHeight="false" outlineLevel="0" collapsed="false">
      <c r="A5121" s="63" t="n">
        <v>122</v>
      </c>
      <c r="B5121" s="23" t="s">
        <v>1946</v>
      </c>
      <c r="C5121" s="24" t="s">
        <v>1343</v>
      </c>
      <c r="D5121" s="24" t="s">
        <v>23</v>
      </c>
      <c r="E5121" s="62" t="n">
        <v>0.05</v>
      </c>
      <c r="F5121" s="26" t="n">
        <v>45.16</v>
      </c>
      <c r="G5121" s="26" t="n">
        <v>2.17</v>
      </c>
    </row>
    <row r="5122" customFormat="false" ht="25.5" hidden="false" customHeight="false" outlineLevel="0" collapsed="false">
      <c r="A5122" s="63" t="n">
        <v>20083</v>
      </c>
      <c r="B5122" s="23" t="s">
        <v>1947</v>
      </c>
      <c r="C5122" s="24" t="s">
        <v>1343</v>
      </c>
      <c r="D5122" s="24" t="s">
        <v>23</v>
      </c>
      <c r="E5122" s="62" t="n">
        <v>0.05</v>
      </c>
      <c r="F5122" s="26" t="n">
        <v>39.22</v>
      </c>
      <c r="G5122" s="26" t="n">
        <v>1.88</v>
      </c>
    </row>
    <row r="5123" customFormat="false" ht="25.5" hidden="false" customHeight="false" outlineLevel="0" collapsed="false">
      <c r="A5123" s="63" t="n">
        <v>3542</v>
      </c>
      <c r="B5123" s="23" t="s">
        <v>1948</v>
      </c>
      <c r="C5123" s="24" t="s">
        <v>1343</v>
      </c>
      <c r="D5123" s="24" t="s">
        <v>23</v>
      </c>
      <c r="E5123" s="62" t="n">
        <v>8</v>
      </c>
      <c r="F5123" s="26" t="n">
        <v>0.35</v>
      </c>
      <c r="G5123" s="26" t="n">
        <v>2.8</v>
      </c>
    </row>
    <row r="5124" customFormat="false" ht="38.25" hidden="false" customHeight="false" outlineLevel="0" collapsed="false">
      <c r="A5124" s="63" t="n">
        <v>3767</v>
      </c>
      <c r="B5124" s="23" t="s">
        <v>1945</v>
      </c>
      <c r="C5124" s="24" t="s">
        <v>1343</v>
      </c>
      <c r="D5124" s="24" t="s">
        <v>23</v>
      </c>
      <c r="E5124" s="62" t="n">
        <v>0.34</v>
      </c>
      <c r="F5124" s="26" t="n">
        <v>0.66</v>
      </c>
      <c r="G5124" s="26" t="n">
        <v>0.23</v>
      </c>
    </row>
    <row r="5125" customFormat="false" ht="38.25" hidden="false" customHeight="false" outlineLevel="0" collapsed="false">
      <c r="A5125" s="63" t="s">
        <v>1375</v>
      </c>
      <c r="B5125" s="23" t="s">
        <v>1376</v>
      </c>
      <c r="C5125" s="24" t="s">
        <v>17</v>
      </c>
      <c r="D5125" s="24" t="s">
        <v>1314</v>
      </c>
      <c r="E5125" s="62" t="n">
        <v>1.03</v>
      </c>
      <c r="F5125" s="26" t="n">
        <v>12.7</v>
      </c>
      <c r="G5125" s="26" t="n">
        <v>13.1</v>
      </c>
    </row>
    <row r="5126" customFormat="false" ht="38.25" hidden="false" customHeight="false" outlineLevel="0" collapsed="false">
      <c r="A5126" s="63" t="s">
        <v>1369</v>
      </c>
      <c r="B5126" s="23" t="s">
        <v>1370</v>
      </c>
      <c r="C5126" s="24" t="s">
        <v>17</v>
      </c>
      <c r="D5126" s="24" t="s">
        <v>1314</v>
      </c>
      <c r="E5126" s="62" t="n">
        <v>1.03</v>
      </c>
      <c r="F5126" s="26" t="n">
        <v>15.51</v>
      </c>
      <c r="G5126" s="26" t="n">
        <v>16</v>
      </c>
    </row>
    <row r="5127" customFormat="false" ht="15" hidden="false" customHeight="false" outlineLevel="0" collapsed="false">
      <c r="A5127" s="64" t="s">
        <v>1353</v>
      </c>
      <c r="B5127" s="64"/>
      <c r="C5127" s="64"/>
      <c r="D5127" s="64"/>
      <c r="E5127" s="64"/>
      <c r="F5127" s="64"/>
      <c r="G5127" s="65" t="n">
        <v>2.56</v>
      </c>
    </row>
    <row r="5128" customFormat="false" ht="15" hidden="false" customHeight="false" outlineLevel="0" collapsed="false">
      <c r="A5128" s="64" t="s">
        <v>1354</v>
      </c>
      <c r="B5128" s="64"/>
      <c r="C5128" s="64"/>
      <c r="D5128" s="64"/>
      <c r="E5128" s="64"/>
      <c r="F5128" s="64"/>
      <c r="G5128" s="65" t="n">
        <v>1.97</v>
      </c>
    </row>
    <row r="5129" customFormat="false" ht="15" hidden="false" customHeight="false" outlineLevel="0" collapsed="false">
      <c r="A5129" s="64" t="s">
        <v>1355</v>
      </c>
      <c r="B5129" s="64"/>
      <c r="C5129" s="64"/>
      <c r="D5129" s="64"/>
      <c r="E5129" s="64"/>
      <c r="F5129" s="64"/>
      <c r="G5129" s="65" t="n">
        <v>4.52</v>
      </c>
    </row>
    <row r="5130" customFormat="false" ht="15" hidden="false" customHeight="false" outlineLevel="0" collapsed="false">
      <c r="A5130" s="64" t="s">
        <v>1356</v>
      </c>
      <c r="B5130" s="64"/>
      <c r="C5130" s="64"/>
      <c r="D5130" s="64"/>
      <c r="E5130" s="64"/>
      <c r="F5130" s="64"/>
      <c r="G5130" s="65" t="n">
        <v>0</v>
      </c>
    </row>
    <row r="5131" customFormat="false" ht="15" hidden="false" customHeight="false" outlineLevel="0" collapsed="false">
      <c r="A5131" s="64" t="s">
        <v>1357</v>
      </c>
      <c r="B5131" s="64"/>
      <c r="C5131" s="64"/>
      <c r="D5131" s="64"/>
      <c r="E5131" s="64"/>
      <c r="F5131" s="64"/>
      <c r="G5131" s="65" t="n">
        <v>1.16</v>
      </c>
    </row>
    <row r="5132" customFormat="false" ht="15" hidden="false" customHeight="false" outlineLevel="0" collapsed="false">
      <c r="A5132" s="64" t="s">
        <v>1358</v>
      </c>
      <c r="B5132" s="64"/>
      <c r="C5132" s="64"/>
      <c r="D5132" s="64"/>
      <c r="E5132" s="64"/>
      <c r="F5132" s="64"/>
      <c r="G5132" s="65" t="n">
        <v>0</v>
      </c>
    </row>
    <row r="5133" customFormat="false" ht="15" hidden="false" customHeight="false" outlineLevel="0" collapsed="false">
      <c r="A5133" s="64" t="s">
        <v>1359</v>
      </c>
      <c r="B5133" s="64"/>
      <c r="C5133" s="64"/>
      <c r="D5133" s="64"/>
      <c r="E5133" s="64"/>
      <c r="F5133" s="64"/>
      <c r="G5133" s="65" t="n">
        <v>1.16</v>
      </c>
    </row>
    <row r="5134" customFormat="false" ht="15" hidden="false" customHeight="false" outlineLevel="0" collapsed="false">
      <c r="A5134" s="64" t="s">
        <v>1360</v>
      </c>
      <c r="B5134" s="64"/>
      <c r="C5134" s="64"/>
      <c r="D5134" s="64"/>
      <c r="E5134" s="64"/>
      <c r="F5134" s="64"/>
      <c r="G5134" s="65" t="n">
        <v>5.68</v>
      </c>
    </row>
    <row r="5135" customFormat="false" ht="15" hidden="false" customHeight="false" outlineLevel="0" collapsed="false">
      <c r="A5135" s="64" t="s">
        <v>1361</v>
      </c>
      <c r="B5135" s="64"/>
      <c r="C5135" s="64"/>
      <c r="D5135" s="64"/>
      <c r="E5135" s="64"/>
      <c r="F5135" s="64"/>
      <c r="G5135" s="65" t="n">
        <v>8</v>
      </c>
    </row>
    <row r="5136" customFormat="false" ht="15" hidden="false" customHeight="false" outlineLevel="0" collapsed="false">
      <c r="A5136" s="64" t="s">
        <v>1362</v>
      </c>
      <c r="B5136" s="64"/>
      <c r="C5136" s="64"/>
      <c r="D5136" s="64"/>
      <c r="E5136" s="64"/>
      <c r="F5136" s="64"/>
      <c r="G5136" s="65" t="n">
        <f aca="false">G5135*G5134</f>
        <v>45.44</v>
      </c>
    </row>
    <row r="5137" customFormat="false" ht="15" hidden="false" customHeight="false" outlineLevel="0" collapsed="false">
      <c r="A5137" s="66"/>
      <c r="B5137" s="66"/>
      <c r="C5137" s="66"/>
      <c r="D5137" s="66"/>
      <c r="E5137" s="66"/>
      <c r="F5137" s="66"/>
      <c r="G5137" s="66"/>
    </row>
    <row r="5138" customFormat="false" ht="63.75" hidden="false" customHeight="false" outlineLevel="0" collapsed="false">
      <c r="A5138" s="30" t="s">
        <v>641</v>
      </c>
      <c r="B5138" s="30" t="s">
        <v>642</v>
      </c>
      <c r="C5138" s="61" t="s">
        <v>17</v>
      </c>
      <c r="D5138" s="61" t="s">
        <v>23</v>
      </c>
      <c r="E5138" s="62"/>
      <c r="F5138" s="25"/>
      <c r="G5138" s="25"/>
    </row>
    <row r="5139" customFormat="false" ht="25.5" hidden="false" customHeight="false" outlineLevel="0" collapsed="false">
      <c r="A5139" s="63" t="n">
        <v>122</v>
      </c>
      <c r="B5139" s="23" t="s">
        <v>1946</v>
      </c>
      <c r="C5139" s="24" t="s">
        <v>1343</v>
      </c>
      <c r="D5139" s="24" t="s">
        <v>23</v>
      </c>
      <c r="E5139" s="62" t="n">
        <v>0.02</v>
      </c>
      <c r="F5139" s="26" t="n">
        <v>45.16</v>
      </c>
      <c r="G5139" s="26" t="n">
        <v>0.95</v>
      </c>
    </row>
    <row r="5140" customFormat="false" ht="25.5" hidden="false" customHeight="false" outlineLevel="0" collapsed="false">
      <c r="A5140" s="63" t="n">
        <v>20083</v>
      </c>
      <c r="B5140" s="23" t="s">
        <v>1947</v>
      </c>
      <c r="C5140" s="24" t="s">
        <v>1343</v>
      </c>
      <c r="D5140" s="24" t="s">
        <v>23</v>
      </c>
      <c r="E5140" s="62" t="n">
        <v>0.02</v>
      </c>
      <c r="F5140" s="26" t="n">
        <v>39.22</v>
      </c>
      <c r="G5140" s="26" t="n">
        <v>0.94</v>
      </c>
    </row>
    <row r="5141" customFormat="false" ht="25.5" hidden="false" customHeight="false" outlineLevel="0" collapsed="false">
      <c r="A5141" s="63" t="n">
        <v>3500</v>
      </c>
      <c r="B5141" s="23" t="s">
        <v>1949</v>
      </c>
      <c r="C5141" s="24" t="s">
        <v>1343</v>
      </c>
      <c r="D5141" s="24" t="s">
        <v>23</v>
      </c>
      <c r="E5141" s="62" t="n">
        <v>3</v>
      </c>
      <c r="F5141" s="26" t="n">
        <v>0.94</v>
      </c>
      <c r="G5141" s="26" t="n">
        <v>2.82</v>
      </c>
    </row>
    <row r="5142" customFormat="false" ht="38.25" hidden="false" customHeight="false" outlineLevel="0" collapsed="false">
      <c r="A5142" s="63" t="n">
        <v>3767</v>
      </c>
      <c r="B5142" s="23" t="s">
        <v>1945</v>
      </c>
      <c r="C5142" s="24" t="s">
        <v>1343</v>
      </c>
      <c r="D5142" s="24" t="s">
        <v>23</v>
      </c>
      <c r="E5142" s="62" t="n">
        <v>0.09</v>
      </c>
      <c r="F5142" s="26" t="n">
        <v>0.66</v>
      </c>
      <c r="G5142" s="26" t="n">
        <v>0.06</v>
      </c>
    </row>
    <row r="5143" customFormat="false" ht="38.25" hidden="false" customHeight="false" outlineLevel="0" collapsed="false">
      <c r="A5143" s="63" t="s">
        <v>1375</v>
      </c>
      <c r="B5143" s="23" t="s">
        <v>1376</v>
      </c>
      <c r="C5143" s="24" t="s">
        <v>17</v>
      </c>
      <c r="D5143" s="24" t="s">
        <v>1314</v>
      </c>
      <c r="E5143" s="62" t="n">
        <v>0.27</v>
      </c>
      <c r="F5143" s="26" t="n">
        <v>12.7</v>
      </c>
      <c r="G5143" s="26" t="n">
        <v>3.43</v>
      </c>
    </row>
    <row r="5144" customFormat="false" ht="38.25" hidden="false" customHeight="false" outlineLevel="0" collapsed="false">
      <c r="A5144" s="63" t="s">
        <v>1369</v>
      </c>
      <c r="B5144" s="23" t="s">
        <v>1370</v>
      </c>
      <c r="C5144" s="24" t="s">
        <v>17</v>
      </c>
      <c r="D5144" s="24" t="s">
        <v>1314</v>
      </c>
      <c r="E5144" s="62" t="n">
        <v>0.27</v>
      </c>
      <c r="F5144" s="26" t="n">
        <v>15.51</v>
      </c>
      <c r="G5144" s="26" t="n">
        <v>4.19</v>
      </c>
    </row>
    <row r="5145" customFormat="false" ht="15" hidden="false" customHeight="false" outlineLevel="0" collapsed="false">
      <c r="A5145" s="64" t="s">
        <v>1353</v>
      </c>
      <c r="B5145" s="64"/>
      <c r="C5145" s="64"/>
      <c r="D5145" s="64"/>
      <c r="E5145" s="64"/>
      <c r="F5145" s="64"/>
      <c r="G5145" s="65" t="n">
        <v>1.78</v>
      </c>
    </row>
    <row r="5146" customFormat="false" ht="15" hidden="false" customHeight="false" outlineLevel="0" collapsed="false">
      <c r="A5146" s="64" t="s">
        <v>1354</v>
      </c>
      <c r="B5146" s="64"/>
      <c r="C5146" s="64"/>
      <c r="D5146" s="64"/>
      <c r="E5146" s="64"/>
      <c r="F5146" s="64"/>
      <c r="G5146" s="65" t="n">
        <v>2.35</v>
      </c>
    </row>
    <row r="5147" customFormat="false" ht="15" hidden="false" customHeight="false" outlineLevel="0" collapsed="false">
      <c r="A5147" s="64" t="s">
        <v>1355</v>
      </c>
      <c r="B5147" s="64"/>
      <c r="C5147" s="64"/>
      <c r="D5147" s="64"/>
      <c r="E5147" s="64"/>
      <c r="F5147" s="64"/>
      <c r="G5147" s="65" t="n">
        <v>4.13</v>
      </c>
    </row>
    <row r="5148" customFormat="false" ht="15" hidden="false" customHeight="false" outlineLevel="0" collapsed="false">
      <c r="A5148" s="64" t="s">
        <v>1356</v>
      </c>
      <c r="B5148" s="64"/>
      <c r="C5148" s="64"/>
      <c r="D5148" s="64"/>
      <c r="E5148" s="64"/>
      <c r="F5148" s="64"/>
      <c r="G5148" s="65" t="n">
        <v>0</v>
      </c>
    </row>
    <row r="5149" customFormat="false" ht="15" hidden="false" customHeight="false" outlineLevel="0" collapsed="false">
      <c r="A5149" s="64" t="s">
        <v>1357</v>
      </c>
      <c r="B5149" s="64"/>
      <c r="C5149" s="64"/>
      <c r="D5149" s="64"/>
      <c r="E5149" s="64"/>
      <c r="F5149" s="64"/>
      <c r="G5149" s="65" t="n">
        <v>1.06</v>
      </c>
    </row>
    <row r="5150" customFormat="false" ht="15" hidden="false" customHeight="false" outlineLevel="0" collapsed="false">
      <c r="A5150" s="64" t="s">
        <v>1358</v>
      </c>
      <c r="B5150" s="64"/>
      <c r="C5150" s="64"/>
      <c r="D5150" s="64"/>
      <c r="E5150" s="64"/>
      <c r="F5150" s="64"/>
      <c r="G5150" s="65" t="n">
        <v>0</v>
      </c>
    </row>
    <row r="5151" customFormat="false" ht="15" hidden="false" customHeight="false" outlineLevel="0" collapsed="false">
      <c r="A5151" s="64" t="s">
        <v>1359</v>
      </c>
      <c r="B5151" s="64"/>
      <c r="C5151" s="64"/>
      <c r="D5151" s="64"/>
      <c r="E5151" s="64"/>
      <c r="F5151" s="64"/>
      <c r="G5151" s="65" t="n">
        <v>1.06</v>
      </c>
    </row>
    <row r="5152" customFormat="false" ht="15" hidden="false" customHeight="false" outlineLevel="0" collapsed="false">
      <c r="A5152" s="64" t="s">
        <v>1360</v>
      </c>
      <c r="B5152" s="64"/>
      <c r="C5152" s="64"/>
      <c r="D5152" s="64"/>
      <c r="E5152" s="64"/>
      <c r="F5152" s="64"/>
      <c r="G5152" s="65" t="n">
        <v>5.19</v>
      </c>
    </row>
    <row r="5153" customFormat="false" ht="15" hidden="false" customHeight="false" outlineLevel="0" collapsed="false">
      <c r="A5153" s="64" t="s">
        <v>1361</v>
      </c>
      <c r="B5153" s="64"/>
      <c r="C5153" s="64"/>
      <c r="D5153" s="64"/>
      <c r="E5153" s="64"/>
      <c r="F5153" s="64"/>
      <c r="G5153" s="65" t="n">
        <v>3</v>
      </c>
    </row>
    <row r="5154" customFormat="false" ht="15" hidden="false" customHeight="false" outlineLevel="0" collapsed="false">
      <c r="A5154" s="64" t="s">
        <v>1362</v>
      </c>
      <c r="B5154" s="64"/>
      <c r="C5154" s="64"/>
      <c r="D5154" s="64"/>
      <c r="E5154" s="64"/>
      <c r="F5154" s="64"/>
      <c r="G5154" s="65" t="n">
        <f aca="false">G5153*G5152</f>
        <v>15.57</v>
      </c>
    </row>
    <row r="5155" customFormat="false" ht="15" hidden="false" customHeight="false" outlineLevel="0" collapsed="false">
      <c r="A5155" s="66"/>
      <c r="B5155" s="66"/>
      <c r="C5155" s="66"/>
      <c r="D5155" s="66"/>
      <c r="E5155" s="66"/>
      <c r="F5155" s="66"/>
      <c r="G5155" s="66"/>
    </row>
    <row r="5156" customFormat="false" ht="63.75" hidden="false" customHeight="false" outlineLevel="0" collapsed="false">
      <c r="A5156" s="30" t="s">
        <v>643</v>
      </c>
      <c r="B5156" s="30" t="s">
        <v>644</v>
      </c>
      <c r="C5156" s="61" t="s">
        <v>17</v>
      </c>
      <c r="D5156" s="61" t="s">
        <v>23</v>
      </c>
      <c r="E5156" s="62"/>
      <c r="F5156" s="25"/>
      <c r="G5156" s="25"/>
    </row>
    <row r="5157" customFormat="false" ht="25.5" hidden="false" customHeight="false" outlineLevel="0" collapsed="false">
      <c r="A5157" s="63" t="n">
        <v>122</v>
      </c>
      <c r="B5157" s="23" t="s">
        <v>1946</v>
      </c>
      <c r="C5157" s="24" t="s">
        <v>1343</v>
      </c>
      <c r="D5157" s="24" t="s">
        <v>23</v>
      </c>
      <c r="E5157" s="62" t="n">
        <v>0.01</v>
      </c>
      <c r="F5157" s="26" t="n">
        <v>45.16</v>
      </c>
      <c r="G5157" s="26" t="n">
        <v>0.41</v>
      </c>
    </row>
    <row r="5158" customFormat="false" ht="25.5" hidden="false" customHeight="false" outlineLevel="0" collapsed="false">
      <c r="A5158" s="63" t="n">
        <v>20083</v>
      </c>
      <c r="B5158" s="23" t="s">
        <v>1947</v>
      </c>
      <c r="C5158" s="24" t="s">
        <v>1343</v>
      </c>
      <c r="D5158" s="24" t="s">
        <v>23</v>
      </c>
      <c r="E5158" s="62" t="n">
        <v>0.01</v>
      </c>
      <c r="F5158" s="26" t="n">
        <v>39.22</v>
      </c>
      <c r="G5158" s="26" t="n">
        <v>0.43</v>
      </c>
    </row>
    <row r="5159" customFormat="false" ht="25.5" hidden="false" customHeight="false" outlineLevel="0" collapsed="false">
      <c r="A5159" s="63" t="n">
        <v>3501</v>
      </c>
      <c r="B5159" s="23" t="s">
        <v>1950</v>
      </c>
      <c r="C5159" s="24" t="s">
        <v>1343</v>
      </c>
      <c r="D5159" s="24" t="s">
        <v>23</v>
      </c>
      <c r="E5159" s="62" t="n">
        <v>1</v>
      </c>
      <c r="F5159" s="26" t="n">
        <v>2.52</v>
      </c>
      <c r="G5159" s="26" t="n">
        <v>2.52</v>
      </c>
    </row>
    <row r="5160" customFormat="false" ht="38.25" hidden="false" customHeight="false" outlineLevel="0" collapsed="false">
      <c r="A5160" s="63" t="n">
        <v>3767</v>
      </c>
      <c r="B5160" s="23" t="s">
        <v>1945</v>
      </c>
      <c r="C5160" s="24" t="s">
        <v>1343</v>
      </c>
      <c r="D5160" s="24" t="s">
        <v>23</v>
      </c>
      <c r="E5160" s="62" t="n">
        <v>0.04</v>
      </c>
      <c r="F5160" s="26" t="n">
        <v>0.66</v>
      </c>
      <c r="G5160" s="26" t="n">
        <v>0.02</v>
      </c>
    </row>
    <row r="5161" customFormat="false" ht="38.25" hidden="false" customHeight="false" outlineLevel="0" collapsed="false">
      <c r="A5161" s="63" t="s">
        <v>1375</v>
      </c>
      <c r="B5161" s="23" t="s">
        <v>1376</v>
      </c>
      <c r="C5161" s="24" t="s">
        <v>17</v>
      </c>
      <c r="D5161" s="24" t="s">
        <v>1314</v>
      </c>
      <c r="E5161" s="62" t="n">
        <v>0.11</v>
      </c>
      <c r="F5161" s="26" t="n">
        <v>12.7</v>
      </c>
      <c r="G5161" s="26" t="n">
        <v>1.36</v>
      </c>
    </row>
    <row r="5162" customFormat="false" ht="38.25" hidden="false" customHeight="false" outlineLevel="0" collapsed="false">
      <c r="A5162" s="63" t="s">
        <v>1369</v>
      </c>
      <c r="B5162" s="23" t="s">
        <v>1370</v>
      </c>
      <c r="C5162" s="24" t="s">
        <v>17</v>
      </c>
      <c r="D5162" s="24" t="s">
        <v>1314</v>
      </c>
      <c r="E5162" s="62" t="n">
        <v>0.11</v>
      </c>
      <c r="F5162" s="26" t="n">
        <v>15.51</v>
      </c>
      <c r="G5162" s="26" t="n">
        <v>1.66</v>
      </c>
    </row>
    <row r="5163" customFormat="false" ht="15" hidden="false" customHeight="false" outlineLevel="0" collapsed="false">
      <c r="A5163" s="64" t="s">
        <v>1353</v>
      </c>
      <c r="B5163" s="64"/>
      <c r="C5163" s="64"/>
      <c r="D5163" s="64"/>
      <c r="E5163" s="64"/>
      <c r="F5163" s="64"/>
      <c r="G5163" s="65" t="n">
        <v>2.12</v>
      </c>
    </row>
    <row r="5164" customFormat="false" ht="15" hidden="false" customHeight="false" outlineLevel="0" collapsed="false">
      <c r="A5164" s="64" t="s">
        <v>1354</v>
      </c>
      <c r="B5164" s="64"/>
      <c r="C5164" s="64"/>
      <c r="D5164" s="64"/>
      <c r="E5164" s="64"/>
      <c r="F5164" s="64"/>
      <c r="G5164" s="65" t="n">
        <v>4.28</v>
      </c>
    </row>
    <row r="5165" customFormat="false" ht="15" hidden="false" customHeight="false" outlineLevel="0" collapsed="false">
      <c r="A5165" s="64" t="s">
        <v>1355</v>
      </c>
      <c r="B5165" s="64"/>
      <c r="C5165" s="64"/>
      <c r="D5165" s="64"/>
      <c r="E5165" s="64"/>
      <c r="F5165" s="64"/>
      <c r="G5165" s="65" t="n">
        <v>6.4</v>
      </c>
    </row>
    <row r="5166" customFormat="false" ht="15" hidden="false" customHeight="false" outlineLevel="0" collapsed="false">
      <c r="A5166" s="64" t="s">
        <v>1356</v>
      </c>
      <c r="B5166" s="64"/>
      <c r="C5166" s="64"/>
      <c r="D5166" s="64"/>
      <c r="E5166" s="64"/>
      <c r="F5166" s="64"/>
      <c r="G5166" s="65" t="n">
        <v>0</v>
      </c>
    </row>
    <row r="5167" customFormat="false" ht="15" hidden="false" customHeight="false" outlineLevel="0" collapsed="false">
      <c r="A5167" s="64" t="s">
        <v>1357</v>
      </c>
      <c r="B5167" s="64"/>
      <c r="C5167" s="64"/>
      <c r="D5167" s="64"/>
      <c r="E5167" s="64"/>
      <c r="F5167" s="64"/>
      <c r="G5167" s="65" t="n">
        <v>1.64</v>
      </c>
    </row>
    <row r="5168" customFormat="false" ht="15" hidden="false" customHeight="false" outlineLevel="0" collapsed="false">
      <c r="A5168" s="64" t="s">
        <v>1358</v>
      </c>
      <c r="B5168" s="64"/>
      <c r="C5168" s="64"/>
      <c r="D5168" s="64"/>
      <c r="E5168" s="64"/>
      <c r="F5168" s="64"/>
      <c r="G5168" s="65" t="n">
        <v>0</v>
      </c>
    </row>
    <row r="5169" customFormat="false" ht="15" hidden="false" customHeight="false" outlineLevel="0" collapsed="false">
      <c r="A5169" s="64" t="s">
        <v>1359</v>
      </c>
      <c r="B5169" s="64"/>
      <c r="C5169" s="64"/>
      <c r="D5169" s="64"/>
      <c r="E5169" s="64"/>
      <c r="F5169" s="64"/>
      <c r="G5169" s="65" t="n">
        <v>1.64</v>
      </c>
    </row>
    <row r="5170" customFormat="false" ht="15" hidden="false" customHeight="false" outlineLevel="0" collapsed="false">
      <c r="A5170" s="64" t="s">
        <v>1360</v>
      </c>
      <c r="B5170" s="64"/>
      <c r="C5170" s="64"/>
      <c r="D5170" s="64"/>
      <c r="E5170" s="64"/>
      <c r="F5170" s="64"/>
      <c r="G5170" s="65" t="n">
        <v>8.04</v>
      </c>
    </row>
    <row r="5171" customFormat="false" ht="15" hidden="false" customHeight="false" outlineLevel="0" collapsed="false">
      <c r="A5171" s="64" t="s">
        <v>1361</v>
      </c>
      <c r="B5171" s="64"/>
      <c r="C5171" s="64"/>
      <c r="D5171" s="64"/>
      <c r="E5171" s="64"/>
      <c r="F5171" s="64"/>
      <c r="G5171" s="65" t="n">
        <v>1</v>
      </c>
    </row>
    <row r="5172" customFormat="false" ht="15" hidden="false" customHeight="false" outlineLevel="0" collapsed="false">
      <c r="A5172" s="64" t="s">
        <v>1362</v>
      </c>
      <c r="B5172" s="64"/>
      <c r="C5172" s="64"/>
      <c r="D5172" s="64"/>
      <c r="E5172" s="64"/>
      <c r="F5172" s="64"/>
      <c r="G5172" s="65" t="n">
        <f aca="false">G5171*G5170</f>
        <v>8.04</v>
      </c>
    </row>
    <row r="5173" customFormat="false" ht="15" hidden="false" customHeight="false" outlineLevel="0" collapsed="false">
      <c r="A5173" s="66"/>
      <c r="B5173" s="66"/>
      <c r="C5173" s="66"/>
      <c r="D5173" s="66"/>
      <c r="E5173" s="66"/>
      <c r="F5173" s="66"/>
      <c r="G5173" s="66"/>
    </row>
    <row r="5174" customFormat="false" ht="63.75" hidden="false" customHeight="false" outlineLevel="0" collapsed="false">
      <c r="A5174" s="30" t="s">
        <v>645</v>
      </c>
      <c r="B5174" s="30" t="s">
        <v>646</v>
      </c>
      <c r="C5174" s="61" t="s">
        <v>17</v>
      </c>
      <c r="D5174" s="61" t="s">
        <v>23</v>
      </c>
      <c r="E5174" s="62"/>
      <c r="F5174" s="25"/>
      <c r="G5174" s="25"/>
    </row>
    <row r="5175" customFormat="false" ht="25.5" hidden="false" customHeight="false" outlineLevel="0" collapsed="false">
      <c r="A5175" s="63" t="n">
        <v>122</v>
      </c>
      <c r="B5175" s="23" t="s">
        <v>1946</v>
      </c>
      <c r="C5175" s="24" t="s">
        <v>1343</v>
      </c>
      <c r="D5175" s="24" t="s">
        <v>23</v>
      </c>
      <c r="E5175" s="62" t="n">
        <v>0.01</v>
      </c>
      <c r="F5175" s="26" t="n">
        <v>45.16</v>
      </c>
      <c r="G5175" s="26" t="n">
        <v>0.63</v>
      </c>
    </row>
    <row r="5176" customFormat="false" ht="25.5" hidden="false" customHeight="false" outlineLevel="0" collapsed="false">
      <c r="A5176" s="63" t="n">
        <v>20083</v>
      </c>
      <c r="B5176" s="23" t="s">
        <v>1947</v>
      </c>
      <c r="C5176" s="24" t="s">
        <v>1343</v>
      </c>
      <c r="D5176" s="24" t="s">
        <v>23</v>
      </c>
      <c r="E5176" s="62" t="n">
        <v>0.02</v>
      </c>
      <c r="F5176" s="26" t="n">
        <v>39.22</v>
      </c>
      <c r="G5176" s="26" t="n">
        <v>0.67</v>
      </c>
    </row>
    <row r="5177" customFormat="false" ht="38.25" hidden="false" customHeight="false" outlineLevel="0" collapsed="false">
      <c r="A5177" s="63" t="n">
        <v>3767</v>
      </c>
      <c r="B5177" s="23" t="s">
        <v>1945</v>
      </c>
      <c r="C5177" s="24" t="s">
        <v>1343</v>
      </c>
      <c r="D5177" s="24" t="s">
        <v>23</v>
      </c>
      <c r="E5177" s="62" t="n">
        <v>0.05</v>
      </c>
      <c r="F5177" s="26" t="n">
        <v>0.66</v>
      </c>
      <c r="G5177" s="26" t="n">
        <v>0.03</v>
      </c>
    </row>
    <row r="5178" customFormat="false" ht="38.25" hidden="false" customHeight="false" outlineLevel="0" collapsed="false">
      <c r="A5178" s="63" t="n">
        <v>7136</v>
      </c>
      <c r="B5178" s="23" t="s">
        <v>1951</v>
      </c>
      <c r="C5178" s="24" t="s">
        <v>1343</v>
      </c>
      <c r="D5178" s="24" t="s">
        <v>23</v>
      </c>
      <c r="E5178" s="62" t="n">
        <v>1</v>
      </c>
      <c r="F5178" s="26" t="n">
        <v>4.09</v>
      </c>
      <c r="G5178" s="26" t="n">
        <v>4.09</v>
      </c>
    </row>
    <row r="5179" customFormat="false" ht="38.25" hidden="false" customHeight="false" outlineLevel="0" collapsed="false">
      <c r="A5179" s="63" t="s">
        <v>1375</v>
      </c>
      <c r="B5179" s="23" t="s">
        <v>1376</v>
      </c>
      <c r="C5179" s="24" t="s">
        <v>17</v>
      </c>
      <c r="D5179" s="24" t="s">
        <v>1314</v>
      </c>
      <c r="E5179" s="62" t="n">
        <v>0.14</v>
      </c>
      <c r="F5179" s="26" t="n">
        <v>12.7</v>
      </c>
      <c r="G5179" s="26" t="n">
        <v>1.82</v>
      </c>
    </row>
    <row r="5180" customFormat="false" ht="38.25" hidden="false" customHeight="false" outlineLevel="0" collapsed="false">
      <c r="A5180" s="63" t="s">
        <v>1369</v>
      </c>
      <c r="B5180" s="23" t="s">
        <v>1370</v>
      </c>
      <c r="C5180" s="24" t="s">
        <v>17</v>
      </c>
      <c r="D5180" s="24" t="s">
        <v>1314</v>
      </c>
      <c r="E5180" s="62" t="n">
        <v>0.14</v>
      </c>
      <c r="F5180" s="26" t="n">
        <v>15.51</v>
      </c>
      <c r="G5180" s="26" t="n">
        <v>2.22</v>
      </c>
    </row>
    <row r="5181" customFormat="false" ht="15" hidden="false" customHeight="false" outlineLevel="0" collapsed="false">
      <c r="A5181" s="64" t="s">
        <v>1353</v>
      </c>
      <c r="B5181" s="64"/>
      <c r="C5181" s="64"/>
      <c r="D5181" s="64"/>
      <c r="E5181" s="64"/>
      <c r="F5181" s="64"/>
      <c r="G5181" s="65" t="n">
        <v>2.83</v>
      </c>
    </row>
    <row r="5182" customFormat="false" ht="15" hidden="false" customHeight="false" outlineLevel="0" collapsed="false">
      <c r="A5182" s="64" t="s">
        <v>1354</v>
      </c>
      <c r="B5182" s="64"/>
      <c r="C5182" s="64"/>
      <c r="D5182" s="64"/>
      <c r="E5182" s="64"/>
      <c r="F5182" s="64"/>
      <c r="G5182" s="65" t="n">
        <v>6.62</v>
      </c>
    </row>
    <row r="5183" customFormat="false" ht="15" hidden="false" customHeight="false" outlineLevel="0" collapsed="false">
      <c r="A5183" s="64" t="s">
        <v>1355</v>
      </c>
      <c r="B5183" s="64"/>
      <c r="C5183" s="64"/>
      <c r="D5183" s="64"/>
      <c r="E5183" s="64"/>
      <c r="F5183" s="64"/>
      <c r="G5183" s="65" t="n">
        <v>9.46</v>
      </c>
    </row>
    <row r="5184" customFormat="false" ht="15" hidden="false" customHeight="false" outlineLevel="0" collapsed="false">
      <c r="A5184" s="64" t="s">
        <v>1356</v>
      </c>
      <c r="B5184" s="64"/>
      <c r="C5184" s="64"/>
      <c r="D5184" s="64"/>
      <c r="E5184" s="64"/>
      <c r="F5184" s="64"/>
      <c r="G5184" s="65" t="n">
        <v>0</v>
      </c>
    </row>
    <row r="5185" customFormat="false" ht="15" hidden="false" customHeight="false" outlineLevel="0" collapsed="false">
      <c r="A5185" s="64" t="s">
        <v>1357</v>
      </c>
      <c r="B5185" s="64"/>
      <c r="C5185" s="64"/>
      <c r="D5185" s="64"/>
      <c r="E5185" s="64"/>
      <c r="F5185" s="64"/>
      <c r="G5185" s="65" t="n">
        <v>2.43</v>
      </c>
    </row>
    <row r="5186" customFormat="false" ht="15" hidden="false" customHeight="false" outlineLevel="0" collapsed="false">
      <c r="A5186" s="64" t="s">
        <v>1358</v>
      </c>
      <c r="B5186" s="64"/>
      <c r="C5186" s="64"/>
      <c r="D5186" s="64"/>
      <c r="E5186" s="64"/>
      <c r="F5186" s="64"/>
      <c r="G5186" s="65" t="n">
        <v>0</v>
      </c>
    </row>
    <row r="5187" customFormat="false" ht="15" hidden="false" customHeight="false" outlineLevel="0" collapsed="false">
      <c r="A5187" s="64" t="s">
        <v>1359</v>
      </c>
      <c r="B5187" s="64"/>
      <c r="C5187" s="64"/>
      <c r="D5187" s="64"/>
      <c r="E5187" s="64"/>
      <c r="F5187" s="64"/>
      <c r="G5187" s="65" t="n">
        <v>2.43</v>
      </c>
    </row>
    <row r="5188" customFormat="false" ht="15" hidden="false" customHeight="false" outlineLevel="0" collapsed="false">
      <c r="A5188" s="64" t="s">
        <v>1360</v>
      </c>
      <c r="B5188" s="64"/>
      <c r="C5188" s="64"/>
      <c r="D5188" s="64"/>
      <c r="E5188" s="64"/>
      <c r="F5188" s="64"/>
      <c r="G5188" s="65" t="n">
        <v>11.88</v>
      </c>
    </row>
    <row r="5189" customFormat="false" ht="15" hidden="false" customHeight="false" outlineLevel="0" collapsed="false">
      <c r="A5189" s="64" t="s">
        <v>1361</v>
      </c>
      <c r="B5189" s="64"/>
      <c r="C5189" s="64"/>
      <c r="D5189" s="64"/>
      <c r="E5189" s="64"/>
      <c r="F5189" s="64"/>
      <c r="G5189" s="65" t="n">
        <v>1</v>
      </c>
    </row>
    <row r="5190" customFormat="false" ht="15" hidden="false" customHeight="false" outlineLevel="0" collapsed="false">
      <c r="A5190" s="64" t="s">
        <v>1362</v>
      </c>
      <c r="B5190" s="64"/>
      <c r="C5190" s="64"/>
      <c r="D5190" s="64"/>
      <c r="E5190" s="64"/>
      <c r="F5190" s="64"/>
      <c r="G5190" s="65" t="n">
        <f aca="false">G5189*G5188</f>
        <v>11.88</v>
      </c>
    </row>
    <row r="5191" customFormat="false" ht="15" hidden="false" customHeight="false" outlineLevel="0" collapsed="false">
      <c r="A5191" s="66"/>
      <c r="B5191" s="66"/>
      <c r="C5191" s="66"/>
      <c r="D5191" s="66"/>
      <c r="E5191" s="66"/>
      <c r="F5191" s="66"/>
      <c r="G5191" s="66"/>
    </row>
    <row r="5192" customFormat="false" ht="76.5" hidden="false" customHeight="false" outlineLevel="0" collapsed="false">
      <c r="A5192" s="30" t="s">
        <v>647</v>
      </c>
      <c r="B5192" s="30" t="s">
        <v>648</v>
      </c>
      <c r="C5192" s="61" t="s">
        <v>17</v>
      </c>
      <c r="D5192" s="61" t="s">
        <v>23</v>
      </c>
      <c r="E5192" s="62"/>
      <c r="F5192" s="25"/>
      <c r="G5192" s="25"/>
    </row>
    <row r="5193" customFormat="false" ht="51" hidden="false" customHeight="false" outlineLevel="0" collapsed="false">
      <c r="A5193" s="63" t="s">
        <v>1952</v>
      </c>
      <c r="B5193" s="23" t="s">
        <v>638</v>
      </c>
      <c r="C5193" s="24" t="s">
        <v>17</v>
      </c>
      <c r="D5193" s="24" t="s">
        <v>49</v>
      </c>
      <c r="E5193" s="62" t="n">
        <v>10.7</v>
      </c>
      <c r="F5193" s="26" t="n">
        <v>13.86</v>
      </c>
      <c r="G5193" s="26" t="n">
        <v>148.33</v>
      </c>
    </row>
    <row r="5194" customFormat="false" ht="63.75" hidden="false" customHeight="false" outlineLevel="0" collapsed="false">
      <c r="A5194" s="63" t="s">
        <v>1953</v>
      </c>
      <c r="B5194" s="23" t="s">
        <v>738</v>
      </c>
      <c r="C5194" s="24" t="s">
        <v>17</v>
      </c>
      <c r="D5194" s="24" t="s">
        <v>23</v>
      </c>
      <c r="E5194" s="62" t="n">
        <v>5.9</v>
      </c>
      <c r="F5194" s="26" t="n">
        <v>5.42</v>
      </c>
      <c r="G5194" s="26" t="n">
        <v>32</v>
      </c>
    </row>
    <row r="5195" customFormat="false" ht="63.75" hidden="false" customHeight="false" outlineLevel="0" collapsed="false">
      <c r="A5195" s="63" t="s">
        <v>1954</v>
      </c>
      <c r="B5195" s="23" t="s">
        <v>1955</v>
      </c>
      <c r="C5195" s="24" t="s">
        <v>17</v>
      </c>
      <c r="D5195" s="24" t="s">
        <v>23</v>
      </c>
      <c r="E5195" s="62" t="n">
        <v>5</v>
      </c>
      <c r="F5195" s="26" t="n">
        <v>9.71</v>
      </c>
      <c r="G5195" s="26" t="n">
        <v>48.57</v>
      </c>
    </row>
    <row r="5196" customFormat="false" ht="51" hidden="false" customHeight="false" outlineLevel="0" collapsed="false">
      <c r="A5196" s="63" t="s">
        <v>1956</v>
      </c>
      <c r="B5196" s="23" t="s">
        <v>742</v>
      </c>
      <c r="C5196" s="24" t="s">
        <v>17</v>
      </c>
      <c r="D5196" s="24" t="s">
        <v>23</v>
      </c>
      <c r="E5196" s="62" t="n">
        <v>4.45</v>
      </c>
      <c r="F5196" s="26" t="n">
        <v>7.54</v>
      </c>
      <c r="G5196" s="26" t="n">
        <v>33.54</v>
      </c>
    </row>
    <row r="5197" customFormat="false" ht="51" hidden="false" customHeight="false" outlineLevel="0" collapsed="false">
      <c r="A5197" s="63" t="s">
        <v>1504</v>
      </c>
      <c r="B5197" s="23" t="s">
        <v>1505</v>
      </c>
      <c r="C5197" s="24" t="s">
        <v>17</v>
      </c>
      <c r="D5197" s="24" t="s">
        <v>49</v>
      </c>
      <c r="E5197" s="62" t="n">
        <v>10.7</v>
      </c>
      <c r="F5197" s="26" t="n">
        <v>7.85</v>
      </c>
      <c r="G5197" s="26" t="n">
        <v>84.01</v>
      </c>
    </row>
    <row r="5198" customFormat="false" ht="63.75" hidden="false" customHeight="false" outlineLevel="0" collapsed="false">
      <c r="A5198" s="63" t="s">
        <v>1506</v>
      </c>
      <c r="B5198" s="23" t="s">
        <v>532</v>
      </c>
      <c r="C5198" s="24" t="s">
        <v>17</v>
      </c>
      <c r="D5198" s="24" t="s">
        <v>49</v>
      </c>
      <c r="E5198" s="62" t="n">
        <v>10.7</v>
      </c>
      <c r="F5198" s="26" t="n">
        <v>7.86</v>
      </c>
      <c r="G5198" s="26" t="n">
        <v>84.05</v>
      </c>
    </row>
    <row r="5199" customFormat="false" ht="15" hidden="false" customHeight="false" outlineLevel="0" collapsed="false">
      <c r="A5199" s="64" t="s">
        <v>1353</v>
      </c>
      <c r="B5199" s="64"/>
      <c r="C5199" s="64"/>
      <c r="D5199" s="64"/>
      <c r="E5199" s="64"/>
      <c r="F5199" s="64"/>
      <c r="G5199" s="65" t="n">
        <v>48.71</v>
      </c>
    </row>
    <row r="5200" customFormat="false" ht="15" hidden="false" customHeight="false" outlineLevel="0" collapsed="false">
      <c r="A5200" s="64" t="s">
        <v>1354</v>
      </c>
      <c r="B5200" s="64"/>
      <c r="C5200" s="64"/>
      <c r="D5200" s="64"/>
      <c r="E5200" s="64"/>
      <c r="F5200" s="64"/>
      <c r="G5200" s="65" t="n">
        <v>37.4</v>
      </c>
    </row>
    <row r="5201" customFormat="false" ht="15" hidden="false" customHeight="false" outlineLevel="0" collapsed="false">
      <c r="A5201" s="64" t="s">
        <v>1355</v>
      </c>
      <c r="B5201" s="64"/>
      <c r="C5201" s="64"/>
      <c r="D5201" s="64"/>
      <c r="E5201" s="64"/>
      <c r="F5201" s="64"/>
      <c r="G5201" s="65" t="n">
        <v>86.1</v>
      </c>
    </row>
    <row r="5202" customFormat="false" ht="15" hidden="false" customHeight="false" outlineLevel="0" collapsed="false">
      <c r="A5202" s="64" t="s">
        <v>1356</v>
      </c>
      <c r="B5202" s="64"/>
      <c r="C5202" s="64"/>
      <c r="D5202" s="64"/>
      <c r="E5202" s="64"/>
      <c r="F5202" s="64"/>
      <c r="G5202" s="65" t="n">
        <v>0</v>
      </c>
    </row>
    <row r="5203" customFormat="false" ht="15" hidden="false" customHeight="false" outlineLevel="0" collapsed="false">
      <c r="A5203" s="64" t="s">
        <v>1357</v>
      </c>
      <c r="B5203" s="64"/>
      <c r="C5203" s="64"/>
      <c r="D5203" s="64"/>
      <c r="E5203" s="64"/>
      <c r="F5203" s="64"/>
      <c r="G5203" s="65" t="n">
        <v>22.09</v>
      </c>
    </row>
    <row r="5204" customFormat="false" ht="15" hidden="false" customHeight="false" outlineLevel="0" collapsed="false">
      <c r="A5204" s="64" t="s">
        <v>1358</v>
      </c>
      <c r="B5204" s="64"/>
      <c r="C5204" s="64"/>
      <c r="D5204" s="64"/>
      <c r="E5204" s="64"/>
      <c r="F5204" s="64"/>
      <c r="G5204" s="65" t="n">
        <v>0</v>
      </c>
    </row>
    <row r="5205" customFormat="false" ht="15" hidden="false" customHeight="false" outlineLevel="0" collapsed="false">
      <c r="A5205" s="64" t="s">
        <v>1359</v>
      </c>
      <c r="B5205" s="64"/>
      <c r="C5205" s="64"/>
      <c r="D5205" s="64"/>
      <c r="E5205" s="64"/>
      <c r="F5205" s="64"/>
      <c r="G5205" s="65" t="n">
        <v>22.09</v>
      </c>
    </row>
    <row r="5206" customFormat="false" ht="15" hidden="false" customHeight="false" outlineLevel="0" collapsed="false">
      <c r="A5206" s="64" t="s">
        <v>1360</v>
      </c>
      <c r="B5206" s="64"/>
      <c r="C5206" s="64"/>
      <c r="D5206" s="64"/>
      <c r="E5206" s="64"/>
      <c r="F5206" s="64"/>
      <c r="G5206" s="65" t="n">
        <v>108.19</v>
      </c>
    </row>
    <row r="5207" customFormat="false" ht="15" hidden="false" customHeight="false" outlineLevel="0" collapsed="false">
      <c r="A5207" s="64" t="s">
        <v>1361</v>
      </c>
      <c r="B5207" s="64"/>
      <c r="C5207" s="64"/>
      <c r="D5207" s="64"/>
      <c r="E5207" s="64"/>
      <c r="F5207" s="64"/>
      <c r="G5207" s="65" t="n">
        <v>5</v>
      </c>
    </row>
    <row r="5208" customFormat="false" ht="15" hidden="false" customHeight="false" outlineLevel="0" collapsed="false">
      <c r="A5208" s="64" t="s">
        <v>1362</v>
      </c>
      <c r="B5208" s="64"/>
      <c r="C5208" s="64"/>
      <c r="D5208" s="64"/>
      <c r="E5208" s="64"/>
      <c r="F5208" s="64"/>
      <c r="G5208" s="65" t="n">
        <f aca="false">G5206*G5207</f>
        <v>540.95</v>
      </c>
    </row>
    <row r="5209" customFormat="false" ht="15" hidden="false" customHeight="false" outlineLevel="0" collapsed="false">
      <c r="A5209" s="66"/>
      <c r="B5209" s="66"/>
      <c r="C5209" s="66"/>
      <c r="D5209" s="66"/>
      <c r="E5209" s="66"/>
      <c r="F5209" s="66"/>
      <c r="G5209" s="66"/>
    </row>
    <row r="5210" customFormat="false" ht="76.5" hidden="false" customHeight="false" outlineLevel="0" collapsed="false">
      <c r="A5210" s="30" t="s">
        <v>649</v>
      </c>
      <c r="B5210" s="30" t="s">
        <v>650</v>
      </c>
      <c r="C5210" s="61" t="s">
        <v>17</v>
      </c>
      <c r="D5210" s="61" t="s">
        <v>23</v>
      </c>
      <c r="E5210" s="62"/>
      <c r="F5210" s="25"/>
      <c r="G5210" s="25"/>
    </row>
    <row r="5211" customFormat="false" ht="25.5" hidden="false" customHeight="false" outlineLevel="0" collapsed="false">
      <c r="A5211" s="63" t="n">
        <v>3148</v>
      </c>
      <c r="B5211" s="23" t="s">
        <v>1716</v>
      </c>
      <c r="C5211" s="24" t="s">
        <v>1343</v>
      </c>
      <c r="D5211" s="24" t="s">
        <v>23</v>
      </c>
      <c r="E5211" s="62" t="n">
        <v>0.01</v>
      </c>
      <c r="F5211" s="26" t="n">
        <v>11.06</v>
      </c>
      <c r="G5211" s="26" t="n">
        <v>0.14</v>
      </c>
    </row>
    <row r="5212" customFormat="false" ht="51" hidden="false" customHeight="false" outlineLevel="0" collapsed="false">
      <c r="A5212" s="63" t="n">
        <v>6024</v>
      </c>
      <c r="B5212" s="23" t="s">
        <v>1957</v>
      </c>
      <c r="C5212" s="24" t="s">
        <v>1343</v>
      </c>
      <c r="D5212" s="24" t="s">
        <v>23</v>
      </c>
      <c r="E5212" s="62" t="n">
        <v>1</v>
      </c>
      <c r="F5212" s="26" t="n">
        <v>38.42</v>
      </c>
      <c r="G5212" s="26" t="n">
        <v>38.42</v>
      </c>
    </row>
    <row r="5213" customFormat="false" ht="38.25" hidden="false" customHeight="false" outlineLevel="0" collapsed="false">
      <c r="A5213" s="63" t="s">
        <v>1375</v>
      </c>
      <c r="B5213" s="23" t="s">
        <v>1376</v>
      </c>
      <c r="C5213" s="24" t="s">
        <v>17</v>
      </c>
      <c r="D5213" s="24" t="s">
        <v>1314</v>
      </c>
      <c r="E5213" s="62" t="n">
        <v>0.23</v>
      </c>
      <c r="F5213" s="26" t="n">
        <v>12.7</v>
      </c>
      <c r="G5213" s="26" t="n">
        <v>2.92</v>
      </c>
    </row>
    <row r="5214" customFormat="false" ht="38.25" hidden="false" customHeight="false" outlineLevel="0" collapsed="false">
      <c r="A5214" s="63" t="s">
        <v>1369</v>
      </c>
      <c r="B5214" s="23" t="s">
        <v>1370</v>
      </c>
      <c r="C5214" s="24" t="s">
        <v>17</v>
      </c>
      <c r="D5214" s="24" t="s">
        <v>1314</v>
      </c>
      <c r="E5214" s="62" t="n">
        <v>0.3</v>
      </c>
      <c r="F5214" s="26" t="n">
        <v>15.51</v>
      </c>
      <c r="G5214" s="26" t="n">
        <v>4.65</v>
      </c>
    </row>
    <row r="5215" customFormat="false" ht="15" hidden="false" customHeight="false" outlineLevel="0" collapsed="false">
      <c r="A5215" s="64" t="s">
        <v>1353</v>
      </c>
      <c r="B5215" s="64"/>
      <c r="C5215" s="64"/>
      <c r="D5215" s="64"/>
      <c r="E5215" s="64"/>
      <c r="F5215" s="64"/>
      <c r="G5215" s="65" t="n">
        <v>5.35</v>
      </c>
    </row>
    <row r="5216" customFormat="false" ht="15" hidden="false" customHeight="false" outlineLevel="0" collapsed="false">
      <c r="A5216" s="64" t="s">
        <v>1354</v>
      </c>
      <c r="B5216" s="64"/>
      <c r="C5216" s="64"/>
      <c r="D5216" s="64"/>
      <c r="E5216" s="64"/>
      <c r="F5216" s="64"/>
      <c r="G5216" s="65" t="n">
        <v>40.79</v>
      </c>
    </row>
    <row r="5217" customFormat="false" ht="15" hidden="false" customHeight="false" outlineLevel="0" collapsed="false">
      <c r="A5217" s="64" t="s">
        <v>1355</v>
      </c>
      <c r="B5217" s="64"/>
      <c r="C5217" s="64"/>
      <c r="D5217" s="64"/>
      <c r="E5217" s="64"/>
      <c r="F5217" s="64"/>
      <c r="G5217" s="65" t="n">
        <v>46.14</v>
      </c>
    </row>
    <row r="5218" customFormat="false" ht="15" hidden="false" customHeight="false" outlineLevel="0" collapsed="false">
      <c r="A5218" s="64" t="s">
        <v>1356</v>
      </c>
      <c r="B5218" s="64"/>
      <c r="C5218" s="64"/>
      <c r="D5218" s="64"/>
      <c r="E5218" s="64"/>
      <c r="F5218" s="64"/>
      <c r="G5218" s="65" t="n">
        <v>0</v>
      </c>
    </row>
    <row r="5219" customFormat="false" ht="15" hidden="false" customHeight="false" outlineLevel="0" collapsed="false">
      <c r="A5219" s="64" t="s">
        <v>1357</v>
      </c>
      <c r="B5219" s="64"/>
      <c r="C5219" s="64"/>
      <c r="D5219" s="64"/>
      <c r="E5219" s="64"/>
      <c r="F5219" s="64"/>
      <c r="G5219" s="65" t="n">
        <v>11.83</v>
      </c>
    </row>
    <row r="5220" customFormat="false" ht="15" hidden="false" customHeight="false" outlineLevel="0" collapsed="false">
      <c r="A5220" s="64" t="s">
        <v>1358</v>
      </c>
      <c r="B5220" s="64"/>
      <c r="C5220" s="64"/>
      <c r="D5220" s="64"/>
      <c r="E5220" s="64"/>
      <c r="F5220" s="64"/>
      <c r="G5220" s="65" t="n">
        <v>0</v>
      </c>
    </row>
    <row r="5221" customFormat="false" ht="15" hidden="false" customHeight="false" outlineLevel="0" collapsed="false">
      <c r="A5221" s="64" t="s">
        <v>1359</v>
      </c>
      <c r="B5221" s="64"/>
      <c r="C5221" s="64"/>
      <c r="D5221" s="64"/>
      <c r="E5221" s="64"/>
      <c r="F5221" s="64"/>
      <c r="G5221" s="65" t="n">
        <v>11.83</v>
      </c>
    </row>
    <row r="5222" customFormat="false" ht="15" hidden="false" customHeight="false" outlineLevel="0" collapsed="false">
      <c r="A5222" s="64" t="s">
        <v>1360</v>
      </c>
      <c r="B5222" s="64"/>
      <c r="C5222" s="64"/>
      <c r="D5222" s="64"/>
      <c r="E5222" s="64"/>
      <c r="F5222" s="64"/>
      <c r="G5222" s="65" t="n">
        <v>57.97</v>
      </c>
    </row>
    <row r="5223" customFormat="false" ht="15" hidden="false" customHeight="false" outlineLevel="0" collapsed="false">
      <c r="A5223" s="64" t="s">
        <v>1361</v>
      </c>
      <c r="B5223" s="64"/>
      <c r="C5223" s="64"/>
      <c r="D5223" s="64"/>
      <c r="E5223" s="64"/>
      <c r="F5223" s="64"/>
      <c r="G5223" s="65" t="n">
        <v>1</v>
      </c>
    </row>
    <row r="5224" customFormat="false" ht="15" hidden="false" customHeight="false" outlineLevel="0" collapsed="false">
      <c r="A5224" s="64" t="s">
        <v>1362</v>
      </c>
      <c r="B5224" s="64"/>
      <c r="C5224" s="64"/>
      <c r="D5224" s="64"/>
      <c r="E5224" s="64"/>
      <c r="F5224" s="64"/>
      <c r="G5224" s="65" t="n">
        <f aca="false">G5223*G5222</f>
        <v>57.97</v>
      </c>
    </row>
    <row r="5225" customFormat="false" ht="15" hidden="false" customHeight="false" outlineLevel="0" collapsed="false">
      <c r="A5225" s="66"/>
      <c r="B5225" s="66"/>
      <c r="C5225" s="66"/>
      <c r="D5225" s="66"/>
      <c r="E5225" s="66"/>
      <c r="F5225" s="66"/>
      <c r="G5225" s="66"/>
    </row>
    <row r="5226" customFormat="false" ht="76.5" hidden="false" customHeight="false" outlineLevel="0" collapsed="false">
      <c r="A5226" s="30" t="s">
        <v>651</v>
      </c>
      <c r="B5226" s="30" t="s">
        <v>652</v>
      </c>
      <c r="C5226" s="61" t="s">
        <v>17</v>
      </c>
      <c r="D5226" s="61" t="s">
        <v>23</v>
      </c>
      <c r="E5226" s="62"/>
      <c r="F5226" s="25"/>
      <c r="G5226" s="25"/>
    </row>
    <row r="5227" customFormat="false" ht="25.5" hidden="false" customHeight="false" outlineLevel="0" collapsed="false">
      <c r="A5227" s="63" t="n">
        <v>3148</v>
      </c>
      <c r="B5227" s="23" t="s">
        <v>1716</v>
      </c>
      <c r="C5227" s="24" t="s">
        <v>1343</v>
      </c>
      <c r="D5227" s="24" t="s">
        <v>23</v>
      </c>
      <c r="E5227" s="62" t="n">
        <v>0.03</v>
      </c>
      <c r="F5227" s="26" t="n">
        <v>11.06</v>
      </c>
      <c r="G5227" s="26" t="n">
        <v>0.29</v>
      </c>
    </row>
    <row r="5228" customFormat="false" ht="51" hidden="false" customHeight="false" outlineLevel="0" collapsed="false">
      <c r="A5228" s="63" t="n">
        <v>6005</v>
      </c>
      <c r="B5228" s="23" t="s">
        <v>1958</v>
      </c>
      <c r="C5228" s="24" t="s">
        <v>1343</v>
      </c>
      <c r="D5228" s="24" t="s">
        <v>23</v>
      </c>
      <c r="E5228" s="62" t="n">
        <v>2</v>
      </c>
      <c r="F5228" s="26" t="n">
        <v>40.74</v>
      </c>
      <c r="G5228" s="26" t="n">
        <v>81.48</v>
      </c>
    </row>
    <row r="5229" customFormat="false" ht="38.25" hidden="false" customHeight="false" outlineLevel="0" collapsed="false">
      <c r="A5229" s="63" t="s">
        <v>1375</v>
      </c>
      <c r="B5229" s="23" t="s">
        <v>1376</v>
      </c>
      <c r="C5229" s="24" t="s">
        <v>17</v>
      </c>
      <c r="D5229" s="24" t="s">
        <v>1314</v>
      </c>
      <c r="E5229" s="62" t="n">
        <v>0.46</v>
      </c>
      <c r="F5229" s="26" t="n">
        <v>12.7</v>
      </c>
      <c r="G5229" s="26" t="n">
        <v>5.84</v>
      </c>
    </row>
    <row r="5230" customFormat="false" ht="38.25" hidden="false" customHeight="false" outlineLevel="0" collapsed="false">
      <c r="A5230" s="63" t="s">
        <v>1369</v>
      </c>
      <c r="B5230" s="23" t="s">
        <v>1370</v>
      </c>
      <c r="C5230" s="24" t="s">
        <v>17</v>
      </c>
      <c r="D5230" s="24" t="s">
        <v>1314</v>
      </c>
      <c r="E5230" s="62" t="n">
        <v>0.6</v>
      </c>
      <c r="F5230" s="26" t="n">
        <v>15.51</v>
      </c>
      <c r="G5230" s="26" t="n">
        <v>9.3</v>
      </c>
    </row>
    <row r="5231" customFormat="false" ht="15" hidden="false" customHeight="false" outlineLevel="0" collapsed="false">
      <c r="A5231" s="64" t="s">
        <v>1353</v>
      </c>
      <c r="B5231" s="64"/>
      <c r="C5231" s="64"/>
      <c r="D5231" s="64"/>
      <c r="E5231" s="64"/>
      <c r="F5231" s="64"/>
      <c r="G5231" s="65" t="n">
        <v>5.35</v>
      </c>
    </row>
    <row r="5232" customFormat="false" ht="15" hidden="false" customHeight="false" outlineLevel="0" collapsed="false">
      <c r="A5232" s="64" t="s">
        <v>1354</v>
      </c>
      <c r="B5232" s="64"/>
      <c r="C5232" s="64"/>
      <c r="D5232" s="64"/>
      <c r="E5232" s="64"/>
      <c r="F5232" s="64"/>
      <c r="G5232" s="65" t="n">
        <v>43.11</v>
      </c>
    </row>
    <row r="5233" customFormat="false" ht="15" hidden="false" customHeight="false" outlineLevel="0" collapsed="false">
      <c r="A5233" s="64" t="s">
        <v>1355</v>
      </c>
      <c r="B5233" s="64"/>
      <c r="C5233" s="64"/>
      <c r="D5233" s="64"/>
      <c r="E5233" s="64"/>
      <c r="F5233" s="64"/>
      <c r="G5233" s="65" t="n">
        <v>48.46</v>
      </c>
    </row>
    <row r="5234" customFormat="false" ht="15" hidden="false" customHeight="false" outlineLevel="0" collapsed="false">
      <c r="A5234" s="64" t="s">
        <v>1356</v>
      </c>
      <c r="B5234" s="64"/>
      <c r="C5234" s="64"/>
      <c r="D5234" s="64"/>
      <c r="E5234" s="64"/>
      <c r="F5234" s="64"/>
      <c r="G5234" s="65" t="n">
        <v>0</v>
      </c>
    </row>
    <row r="5235" customFormat="false" ht="15" hidden="false" customHeight="false" outlineLevel="0" collapsed="false">
      <c r="A5235" s="64" t="s">
        <v>1357</v>
      </c>
      <c r="B5235" s="64"/>
      <c r="C5235" s="64"/>
      <c r="D5235" s="64"/>
      <c r="E5235" s="64"/>
      <c r="F5235" s="64"/>
      <c r="G5235" s="65" t="n">
        <v>12.43</v>
      </c>
    </row>
    <row r="5236" customFormat="false" ht="15" hidden="false" customHeight="false" outlineLevel="0" collapsed="false">
      <c r="A5236" s="64" t="s">
        <v>1358</v>
      </c>
      <c r="B5236" s="64"/>
      <c r="C5236" s="64"/>
      <c r="D5236" s="64"/>
      <c r="E5236" s="64"/>
      <c r="F5236" s="64"/>
      <c r="G5236" s="65" t="n">
        <v>0</v>
      </c>
    </row>
    <row r="5237" customFormat="false" ht="15" hidden="false" customHeight="false" outlineLevel="0" collapsed="false">
      <c r="A5237" s="64" t="s">
        <v>1359</v>
      </c>
      <c r="B5237" s="64"/>
      <c r="C5237" s="64"/>
      <c r="D5237" s="64"/>
      <c r="E5237" s="64"/>
      <c r="F5237" s="64"/>
      <c r="G5237" s="65" t="n">
        <v>12.43</v>
      </c>
    </row>
    <row r="5238" customFormat="false" ht="15" hidden="false" customHeight="false" outlineLevel="0" collapsed="false">
      <c r="A5238" s="64" t="s">
        <v>1360</v>
      </c>
      <c r="B5238" s="64"/>
      <c r="C5238" s="64"/>
      <c r="D5238" s="64"/>
      <c r="E5238" s="64"/>
      <c r="F5238" s="64"/>
      <c r="G5238" s="65" t="n">
        <v>60.89</v>
      </c>
    </row>
    <row r="5239" customFormat="false" ht="15" hidden="false" customHeight="false" outlineLevel="0" collapsed="false">
      <c r="A5239" s="64" t="s">
        <v>1361</v>
      </c>
      <c r="B5239" s="64"/>
      <c r="C5239" s="64"/>
      <c r="D5239" s="64"/>
      <c r="E5239" s="64"/>
      <c r="F5239" s="64"/>
      <c r="G5239" s="65" t="n">
        <v>2</v>
      </c>
    </row>
    <row r="5240" customFormat="false" ht="15" hidden="false" customHeight="false" outlineLevel="0" collapsed="false">
      <c r="A5240" s="64" t="s">
        <v>1362</v>
      </c>
      <c r="B5240" s="64"/>
      <c r="C5240" s="64"/>
      <c r="D5240" s="64"/>
      <c r="E5240" s="64"/>
      <c r="F5240" s="64"/>
      <c r="G5240" s="65" t="n">
        <f aca="false">G5239*G5238</f>
        <v>121.78</v>
      </c>
    </row>
    <row r="5241" customFormat="false" ht="15" hidden="false" customHeight="false" outlineLevel="0" collapsed="false">
      <c r="A5241" s="66"/>
      <c r="B5241" s="66"/>
      <c r="C5241" s="66"/>
      <c r="D5241" s="66"/>
      <c r="E5241" s="66"/>
      <c r="F5241" s="66"/>
      <c r="G5241" s="66"/>
    </row>
    <row r="5242" customFormat="false" ht="102" hidden="false" customHeight="false" outlineLevel="0" collapsed="false">
      <c r="A5242" s="30" t="s">
        <v>653</v>
      </c>
      <c r="B5242" s="30" t="s">
        <v>654</v>
      </c>
      <c r="C5242" s="61" t="s">
        <v>17</v>
      </c>
      <c r="D5242" s="61" t="s">
        <v>23</v>
      </c>
      <c r="E5242" s="62"/>
      <c r="F5242" s="25"/>
      <c r="G5242" s="25"/>
    </row>
    <row r="5243" customFormat="false" ht="38.25" hidden="false" customHeight="false" outlineLevel="0" collapsed="false">
      <c r="A5243" s="63" t="n">
        <v>11674</v>
      </c>
      <c r="B5243" s="23" t="s">
        <v>1959</v>
      </c>
      <c r="C5243" s="24" t="s">
        <v>1343</v>
      </c>
      <c r="D5243" s="24" t="s">
        <v>23</v>
      </c>
      <c r="E5243" s="62" t="n">
        <v>1</v>
      </c>
      <c r="F5243" s="26" t="n">
        <v>12.53</v>
      </c>
      <c r="G5243" s="26" t="n">
        <v>12.53</v>
      </c>
    </row>
    <row r="5244" customFormat="false" ht="25.5" hidden="false" customHeight="false" outlineLevel="0" collapsed="false">
      <c r="A5244" s="63" t="n">
        <v>20080</v>
      </c>
      <c r="B5244" s="23" t="s">
        <v>1960</v>
      </c>
      <c r="C5244" s="24" t="s">
        <v>1343</v>
      </c>
      <c r="D5244" s="24" t="s">
        <v>23</v>
      </c>
      <c r="E5244" s="62" t="n">
        <v>0.06</v>
      </c>
      <c r="F5244" s="26" t="n">
        <v>14.33</v>
      </c>
      <c r="G5244" s="26" t="n">
        <v>0.86</v>
      </c>
    </row>
    <row r="5245" customFormat="false" ht="25.5" hidden="false" customHeight="false" outlineLevel="0" collapsed="false">
      <c r="A5245" s="63" t="n">
        <v>20083</v>
      </c>
      <c r="B5245" s="23" t="s">
        <v>1947</v>
      </c>
      <c r="C5245" s="24" t="s">
        <v>1343</v>
      </c>
      <c r="D5245" s="24" t="s">
        <v>23</v>
      </c>
      <c r="E5245" s="62" t="n">
        <v>0.01</v>
      </c>
      <c r="F5245" s="26" t="n">
        <v>39.22</v>
      </c>
      <c r="G5245" s="26" t="n">
        <v>0.55</v>
      </c>
    </row>
    <row r="5246" customFormat="false" ht="38.25" hidden="false" customHeight="false" outlineLevel="0" collapsed="false">
      <c r="A5246" s="63" t="n">
        <v>3767</v>
      </c>
      <c r="B5246" s="23" t="s">
        <v>1945</v>
      </c>
      <c r="C5246" s="24" t="s">
        <v>1343</v>
      </c>
      <c r="D5246" s="24" t="s">
        <v>23</v>
      </c>
      <c r="E5246" s="62" t="n">
        <v>0.02</v>
      </c>
      <c r="F5246" s="26" t="n">
        <v>0.66</v>
      </c>
      <c r="G5246" s="26" t="n">
        <v>0.01</v>
      </c>
    </row>
    <row r="5247" customFormat="false" ht="38.25" hidden="false" customHeight="false" outlineLevel="0" collapsed="false">
      <c r="A5247" s="63" t="s">
        <v>1375</v>
      </c>
      <c r="B5247" s="23" t="s">
        <v>1376</v>
      </c>
      <c r="C5247" s="24" t="s">
        <v>17</v>
      </c>
      <c r="D5247" s="24" t="s">
        <v>1314</v>
      </c>
      <c r="E5247" s="62" t="n">
        <v>0.05</v>
      </c>
      <c r="F5247" s="26" t="n">
        <v>12.7</v>
      </c>
      <c r="G5247" s="26" t="n">
        <v>0.67</v>
      </c>
    </row>
    <row r="5248" customFormat="false" ht="38.25" hidden="false" customHeight="false" outlineLevel="0" collapsed="false">
      <c r="A5248" s="63" t="s">
        <v>1369</v>
      </c>
      <c r="B5248" s="23" t="s">
        <v>1370</v>
      </c>
      <c r="C5248" s="24" t="s">
        <v>17</v>
      </c>
      <c r="D5248" s="24" t="s">
        <v>1314</v>
      </c>
      <c r="E5248" s="62" t="n">
        <v>0.05</v>
      </c>
      <c r="F5248" s="26" t="n">
        <v>15.51</v>
      </c>
      <c r="G5248" s="26" t="n">
        <v>0.82</v>
      </c>
    </row>
    <row r="5249" customFormat="false" ht="15" hidden="false" customHeight="false" outlineLevel="0" collapsed="false">
      <c r="A5249" s="64" t="s">
        <v>1353</v>
      </c>
      <c r="B5249" s="64"/>
      <c r="C5249" s="64"/>
      <c r="D5249" s="64"/>
      <c r="E5249" s="64"/>
      <c r="F5249" s="64"/>
      <c r="G5249" s="65" t="n">
        <v>1.05</v>
      </c>
    </row>
    <row r="5250" customFormat="false" ht="15" hidden="false" customHeight="false" outlineLevel="0" collapsed="false">
      <c r="A5250" s="64" t="s">
        <v>1354</v>
      </c>
      <c r="B5250" s="64"/>
      <c r="C5250" s="64"/>
      <c r="D5250" s="64"/>
      <c r="E5250" s="64"/>
      <c r="F5250" s="64"/>
      <c r="G5250" s="65" t="n">
        <v>14.4</v>
      </c>
    </row>
    <row r="5251" customFormat="false" ht="15" hidden="false" customHeight="false" outlineLevel="0" collapsed="false">
      <c r="A5251" s="64" t="s">
        <v>1355</v>
      </c>
      <c r="B5251" s="64"/>
      <c r="C5251" s="64"/>
      <c r="D5251" s="64"/>
      <c r="E5251" s="64"/>
      <c r="F5251" s="64"/>
      <c r="G5251" s="65" t="n">
        <v>15.45</v>
      </c>
    </row>
    <row r="5252" customFormat="false" ht="15" hidden="false" customHeight="false" outlineLevel="0" collapsed="false">
      <c r="A5252" s="64" t="s">
        <v>1356</v>
      </c>
      <c r="B5252" s="64"/>
      <c r="C5252" s="64"/>
      <c r="D5252" s="64"/>
      <c r="E5252" s="64"/>
      <c r="F5252" s="64"/>
      <c r="G5252" s="65" t="n">
        <v>0</v>
      </c>
    </row>
    <row r="5253" customFormat="false" ht="15" hidden="false" customHeight="false" outlineLevel="0" collapsed="false">
      <c r="A5253" s="64" t="s">
        <v>1357</v>
      </c>
      <c r="B5253" s="64"/>
      <c r="C5253" s="64"/>
      <c r="D5253" s="64"/>
      <c r="E5253" s="64"/>
      <c r="F5253" s="64"/>
      <c r="G5253" s="65" t="n">
        <v>3.96</v>
      </c>
    </row>
    <row r="5254" customFormat="false" ht="15" hidden="false" customHeight="false" outlineLevel="0" collapsed="false">
      <c r="A5254" s="64" t="s">
        <v>1358</v>
      </c>
      <c r="B5254" s="64"/>
      <c r="C5254" s="64"/>
      <c r="D5254" s="64"/>
      <c r="E5254" s="64"/>
      <c r="F5254" s="64"/>
      <c r="G5254" s="65" t="n">
        <v>0</v>
      </c>
    </row>
    <row r="5255" customFormat="false" ht="15" hidden="false" customHeight="false" outlineLevel="0" collapsed="false">
      <c r="A5255" s="64" t="s">
        <v>1359</v>
      </c>
      <c r="B5255" s="64"/>
      <c r="C5255" s="64"/>
      <c r="D5255" s="64"/>
      <c r="E5255" s="64"/>
      <c r="F5255" s="64"/>
      <c r="G5255" s="65" t="n">
        <v>3.96</v>
      </c>
    </row>
    <row r="5256" customFormat="false" ht="15" hidden="false" customHeight="false" outlineLevel="0" collapsed="false">
      <c r="A5256" s="64" t="s">
        <v>1360</v>
      </c>
      <c r="B5256" s="64"/>
      <c r="C5256" s="64"/>
      <c r="D5256" s="64"/>
      <c r="E5256" s="64"/>
      <c r="F5256" s="64"/>
      <c r="G5256" s="65" t="n">
        <v>19.41</v>
      </c>
    </row>
    <row r="5257" customFormat="false" ht="15" hidden="false" customHeight="false" outlineLevel="0" collapsed="false">
      <c r="A5257" s="64" t="s">
        <v>1361</v>
      </c>
      <c r="B5257" s="64"/>
      <c r="C5257" s="64"/>
      <c r="D5257" s="64"/>
      <c r="E5257" s="64"/>
      <c r="F5257" s="64"/>
      <c r="G5257" s="65" t="n">
        <v>1</v>
      </c>
    </row>
    <row r="5258" customFormat="false" ht="15" hidden="false" customHeight="false" outlineLevel="0" collapsed="false">
      <c r="A5258" s="64" t="s">
        <v>1362</v>
      </c>
      <c r="B5258" s="64"/>
      <c r="C5258" s="64"/>
      <c r="D5258" s="64"/>
      <c r="E5258" s="64"/>
      <c r="F5258" s="64"/>
      <c r="G5258" s="65" t="n">
        <f aca="false">G5257*G5256</f>
        <v>19.41</v>
      </c>
    </row>
    <row r="5259" customFormat="false" ht="15" hidden="false" customHeight="false" outlineLevel="0" collapsed="false">
      <c r="A5259" s="66"/>
      <c r="B5259" s="66"/>
      <c r="C5259" s="66"/>
      <c r="D5259" s="66"/>
      <c r="E5259" s="66"/>
      <c r="F5259" s="66"/>
      <c r="G5259" s="66"/>
    </row>
    <row r="5260" customFormat="false" ht="102" hidden="false" customHeight="false" outlineLevel="0" collapsed="false">
      <c r="A5260" s="30" t="s">
        <v>655</v>
      </c>
      <c r="B5260" s="30" t="s">
        <v>656</v>
      </c>
      <c r="C5260" s="61" t="s">
        <v>17</v>
      </c>
      <c r="D5260" s="61" t="s">
        <v>23</v>
      </c>
      <c r="E5260" s="62"/>
      <c r="F5260" s="25"/>
      <c r="G5260" s="25"/>
    </row>
    <row r="5261" customFormat="false" ht="38.25" hidden="false" customHeight="false" outlineLevel="0" collapsed="false">
      <c r="A5261" s="63" t="n">
        <v>11675</v>
      </c>
      <c r="B5261" s="23" t="s">
        <v>1934</v>
      </c>
      <c r="C5261" s="24" t="s">
        <v>1343</v>
      </c>
      <c r="D5261" s="24" t="s">
        <v>23</v>
      </c>
      <c r="E5261" s="62" t="n">
        <v>1</v>
      </c>
      <c r="F5261" s="26" t="n">
        <v>19.89</v>
      </c>
      <c r="G5261" s="26" t="n">
        <v>19.89</v>
      </c>
    </row>
    <row r="5262" customFormat="false" ht="25.5" hidden="false" customHeight="false" outlineLevel="0" collapsed="false">
      <c r="A5262" s="63" t="n">
        <v>20080</v>
      </c>
      <c r="B5262" s="23" t="s">
        <v>1960</v>
      </c>
      <c r="C5262" s="24" t="s">
        <v>1343</v>
      </c>
      <c r="D5262" s="24" t="s">
        <v>23</v>
      </c>
      <c r="E5262" s="62" t="n">
        <v>0.06</v>
      </c>
      <c r="F5262" s="26" t="n">
        <v>14.33</v>
      </c>
      <c r="G5262" s="26" t="n">
        <v>0.86</v>
      </c>
    </row>
    <row r="5263" customFormat="false" ht="25.5" hidden="false" customHeight="false" outlineLevel="0" collapsed="false">
      <c r="A5263" s="63" t="n">
        <v>20083</v>
      </c>
      <c r="B5263" s="23" t="s">
        <v>1947</v>
      </c>
      <c r="C5263" s="24" t="s">
        <v>1343</v>
      </c>
      <c r="D5263" s="24" t="s">
        <v>23</v>
      </c>
      <c r="E5263" s="62" t="n">
        <v>0.01</v>
      </c>
      <c r="F5263" s="26" t="n">
        <v>39.22</v>
      </c>
      <c r="G5263" s="26" t="n">
        <v>0.55</v>
      </c>
    </row>
    <row r="5264" customFormat="false" ht="38.25" hidden="false" customHeight="false" outlineLevel="0" collapsed="false">
      <c r="A5264" s="63" t="n">
        <v>3767</v>
      </c>
      <c r="B5264" s="23" t="s">
        <v>1945</v>
      </c>
      <c r="C5264" s="24" t="s">
        <v>1343</v>
      </c>
      <c r="D5264" s="24" t="s">
        <v>23</v>
      </c>
      <c r="E5264" s="62" t="n">
        <v>0.02</v>
      </c>
      <c r="F5264" s="26" t="n">
        <v>0.66</v>
      </c>
      <c r="G5264" s="26" t="n">
        <v>0.02</v>
      </c>
    </row>
    <row r="5265" customFormat="false" ht="38.25" hidden="false" customHeight="false" outlineLevel="0" collapsed="false">
      <c r="A5265" s="63" t="s">
        <v>1375</v>
      </c>
      <c r="B5265" s="23" t="s">
        <v>1376</v>
      </c>
      <c r="C5265" s="24" t="s">
        <v>17</v>
      </c>
      <c r="D5265" s="24" t="s">
        <v>1314</v>
      </c>
      <c r="E5265" s="62" t="n">
        <v>0.16</v>
      </c>
      <c r="F5265" s="26" t="n">
        <v>12.7</v>
      </c>
      <c r="G5265" s="26" t="n">
        <v>2.02</v>
      </c>
    </row>
    <row r="5266" customFormat="false" ht="38.25" hidden="false" customHeight="false" outlineLevel="0" collapsed="false">
      <c r="A5266" s="63" t="s">
        <v>1369</v>
      </c>
      <c r="B5266" s="23" t="s">
        <v>1370</v>
      </c>
      <c r="C5266" s="24" t="s">
        <v>17</v>
      </c>
      <c r="D5266" s="24" t="s">
        <v>1314</v>
      </c>
      <c r="E5266" s="62" t="n">
        <v>0.16</v>
      </c>
      <c r="F5266" s="26" t="n">
        <v>15.51</v>
      </c>
      <c r="G5266" s="26" t="n">
        <v>2.47</v>
      </c>
    </row>
    <row r="5267" customFormat="false" ht="15" hidden="false" customHeight="false" outlineLevel="0" collapsed="false">
      <c r="A5267" s="64" t="s">
        <v>1353</v>
      </c>
      <c r="B5267" s="64"/>
      <c r="C5267" s="64"/>
      <c r="D5267" s="64"/>
      <c r="E5267" s="64"/>
      <c r="F5267" s="64"/>
      <c r="G5267" s="65" t="n">
        <v>3.15</v>
      </c>
    </row>
    <row r="5268" customFormat="false" ht="15" hidden="false" customHeight="false" outlineLevel="0" collapsed="false">
      <c r="A5268" s="64" t="s">
        <v>1354</v>
      </c>
      <c r="B5268" s="64"/>
      <c r="C5268" s="64"/>
      <c r="D5268" s="64"/>
      <c r="E5268" s="64"/>
      <c r="F5268" s="64"/>
      <c r="G5268" s="65" t="n">
        <v>22.65</v>
      </c>
    </row>
    <row r="5269" customFormat="false" ht="15" hidden="false" customHeight="false" outlineLevel="0" collapsed="false">
      <c r="A5269" s="64" t="s">
        <v>1355</v>
      </c>
      <c r="B5269" s="64"/>
      <c r="C5269" s="64"/>
      <c r="D5269" s="64"/>
      <c r="E5269" s="64"/>
      <c r="F5269" s="64"/>
      <c r="G5269" s="65" t="n">
        <v>25.8</v>
      </c>
    </row>
    <row r="5270" customFormat="false" ht="15" hidden="false" customHeight="false" outlineLevel="0" collapsed="false">
      <c r="A5270" s="64" t="s">
        <v>1356</v>
      </c>
      <c r="B5270" s="64"/>
      <c r="C5270" s="64"/>
      <c r="D5270" s="64"/>
      <c r="E5270" s="64"/>
      <c r="F5270" s="64"/>
      <c r="G5270" s="65" t="n">
        <v>0</v>
      </c>
    </row>
    <row r="5271" customFormat="false" ht="15" hidden="false" customHeight="false" outlineLevel="0" collapsed="false">
      <c r="A5271" s="64" t="s">
        <v>1357</v>
      </c>
      <c r="B5271" s="64"/>
      <c r="C5271" s="64"/>
      <c r="D5271" s="64"/>
      <c r="E5271" s="64"/>
      <c r="F5271" s="64"/>
      <c r="G5271" s="65" t="n">
        <v>6.62</v>
      </c>
    </row>
    <row r="5272" customFormat="false" ht="15" hidden="false" customHeight="false" outlineLevel="0" collapsed="false">
      <c r="A5272" s="64" t="s">
        <v>1358</v>
      </c>
      <c r="B5272" s="64"/>
      <c r="C5272" s="64"/>
      <c r="D5272" s="64"/>
      <c r="E5272" s="64"/>
      <c r="F5272" s="64"/>
      <c r="G5272" s="65" t="n">
        <v>0</v>
      </c>
    </row>
    <row r="5273" customFormat="false" ht="15" hidden="false" customHeight="false" outlineLevel="0" collapsed="false">
      <c r="A5273" s="64" t="s">
        <v>1359</v>
      </c>
      <c r="B5273" s="64"/>
      <c r="C5273" s="64"/>
      <c r="D5273" s="64"/>
      <c r="E5273" s="64"/>
      <c r="F5273" s="64"/>
      <c r="G5273" s="65" t="n">
        <v>6.62</v>
      </c>
    </row>
    <row r="5274" customFormat="false" ht="15" hidden="false" customHeight="false" outlineLevel="0" collapsed="false">
      <c r="A5274" s="64" t="s">
        <v>1360</v>
      </c>
      <c r="B5274" s="64"/>
      <c r="C5274" s="64"/>
      <c r="D5274" s="64"/>
      <c r="E5274" s="64"/>
      <c r="F5274" s="64"/>
      <c r="G5274" s="65" t="n">
        <v>32.42</v>
      </c>
    </row>
    <row r="5275" customFormat="false" ht="15" hidden="false" customHeight="false" outlineLevel="0" collapsed="false">
      <c r="A5275" s="64" t="s">
        <v>1361</v>
      </c>
      <c r="B5275" s="64"/>
      <c r="C5275" s="64"/>
      <c r="D5275" s="64"/>
      <c r="E5275" s="64"/>
      <c r="F5275" s="64"/>
      <c r="G5275" s="65" t="n">
        <v>1</v>
      </c>
    </row>
    <row r="5276" customFormat="false" ht="15" hidden="false" customHeight="false" outlineLevel="0" collapsed="false">
      <c r="A5276" s="64" t="s">
        <v>1362</v>
      </c>
      <c r="B5276" s="64"/>
      <c r="C5276" s="64"/>
      <c r="D5276" s="64"/>
      <c r="E5276" s="64"/>
      <c r="F5276" s="64"/>
      <c r="G5276" s="65" t="n">
        <f aca="false">G5275*G5274</f>
        <v>32.42</v>
      </c>
    </row>
    <row r="5277" customFormat="false" ht="15" hidden="false" customHeight="false" outlineLevel="0" collapsed="false">
      <c r="A5277" s="66"/>
      <c r="B5277" s="66"/>
      <c r="C5277" s="66"/>
      <c r="D5277" s="66"/>
      <c r="E5277" s="66"/>
      <c r="F5277" s="66"/>
      <c r="G5277" s="66"/>
    </row>
    <row r="5278" customFormat="false" ht="102" hidden="false" customHeight="false" outlineLevel="0" collapsed="false">
      <c r="A5278" s="30" t="s">
        <v>657</v>
      </c>
      <c r="B5278" s="30" t="s">
        <v>658</v>
      </c>
      <c r="C5278" s="61" t="s">
        <v>17</v>
      </c>
      <c r="D5278" s="61" t="s">
        <v>23</v>
      </c>
      <c r="E5278" s="62"/>
      <c r="F5278" s="25"/>
      <c r="G5278" s="25"/>
    </row>
    <row r="5279" customFormat="false" ht="25.5" hidden="false" customHeight="false" outlineLevel="0" collapsed="false">
      <c r="A5279" s="63" t="n">
        <v>3148</v>
      </c>
      <c r="B5279" s="23" t="s">
        <v>1716</v>
      </c>
      <c r="C5279" s="24" t="s">
        <v>1343</v>
      </c>
      <c r="D5279" s="24" t="s">
        <v>23</v>
      </c>
      <c r="E5279" s="62" t="n">
        <v>0.02</v>
      </c>
      <c r="F5279" s="26" t="n">
        <v>11.06</v>
      </c>
      <c r="G5279" s="26" t="n">
        <v>0.21</v>
      </c>
    </row>
    <row r="5280" customFormat="false" ht="38.25" hidden="false" customHeight="false" outlineLevel="0" collapsed="false">
      <c r="A5280" s="63" t="n">
        <v>6019</v>
      </c>
      <c r="B5280" s="23" t="s">
        <v>1961</v>
      </c>
      <c r="C5280" s="24" t="s">
        <v>1343</v>
      </c>
      <c r="D5280" s="24" t="s">
        <v>23</v>
      </c>
      <c r="E5280" s="62" t="n">
        <v>2</v>
      </c>
      <c r="F5280" s="26" t="n">
        <v>26.36</v>
      </c>
      <c r="G5280" s="26" t="n">
        <v>52.72</v>
      </c>
    </row>
    <row r="5281" customFormat="false" ht="38.25" hidden="false" customHeight="false" outlineLevel="0" collapsed="false">
      <c r="A5281" s="63" t="s">
        <v>1375</v>
      </c>
      <c r="B5281" s="23" t="s">
        <v>1376</v>
      </c>
      <c r="C5281" s="24" t="s">
        <v>17</v>
      </c>
      <c r="D5281" s="24" t="s">
        <v>1314</v>
      </c>
      <c r="E5281" s="62" t="n">
        <v>1.55</v>
      </c>
      <c r="F5281" s="26" t="n">
        <v>12.7</v>
      </c>
      <c r="G5281" s="26" t="n">
        <v>19.67</v>
      </c>
    </row>
    <row r="5282" customFormat="false" ht="38.25" hidden="false" customHeight="false" outlineLevel="0" collapsed="false">
      <c r="A5282" s="63" t="s">
        <v>1369</v>
      </c>
      <c r="B5282" s="23" t="s">
        <v>1370</v>
      </c>
      <c r="C5282" s="24" t="s">
        <v>17</v>
      </c>
      <c r="D5282" s="24" t="s">
        <v>1314</v>
      </c>
      <c r="E5282" s="62" t="n">
        <v>1.55</v>
      </c>
      <c r="F5282" s="26" t="n">
        <v>15.51</v>
      </c>
      <c r="G5282" s="26" t="n">
        <v>24.02</v>
      </c>
    </row>
    <row r="5283" customFormat="false" ht="15" hidden="false" customHeight="false" outlineLevel="0" collapsed="false">
      <c r="A5283" s="64" t="s">
        <v>1353</v>
      </c>
      <c r="B5283" s="64"/>
      <c r="C5283" s="64"/>
      <c r="D5283" s="64"/>
      <c r="E5283" s="64"/>
      <c r="F5283" s="64"/>
      <c r="G5283" s="65" t="n">
        <v>15.34</v>
      </c>
    </row>
    <row r="5284" customFormat="false" ht="15" hidden="false" customHeight="false" outlineLevel="0" collapsed="false">
      <c r="A5284" s="64" t="s">
        <v>1354</v>
      </c>
      <c r="B5284" s="64"/>
      <c r="C5284" s="64"/>
      <c r="D5284" s="64"/>
      <c r="E5284" s="64"/>
      <c r="F5284" s="64"/>
      <c r="G5284" s="65" t="n">
        <v>32.97</v>
      </c>
    </row>
    <row r="5285" customFormat="false" ht="15" hidden="false" customHeight="false" outlineLevel="0" collapsed="false">
      <c r="A5285" s="64" t="s">
        <v>1355</v>
      </c>
      <c r="B5285" s="64"/>
      <c r="C5285" s="64"/>
      <c r="D5285" s="64"/>
      <c r="E5285" s="64"/>
      <c r="F5285" s="64"/>
      <c r="G5285" s="65" t="n">
        <v>48.31</v>
      </c>
    </row>
    <row r="5286" customFormat="false" ht="15" hidden="false" customHeight="false" outlineLevel="0" collapsed="false">
      <c r="A5286" s="64" t="s">
        <v>1356</v>
      </c>
      <c r="B5286" s="64"/>
      <c r="C5286" s="64"/>
      <c r="D5286" s="64"/>
      <c r="E5286" s="64"/>
      <c r="F5286" s="64"/>
      <c r="G5286" s="65" t="n">
        <v>0</v>
      </c>
    </row>
    <row r="5287" customFormat="false" ht="15" hidden="false" customHeight="false" outlineLevel="0" collapsed="false">
      <c r="A5287" s="64" t="s">
        <v>1357</v>
      </c>
      <c r="B5287" s="64"/>
      <c r="C5287" s="64"/>
      <c r="D5287" s="64"/>
      <c r="E5287" s="64"/>
      <c r="F5287" s="64"/>
      <c r="G5287" s="65" t="n">
        <v>12.39</v>
      </c>
    </row>
    <row r="5288" customFormat="false" ht="15" hidden="false" customHeight="false" outlineLevel="0" collapsed="false">
      <c r="A5288" s="64" t="s">
        <v>1358</v>
      </c>
      <c r="B5288" s="64"/>
      <c r="C5288" s="64"/>
      <c r="D5288" s="64"/>
      <c r="E5288" s="64"/>
      <c r="F5288" s="64"/>
      <c r="G5288" s="65" t="n">
        <v>0</v>
      </c>
    </row>
    <row r="5289" customFormat="false" ht="15" hidden="false" customHeight="false" outlineLevel="0" collapsed="false">
      <c r="A5289" s="64" t="s">
        <v>1359</v>
      </c>
      <c r="B5289" s="64"/>
      <c r="C5289" s="64"/>
      <c r="D5289" s="64"/>
      <c r="E5289" s="64"/>
      <c r="F5289" s="64"/>
      <c r="G5289" s="65" t="n">
        <v>12.39</v>
      </c>
    </row>
    <row r="5290" customFormat="false" ht="15" hidden="false" customHeight="false" outlineLevel="0" collapsed="false">
      <c r="A5290" s="64" t="s">
        <v>1360</v>
      </c>
      <c r="B5290" s="64"/>
      <c r="C5290" s="64"/>
      <c r="D5290" s="64"/>
      <c r="E5290" s="64"/>
      <c r="F5290" s="64"/>
      <c r="G5290" s="65" t="n">
        <v>60.7</v>
      </c>
    </row>
    <row r="5291" customFormat="false" ht="15" hidden="false" customHeight="false" outlineLevel="0" collapsed="false">
      <c r="A5291" s="64" t="s">
        <v>1361</v>
      </c>
      <c r="B5291" s="64"/>
      <c r="C5291" s="64"/>
      <c r="D5291" s="64"/>
      <c r="E5291" s="64"/>
      <c r="F5291" s="64"/>
      <c r="G5291" s="65" t="n">
        <v>2</v>
      </c>
    </row>
    <row r="5292" customFormat="false" ht="15" hidden="false" customHeight="false" outlineLevel="0" collapsed="false">
      <c r="A5292" s="64" t="s">
        <v>1362</v>
      </c>
      <c r="B5292" s="64"/>
      <c r="C5292" s="64"/>
      <c r="D5292" s="64"/>
      <c r="E5292" s="64"/>
      <c r="F5292" s="64"/>
      <c r="G5292" s="65" t="n">
        <f aca="false">G5291*G5290</f>
        <v>121.4</v>
      </c>
    </row>
    <row r="5293" customFormat="false" ht="15" hidden="false" customHeight="false" outlineLevel="0" collapsed="false">
      <c r="A5293" s="66"/>
      <c r="B5293" s="66"/>
      <c r="C5293" s="66"/>
      <c r="D5293" s="66"/>
      <c r="E5293" s="66"/>
      <c r="F5293" s="66"/>
      <c r="G5293" s="66"/>
    </row>
    <row r="5294" customFormat="false" ht="89.25" hidden="false" customHeight="false" outlineLevel="0" collapsed="false">
      <c r="A5294" s="30" t="s">
        <v>659</v>
      </c>
      <c r="B5294" s="30" t="s">
        <v>660</v>
      </c>
      <c r="C5294" s="61" t="s">
        <v>17</v>
      </c>
      <c r="D5294" s="61" t="s">
        <v>49</v>
      </c>
      <c r="E5294" s="62"/>
      <c r="F5294" s="25"/>
      <c r="G5294" s="25"/>
    </row>
    <row r="5295" customFormat="false" ht="38.25" hidden="false" customHeight="false" outlineLevel="0" collapsed="false">
      <c r="A5295" s="63" t="n">
        <v>3767</v>
      </c>
      <c r="B5295" s="23" t="s">
        <v>1945</v>
      </c>
      <c r="C5295" s="24" t="s">
        <v>1343</v>
      </c>
      <c r="D5295" s="24" t="s">
        <v>23</v>
      </c>
      <c r="E5295" s="62" t="n">
        <v>0.08</v>
      </c>
      <c r="F5295" s="26" t="n">
        <v>0.66</v>
      </c>
      <c r="G5295" s="26" t="n">
        <v>0.06</v>
      </c>
    </row>
    <row r="5296" customFormat="false" ht="38.25" hidden="false" customHeight="false" outlineLevel="0" collapsed="false">
      <c r="A5296" s="63" t="s">
        <v>1375</v>
      </c>
      <c r="B5296" s="23" t="s">
        <v>1376</v>
      </c>
      <c r="C5296" s="24" t="s">
        <v>17</v>
      </c>
      <c r="D5296" s="24" t="s">
        <v>1314</v>
      </c>
      <c r="E5296" s="62" t="n">
        <v>1.6</v>
      </c>
      <c r="F5296" s="26" t="n">
        <v>12.7</v>
      </c>
      <c r="G5296" s="26" t="n">
        <v>20.27</v>
      </c>
    </row>
    <row r="5297" customFormat="false" ht="38.25" hidden="false" customHeight="false" outlineLevel="0" collapsed="false">
      <c r="A5297" s="63" t="s">
        <v>1369</v>
      </c>
      <c r="B5297" s="23" t="s">
        <v>1370</v>
      </c>
      <c r="C5297" s="24" t="s">
        <v>17</v>
      </c>
      <c r="D5297" s="24" t="s">
        <v>1314</v>
      </c>
      <c r="E5297" s="62" t="n">
        <v>1.6</v>
      </c>
      <c r="F5297" s="26" t="n">
        <v>15.51</v>
      </c>
      <c r="G5297" s="26" t="n">
        <v>24.75</v>
      </c>
    </row>
    <row r="5298" customFormat="false" ht="25.5" hidden="false" customHeight="false" outlineLevel="0" collapsed="false">
      <c r="A5298" s="63" t="n">
        <v>9868</v>
      </c>
      <c r="B5298" s="23" t="s">
        <v>1943</v>
      </c>
      <c r="C5298" s="24" t="s">
        <v>1343</v>
      </c>
      <c r="D5298" s="24" t="s">
        <v>49</v>
      </c>
      <c r="E5298" s="62" t="n">
        <v>12.52</v>
      </c>
      <c r="F5298" s="26" t="n">
        <v>3.18</v>
      </c>
      <c r="G5298" s="26" t="n">
        <v>39.8</v>
      </c>
    </row>
    <row r="5299" customFormat="false" ht="15" hidden="false" customHeight="false" outlineLevel="0" collapsed="false">
      <c r="A5299" s="64" t="s">
        <v>1353</v>
      </c>
      <c r="B5299" s="64"/>
      <c r="C5299" s="64"/>
      <c r="D5299" s="64"/>
      <c r="E5299" s="64"/>
      <c r="F5299" s="64"/>
      <c r="G5299" s="65" t="n">
        <v>2.63</v>
      </c>
    </row>
    <row r="5300" customFormat="false" ht="15" hidden="false" customHeight="false" outlineLevel="0" collapsed="false">
      <c r="A5300" s="64" t="s">
        <v>1354</v>
      </c>
      <c r="B5300" s="64"/>
      <c r="C5300" s="64"/>
      <c r="D5300" s="64"/>
      <c r="E5300" s="64"/>
      <c r="F5300" s="64"/>
      <c r="G5300" s="65" t="n">
        <v>4.44</v>
      </c>
    </row>
    <row r="5301" customFormat="false" ht="15" hidden="false" customHeight="false" outlineLevel="0" collapsed="false">
      <c r="A5301" s="64" t="s">
        <v>1355</v>
      </c>
      <c r="B5301" s="64"/>
      <c r="C5301" s="64"/>
      <c r="D5301" s="64"/>
      <c r="E5301" s="64"/>
      <c r="F5301" s="64"/>
      <c r="G5301" s="65" t="n">
        <v>7.07</v>
      </c>
    </row>
    <row r="5302" customFormat="false" ht="15" hidden="false" customHeight="false" outlineLevel="0" collapsed="false">
      <c r="A5302" s="64" t="s">
        <v>1356</v>
      </c>
      <c r="B5302" s="64"/>
      <c r="C5302" s="64"/>
      <c r="D5302" s="64"/>
      <c r="E5302" s="64"/>
      <c r="F5302" s="64"/>
      <c r="G5302" s="65" t="n">
        <v>0</v>
      </c>
    </row>
    <row r="5303" customFormat="false" ht="15" hidden="false" customHeight="false" outlineLevel="0" collapsed="false">
      <c r="A5303" s="64" t="s">
        <v>1357</v>
      </c>
      <c r="B5303" s="64"/>
      <c r="C5303" s="64"/>
      <c r="D5303" s="64"/>
      <c r="E5303" s="64"/>
      <c r="F5303" s="64"/>
      <c r="G5303" s="65" t="n">
        <v>1.81</v>
      </c>
    </row>
    <row r="5304" customFormat="false" ht="15" hidden="false" customHeight="false" outlineLevel="0" collapsed="false">
      <c r="A5304" s="64" t="s">
        <v>1358</v>
      </c>
      <c r="B5304" s="64"/>
      <c r="C5304" s="64"/>
      <c r="D5304" s="64"/>
      <c r="E5304" s="64"/>
      <c r="F5304" s="64"/>
      <c r="G5304" s="65" t="n">
        <v>0</v>
      </c>
    </row>
    <row r="5305" customFormat="false" ht="15" hidden="false" customHeight="false" outlineLevel="0" collapsed="false">
      <c r="A5305" s="64" t="s">
        <v>1359</v>
      </c>
      <c r="B5305" s="64"/>
      <c r="C5305" s="64"/>
      <c r="D5305" s="64"/>
      <c r="E5305" s="64"/>
      <c r="F5305" s="64"/>
      <c r="G5305" s="65" t="n">
        <v>1.81</v>
      </c>
    </row>
    <row r="5306" customFormat="false" ht="15" hidden="false" customHeight="false" outlineLevel="0" collapsed="false">
      <c r="A5306" s="64" t="s">
        <v>1360</v>
      </c>
      <c r="B5306" s="64"/>
      <c r="C5306" s="64"/>
      <c r="D5306" s="64"/>
      <c r="E5306" s="64"/>
      <c r="F5306" s="64"/>
      <c r="G5306" s="65" t="n">
        <v>8.89</v>
      </c>
    </row>
    <row r="5307" customFormat="false" ht="15" hidden="false" customHeight="false" outlineLevel="0" collapsed="false">
      <c r="A5307" s="64" t="s">
        <v>1361</v>
      </c>
      <c r="B5307" s="64"/>
      <c r="C5307" s="64"/>
      <c r="D5307" s="64"/>
      <c r="E5307" s="64"/>
      <c r="F5307" s="64"/>
      <c r="G5307" s="65" t="n">
        <v>12</v>
      </c>
    </row>
    <row r="5308" customFormat="false" ht="15" hidden="false" customHeight="false" outlineLevel="0" collapsed="false">
      <c r="A5308" s="64" t="s">
        <v>1362</v>
      </c>
      <c r="B5308" s="64"/>
      <c r="C5308" s="64"/>
      <c r="D5308" s="64"/>
      <c r="E5308" s="64"/>
      <c r="F5308" s="64"/>
      <c r="G5308" s="65" t="n">
        <f aca="false">G5307*G5306</f>
        <v>106.68</v>
      </c>
    </row>
    <row r="5309" customFormat="false" ht="15" hidden="false" customHeight="false" outlineLevel="0" collapsed="false">
      <c r="A5309" s="66"/>
      <c r="B5309" s="66"/>
      <c r="C5309" s="66"/>
      <c r="D5309" s="66"/>
      <c r="E5309" s="66"/>
      <c r="F5309" s="66"/>
      <c r="G5309" s="66"/>
    </row>
    <row r="5310" customFormat="false" ht="89.25" hidden="false" customHeight="false" outlineLevel="0" collapsed="false">
      <c r="A5310" s="30" t="s">
        <v>661</v>
      </c>
      <c r="B5310" s="30" t="s">
        <v>662</v>
      </c>
      <c r="C5310" s="61" t="s">
        <v>17</v>
      </c>
      <c r="D5310" s="61" t="s">
        <v>49</v>
      </c>
      <c r="E5310" s="62"/>
      <c r="F5310" s="25"/>
      <c r="G5310" s="25"/>
    </row>
    <row r="5311" customFormat="false" ht="38.25" hidden="false" customHeight="false" outlineLevel="0" collapsed="false">
      <c r="A5311" s="63" t="n">
        <v>3767</v>
      </c>
      <c r="B5311" s="23" t="s">
        <v>1945</v>
      </c>
      <c r="C5311" s="24" t="s">
        <v>1343</v>
      </c>
      <c r="D5311" s="24" t="s">
        <v>23</v>
      </c>
      <c r="E5311" s="62" t="n">
        <v>0.01</v>
      </c>
      <c r="F5311" s="26" t="n">
        <v>0.66</v>
      </c>
      <c r="G5311" s="26" t="n">
        <v>0.01</v>
      </c>
    </row>
    <row r="5312" customFormat="false" ht="38.25" hidden="false" customHeight="false" outlineLevel="0" collapsed="false">
      <c r="A5312" s="63" t="s">
        <v>1375</v>
      </c>
      <c r="B5312" s="23" t="s">
        <v>1376</v>
      </c>
      <c r="C5312" s="24" t="s">
        <v>17</v>
      </c>
      <c r="D5312" s="24" t="s">
        <v>1314</v>
      </c>
      <c r="E5312" s="62" t="n">
        <v>0.27</v>
      </c>
      <c r="F5312" s="26" t="n">
        <v>12.7</v>
      </c>
      <c r="G5312" s="26" t="n">
        <v>3.38</v>
      </c>
    </row>
    <row r="5313" customFormat="false" ht="38.25" hidden="false" customHeight="false" outlineLevel="0" collapsed="false">
      <c r="A5313" s="63" t="s">
        <v>1369</v>
      </c>
      <c r="B5313" s="23" t="s">
        <v>1370</v>
      </c>
      <c r="C5313" s="24" t="s">
        <v>17</v>
      </c>
      <c r="D5313" s="24" t="s">
        <v>1314</v>
      </c>
      <c r="E5313" s="62" t="n">
        <v>0.27</v>
      </c>
      <c r="F5313" s="26" t="n">
        <v>15.51</v>
      </c>
      <c r="G5313" s="26" t="n">
        <v>4.13</v>
      </c>
    </row>
    <row r="5314" customFormat="false" ht="25.5" hidden="false" customHeight="false" outlineLevel="0" collapsed="false">
      <c r="A5314" s="63" t="n">
        <v>9869</v>
      </c>
      <c r="B5314" s="23" t="s">
        <v>1944</v>
      </c>
      <c r="C5314" s="24" t="s">
        <v>1343</v>
      </c>
      <c r="D5314" s="24" t="s">
        <v>49</v>
      </c>
      <c r="E5314" s="62" t="n">
        <v>2.09</v>
      </c>
      <c r="F5314" s="26" t="n">
        <v>6.81</v>
      </c>
      <c r="G5314" s="26" t="n">
        <v>14.21</v>
      </c>
    </row>
    <row r="5315" customFormat="false" ht="15" hidden="false" customHeight="false" outlineLevel="0" collapsed="false">
      <c r="A5315" s="64" t="s">
        <v>1353</v>
      </c>
      <c r="B5315" s="64"/>
      <c r="C5315" s="64"/>
      <c r="D5315" s="64"/>
      <c r="E5315" s="64"/>
      <c r="F5315" s="64"/>
      <c r="G5315" s="65" t="n">
        <v>2.63</v>
      </c>
    </row>
    <row r="5316" customFormat="false" ht="15" hidden="false" customHeight="false" outlineLevel="0" collapsed="false">
      <c r="A5316" s="64" t="s">
        <v>1354</v>
      </c>
      <c r="B5316" s="64"/>
      <c r="C5316" s="64"/>
      <c r="D5316" s="64"/>
      <c r="E5316" s="64"/>
      <c r="F5316" s="64"/>
      <c r="G5316" s="65" t="n">
        <v>8.22</v>
      </c>
    </row>
    <row r="5317" customFormat="false" ht="15" hidden="false" customHeight="false" outlineLevel="0" collapsed="false">
      <c r="A5317" s="64" t="s">
        <v>1355</v>
      </c>
      <c r="B5317" s="64"/>
      <c r="C5317" s="64"/>
      <c r="D5317" s="64"/>
      <c r="E5317" s="64"/>
      <c r="F5317" s="64"/>
      <c r="G5317" s="65" t="n">
        <v>10.86</v>
      </c>
    </row>
    <row r="5318" customFormat="false" ht="15" hidden="false" customHeight="false" outlineLevel="0" collapsed="false">
      <c r="A5318" s="64" t="s">
        <v>1356</v>
      </c>
      <c r="B5318" s="64"/>
      <c r="C5318" s="64"/>
      <c r="D5318" s="64"/>
      <c r="E5318" s="64"/>
      <c r="F5318" s="64"/>
      <c r="G5318" s="65" t="n">
        <v>0</v>
      </c>
    </row>
    <row r="5319" customFormat="false" ht="15" hidden="false" customHeight="false" outlineLevel="0" collapsed="false">
      <c r="A5319" s="64" t="s">
        <v>1357</v>
      </c>
      <c r="B5319" s="64"/>
      <c r="C5319" s="64"/>
      <c r="D5319" s="64"/>
      <c r="E5319" s="64"/>
      <c r="F5319" s="64"/>
      <c r="G5319" s="65" t="n">
        <v>2.79</v>
      </c>
    </row>
    <row r="5320" customFormat="false" ht="15" hidden="false" customHeight="false" outlineLevel="0" collapsed="false">
      <c r="A5320" s="64" t="s">
        <v>1358</v>
      </c>
      <c r="B5320" s="64"/>
      <c r="C5320" s="64"/>
      <c r="D5320" s="64"/>
      <c r="E5320" s="64"/>
      <c r="F5320" s="64"/>
      <c r="G5320" s="65" t="n">
        <v>0</v>
      </c>
    </row>
    <row r="5321" customFormat="false" ht="15" hidden="false" customHeight="false" outlineLevel="0" collapsed="false">
      <c r="A5321" s="64" t="s">
        <v>1359</v>
      </c>
      <c r="B5321" s="64"/>
      <c r="C5321" s="64"/>
      <c r="D5321" s="64"/>
      <c r="E5321" s="64"/>
      <c r="F5321" s="64"/>
      <c r="G5321" s="65" t="n">
        <v>2.79</v>
      </c>
    </row>
    <row r="5322" customFormat="false" ht="15" hidden="false" customHeight="false" outlineLevel="0" collapsed="false">
      <c r="A5322" s="64" t="s">
        <v>1360</v>
      </c>
      <c r="B5322" s="64"/>
      <c r="C5322" s="64"/>
      <c r="D5322" s="64"/>
      <c r="E5322" s="64"/>
      <c r="F5322" s="64"/>
      <c r="G5322" s="65" t="n">
        <v>13.64</v>
      </c>
    </row>
    <row r="5323" customFormat="false" ht="15" hidden="false" customHeight="false" outlineLevel="0" collapsed="false">
      <c r="A5323" s="64" t="s">
        <v>1361</v>
      </c>
      <c r="B5323" s="64"/>
      <c r="C5323" s="64"/>
      <c r="D5323" s="64"/>
      <c r="E5323" s="64"/>
      <c r="F5323" s="64"/>
      <c r="G5323" s="65" t="n">
        <v>2</v>
      </c>
    </row>
    <row r="5324" customFormat="false" ht="15" hidden="false" customHeight="false" outlineLevel="0" collapsed="false">
      <c r="A5324" s="64" t="s">
        <v>1362</v>
      </c>
      <c r="B5324" s="64"/>
      <c r="C5324" s="64"/>
      <c r="D5324" s="64"/>
      <c r="E5324" s="64"/>
      <c r="F5324" s="64"/>
      <c r="G5324" s="65" t="n">
        <f aca="false">G5323*G5322</f>
        <v>27.28</v>
      </c>
    </row>
    <row r="5325" customFormat="false" ht="15" hidden="false" customHeight="false" outlineLevel="0" collapsed="false">
      <c r="A5325" s="66"/>
      <c r="B5325" s="66"/>
      <c r="C5325" s="66"/>
      <c r="D5325" s="66"/>
      <c r="E5325" s="66"/>
      <c r="F5325" s="66"/>
      <c r="G5325" s="66"/>
    </row>
    <row r="5326" customFormat="false" ht="102" hidden="false" customHeight="false" outlineLevel="0" collapsed="false">
      <c r="A5326" s="30" t="s">
        <v>663</v>
      </c>
      <c r="B5326" s="30" t="s">
        <v>664</v>
      </c>
      <c r="C5326" s="61" t="s">
        <v>17</v>
      </c>
      <c r="D5326" s="61" t="s">
        <v>23</v>
      </c>
      <c r="E5326" s="62"/>
      <c r="F5326" s="25"/>
      <c r="G5326" s="25"/>
    </row>
    <row r="5327" customFormat="false" ht="38.25" hidden="false" customHeight="false" outlineLevel="0" collapsed="false">
      <c r="A5327" s="63" t="n">
        <v>114</v>
      </c>
      <c r="B5327" s="23" t="s">
        <v>1962</v>
      </c>
      <c r="C5327" s="24" t="s">
        <v>1343</v>
      </c>
      <c r="D5327" s="24" t="s">
        <v>23</v>
      </c>
      <c r="E5327" s="62" t="n">
        <v>1</v>
      </c>
      <c r="F5327" s="26" t="n">
        <v>10.08</v>
      </c>
      <c r="G5327" s="26" t="n">
        <v>10.08</v>
      </c>
    </row>
    <row r="5328" customFormat="false" ht="25.5" hidden="false" customHeight="false" outlineLevel="0" collapsed="false">
      <c r="A5328" s="63" t="n">
        <v>20080</v>
      </c>
      <c r="B5328" s="23" t="s">
        <v>1960</v>
      </c>
      <c r="C5328" s="24" t="s">
        <v>1343</v>
      </c>
      <c r="D5328" s="24" t="s">
        <v>23</v>
      </c>
      <c r="E5328" s="62" t="n">
        <v>0.05</v>
      </c>
      <c r="F5328" s="26" t="n">
        <v>14.33</v>
      </c>
      <c r="G5328" s="26" t="n">
        <v>0.66</v>
      </c>
    </row>
    <row r="5329" customFormat="false" ht="25.5" hidden="false" customHeight="false" outlineLevel="0" collapsed="false">
      <c r="A5329" s="63" t="n">
        <v>20083</v>
      </c>
      <c r="B5329" s="23" t="s">
        <v>1947</v>
      </c>
      <c r="C5329" s="24" t="s">
        <v>1343</v>
      </c>
      <c r="D5329" s="24" t="s">
        <v>23</v>
      </c>
      <c r="E5329" s="62" t="n">
        <v>0.01</v>
      </c>
      <c r="F5329" s="26" t="n">
        <v>39.22</v>
      </c>
      <c r="G5329" s="26" t="n">
        <v>0.43</v>
      </c>
    </row>
    <row r="5330" customFormat="false" ht="38.25" hidden="false" customHeight="false" outlineLevel="0" collapsed="false">
      <c r="A5330" s="63" t="n">
        <v>3767</v>
      </c>
      <c r="B5330" s="23" t="s">
        <v>1945</v>
      </c>
      <c r="C5330" s="24" t="s">
        <v>1343</v>
      </c>
      <c r="D5330" s="24" t="s">
        <v>23</v>
      </c>
      <c r="E5330" s="62" t="n">
        <v>0.02</v>
      </c>
      <c r="F5330" s="26" t="n">
        <v>0.66</v>
      </c>
      <c r="G5330" s="26" t="n">
        <v>0.02</v>
      </c>
    </row>
    <row r="5331" customFormat="false" ht="38.25" hidden="false" customHeight="false" outlineLevel="0" collapsed="false">
      <c r="A5331" s="63" t="s">
        <v>1375</v>
      </c>
      <c r="B5331" s="23" t="s">
        <v>1376</v>
      </c>
      <c r="C5331" s="24" t="s">
        <v>17</v>
      </c>
      <c r="D5331" s="24" t="s">
        <v>1314</v>
      </c>
      <c r="E5331" s="62" t="n">
        <v>0.23</v>
      </c>
      <c r="F5331" s="26" t="n">
        <v>12.7</v>
      </c>
      <c r="G5331" s="26" t="n">
        <v>2.93</v>
      </c>
    </row>
    <row r="5332" customFormat="false" ht="38.25" hidden="false" customHeight="false" outlineLevel="0" collapsed="false">
      <c r="A5332" s="63" t="s">
        <v>1369</v>
      </c>
      <c r="B5332" s="23" t="s">
        <v>1370</v>
      </c>
      <c r="C5332" s="24" t="s">
        <v>17</v>
      </c>
      <c r="D5332" s="24" t="s">
        <v>1314</v>
      </c>
      <c r="E5332" s="62" t="n">
        <v>0.23</v>
      </c>
      <c r="F5332" s="26" t="n">
        <v>15.51</v>
      </c>
      <c r="G5332" s="26" t="n">
        <v>3.58</v>
      </c>
    </row>
    <row r="5333" customFormat="false" ht="15" hidden="false" customHeight="false" outlineLevel="0" collapsed="false">
      <c r="A5333" s="64" t="s">
        <v>1353</v>
      </c>
      <c r="B5333" s="64"/>
      <c r="C5333" s="64"/>
      <c r="D5333" s="64"/>
      <c r="E5333" s="64"/>
      <c r="F5333" s="64"/>
      <c r="G5333" s="65" t="n">
        <v>4.58</v>
      </c>
    </row>
    <row r="5334" customFormat="false" ht="15" hidden="false" customHeight="false" outlineLevel="0" collapsed="false">
      <c r="A5334" s="64" t="s">
        <v>1354</v>
      </c>
      <c r="B5334" s="64"/>
      <c r="C5334" s="64"/>
      <c r="D5334" s="64"/>
      <c r="E5334" s="64"/>
      <c r="F5334" s="64"/>
      <c r="G5334" s="65" t="n">
        <v>13.13</v>
      </c>
    </row>
    <row r="5335" customFormat="false" ht="15" hidden="false" customHeight="false" outlineLevel="0" collapsed="false">
      <c r="A5335" s="64" t="s">
        <v>1355</v>
      </c>
      <c r="B5335" s="64"/>
      <c r="C5335" s="64"/>
      <c r="D5335" s="64"/>
      <c r="E5335" s="64"/>
      <c r="F5335" s="64"/>
      <c r="G5335" s="65" t="n">
        <v>17.7</v>
      </c>
    </row>
    <row r="5336" customFormat="false" ht="15" hidden="false" customHeight="false" outlineLevel="0" collapsed="false">
      <c r="A5336" s="64" t="s">
        <v>1356</v>
      </c>
      <c r="B5336" s="64"/>
      <c r="C5336" s="64"/>
      <c r="D5336" s="64"/>
      <c r="E5336" s="64"/>
      <c r="F5336" s="64"/>
      <c r="G5336" s="65" t="n">
        <v>0</v>
      </c>
    </row>
    <row r="5337" customFormat="false" ht="15" hidden="false" customHeight="false" outlineLevel="0" collapsed="false">
      <c r="A5337" s="64" t="s">
        <v>1357</v>
      </c>
      <c r="B5337" s="64"/>
      <c r="C5337" s="64"/>
      <c r="D5337" s="64"/>
      <c r="E5337" s="64"/>
      <c r="F5337" s="64"/>
      <c r="G5337" s="65" t="n">
        <v>4.54</v>
      </c>
    </row>
    <row r="5338" customFormat="false" ht="15" hidden="false" customHeight="false" outlineLevel="0" collapsed="false">
      <c r="A5338" s="64" t="s">
        <v>1358</v>
      </c>
      <c r="B5338" s="64"/>
      <c r="C5338" s="64"/>
      <c r="D5338" s="64"/>
      <c r="E5338" s="64"/>
      <c r="F5338" s="64"/>
      <c r="G5338" s="65" t="n">
        <v>0</v>
      </c>
    </row>
    <row r="5339" customFormat="false" ht="15" hidden="false" customHeight="false" outlineLevel="0" collapsed="false">
      <c r="A5339" s="64" t="s">
        <v>1359</v>
      </c>
      <c r="B5339" s="64"/>
      <c r="C5339" s="64"/>
      <c r="D5339" s="64"/>
      <c r="E5339" s="64"/>
      <c r="F5339" s="64"/>
      <c r="G5339" s="65" t="n">
        <v>4.54</v>
      </c>
    </row>
    <row r="5340" customFormat="false" ht="15" hidden="false" customHeight="false" outlineLevel="0" collapsed="false">
      <c r="A5340" s="64" t="s">
        <v>1360</v>
      </c>
      <c r="B5340" s="64"/>
      <c r="C5340" s="64"/>
      <c r="D5340" s="64"/>
      <c r="E5340" s="64"/>
      <c r="F5340" s="64"/>
      <c r="G5340" s="65" t="n">
        <v>22.24</v>
      </c>
    </row>
    <row r="5341" customFormat="false" ht="15" hidden="false" customHeight="false" outlineLevel="0" collapsed="false">
      <c r="A5341" s="64" t="s">
        <v>1361</v>
      </c>
      <c r="B5341" s="64"/>
      <c r="C5341" s="64"/>
      <c r="D5341" s="64"/>
      <c r="E5341" s="64"/>
      <c r="F5341" s="64"/>
      <c r="G5341" s="65" t="n">
        <v>1</v>
      </c>
    </row>
    <row r="5342" customFormat="false" ht="15" hidden="false" customHeight="false" outlineLevel="0" collapsed="false">
      <c r="A5342" s="64" t="s">
        <v>1362</v>
      </c>
      <c r="B5342" s="64"/>
      <c r="C5342" s="64"/>
      <c r="D5342" s="64"/>
      <c r="E5342" s="64"/>
      <c r="F5342" s="64"/>
      <c r="G5342" s="65" t="n">
        <f aca="false">G5341*G5340</f>
        <v>22.24</v>
      </c>
    </row>
    <row r="5343" customFormat="false" ht="15" hidden="false" customHeight="false" outlineLevel="0" collapsed="false">
      <c r="A5343" s="66"/>
      <c r="B5343" s="66"/>
      <c r="C5343" s="66"/>
      <c r="D5343" s="66"/>
      <c r="E5343" s="66"/>
      <c r="F5343" s="66"/>
      <c r="G5343" s="66"/>
    </row>
    <row r="5344" customFormat="false" ht="51" hidden="false" customHeight="false" outlineLevel="0" collapsed="false">
      <c r="A5344" s="30" t="s">
        <v>665</v>
      </c>
      <c r="B5344" s="30" t="s">
        <v>666</v>
      </c>
      <c r="C5344" s="61" t="s">
        <v>17</v>
      </c>
      <c r="D5344" s="61" t="s">
        <v>23</v>
      </c>
      <c r="E5344" s="62"/>
      <c r="F5344" s="25"/>
      <c r="G5344" s="25"/>
    </row>
    <row r="5345" customFormat="false" ht="38.25" hidden="false" customHeight="false" outlineLevel="0" collapsed="false">
      <c r="A5345" s="63" t="n">
        <v>11824</v>
      </c>
      <c r="B5345" s="23" t="s">
        <v>1963</v>
      </c>
      <c r="C5345" s="24" t="s">
        <v>1343</v>
      </c>
      <c r="D5345" s="24" t="s">
        <v>23</v>
      </c>
      <c r="E5345" s="62" t="n">
        <v>1</v>
      </c>
      <c r="F5345" s="26" t="n">
        <v>27</v>
      </c>
      <c r="G5345" s="26" t="n">
        <v>27</v>
      </c>
    </row>
    <row r="5346" customFormat="false" ht="25.5" hidden="false" customHeight="false" outlineLevel="0" collapsed="false">
      <c r="A5346" s="63" t="n">
        <v>3148</v>
      </c>
      <c r="B5346" s="23" t="s">
        <v>1716</v>
      </c>
      <c r="C5346" s="24" t="s">
        <v>1343</v>
      </c>
      <c r="D5346" s="24" t="s">
        <v>23</v>
      </c>
      <c r="E5346" s="62" t="n">
        <v>0.01</v>
      </c>
      <c r="F5346" s="26" t="n">
        <v>11.06</v>
      </c>
      <c r="G5346" s="26" t="n">
        <v>0.11</v>
      </c>
    </row>
    <row r="5347" customFormat="false" ht="38.25" hidden="false" customHeight="false" outlineLevel="0" collapsed="false">
      <c r="A5347" s="63" t="s">
        <v>1375</v>
      </c>
      <c r="B5347" s="23" t="s">
        <v>1376</v>
      </c>
      <c r="C5347" s="24" t="s">
        <v>17</v>
      </c>
      <c r="D5347" s="24" t="s">
        <v>1314</v>
      </c>
      <c r="E5347" s="62" t="n">
        <v>0.77</v>
      </c>
      <c r="F5347" s="26" t="n">
        <v>12.7</v>
      </c>
      <c r="G5347" s="26" t="n">
        <v>9.83</v>
      </c>
    </row>
    <row r="5348" customFormat="false" ht="38.25" hidden="false" customHeight="false" outlineLevel="0" collapsed="false">
      <c r="A5348" s="63" t="s">
        <v>1369</v>
      </c>
      <c r="B5348" s="23" t="s">
        <v>1370</v>
      </c>
      <c r="C5348" s="24" t="s">
        <v>17</v>
      </c>
      <c r="D5348" s="24" t="s">
        <v>1314</v>
      </c>
      <c r="E5348" s="62" t="n">
        <v>0.77</v>
      </c>
      <c r="F5348" s="26" t="n">
        <v>15.51</v>
      </c>
      <c r="G5348" s="26" t="n">
        <v>12.01</v>
      </c>
    </row>
    <row r="5349" customFormat="false" ht="15" hidden="false" customHeight="false" outlineLevel="0" collapsed="false">
      <c r="A5349" s="64" t="s">
        <v>1353</v>
      </c>
      <c r="B5349" s="64"/>
      <c r="C5349" s="64"/>
      <c r="D5349" s="64"/>
      <c r="E5349" s="64"/>
      <c r="F5349" s="64"/>
      <c r="G5349" s="65" t="n">
        <v>15.34</v>
      </c>
    </row>
    <row r="5350" customFormat="false" ht="15" hidden="false" customHeight="false" outlineLevel="0" collapsed="false">
      <c r="A5350" s="64" t="s">
        <v>1354</v>
      </c>
      <c r="B5350" s="64"/>
      <c r="C5350" s="64"/>
      <c r="D5350" s="64"/>
      <c r="E5350" s="64"/>
      <c r="F5350" s="64"/>
      <c r="G5350" s="65" t="n">
        <v>33.61</v>
      </c>
    </row>
    <row r="5351" customFormat="false" ht="15" hidden="false" customHeight="false" outlineLevel="0" collapsed="false">
      <c r="A5351" s="64" t="s">
        <v>1355</v>
      </c>
      <c r="B5351" s="64"/>
      <c r="C5351" s="64"/>
      <c r="D5351" s="64"/>
      <c r="E5351" s="64"/>
      <c r="F5351" s="64"/>
      <c r="G5351" s="65" t="n">
        <v>48.95</v>
      </c>
    </row>
    <row r="5352" customFormat="false" ht="15" hidden="false" customHeight="false" outlineLevel="0" collapsed="false">
      <c r="A5352" s="64" t="s">
        <v>1356</v>
      </c>
      <c r="B5352" s="64"/>
      <c r="C5352" s="64"/>
      <c r="D5352" s="64"/>
      <c r="E5352" s="64"/>
      <c r="F5352" s="64"/>
      <c r="G5352" s="65" t="n">
        <v>0</v>
      </c>
    </row>
    <row r="5353" customFormat="false" ht="15" hidden="false" customHeight="false" outlineLevel="0" collapsed="false">
      <c r="A5353" s="64" t="s">
        <v>1357</v>
      </c>
      <c r="B5353" s="64"/>
      <c r="C5353" s="64"/>
      <c r="D5353" s="64"/>
      <c r="E5353" s="64"/>
      <c r="F5353" s="64"/>
      <c r="G5353" s="65" t="n">
        <v>12.56</v>
      </c>
    </row>
    <row r="5354" customFormat="false" ht="15" hidden="false" customHeight="false" outlineLevel="0" collapsed="false">
      <c r="A5354" s="64" t="s">
        <v>1358</v>
      </c>
      <c r="B5354" s="64"/>
      <c r="C5354" s="64"/>
      <c r="D5354" s="64"/>
      <c r="E5354" s="64"/>
      <c r="F5354" s="64"/>
      <c r="G5354" s="65" t="n">
        <v>0</v>
      </c>
    </row>
    <row r="5355" customFormat="false" ht="15" hidden="false" customHeight="false" outlineLevel="0" collapsed="false">
      <c r="A5355" s="64" t="s">
        <v>1359</v>
      </c>
      <c r="B5355" s="64"/>
      <c r="C5355" s="64"/>
      <c r="D5355" s="64"/>
      <c r="E5355" s="64"/>
      <c r="F5355" s="64"/>
      <c r="G5355" s="65" t="n">
        <v>12.56</v>
      </c>
    </row>
    <row r="5356" customFormat="false" ht="15" hidden="false" customHeight="false" outlineLevel="0" collapsed="false">
      <c r="A5356" s="64" t="s">
        <v>1360</v>
      </c>
      <c r="B5356" s="64"/>
      <c r="C5356" s="64"/>
      <c r="D5356" s="64"/>
      <c r="E5356" s="64"/>
      <c r="F5356" s="64"/>
      <c r="G5356" s="65" t="n">
        <v>61.51</v>
      </c>
    </row>
    <row r="5357" customFormat="false" ht="15" hidden="false" customHeight="false" outlineLevel="0" collapsed="false">
      <c r="A5357" s="64" t="s">
        <v>1361</v>
      </c>
      <c r="B5357" s="64"/>
      <c r="C5357" s="64"/>
      <c r="D5357" s="64"/>
      <c r="E5357" s="64"/>
      <c r="F5357" s="64"/>
      <c r="G5357" s="65" t="n">
        <v>1</v>
      </c>
    </row>
    <row r="5358" customFormat="false" ht="15" hidden="false" customHeight="false" outlineLevel="0" collapsed="false">
      <c r="A5358" s="64" t="s">
        <v>1362</v>
      </c>
      <c r="B5358" s="64"/>
      <c r="C5358" s="64"/>
      <c r="D5358" s="64"/>
      <c r="E5358" s="64"/>
      <c r="F5358" s="64"/>
      <c r="G5358" s="65" t="n">
        <f aca="false">G5357*G5356</f>
        <v>61.51</v>
      </c>
    </row>
    <row r="5359" customFormat="false" ht="15" hidden="false" customHeight="false" outlineLevel="0" collapsed="false">
      <c r="A5359" s="66"/>
      <c r="B5359" s="66"/>
      <c r="C5359" s="66"/>
      <c r="D5359" s="66"/>
      <c r="E5359" s="66"/>
      <c r="F5359" s="66"/>
      <c r="G5359" s="66"/>
    </row>
    <row r="5360" customFormat="false" ht="25.5" hidden="false" customHeight="false" outlineLevel="0" collapsed="false">
      <c r="A5360" s="30" t="s">
        <v>667</v>
      </c>
      <c r="B5360" s="30" t="s">
        <v>668</v>
      </c>
      <c r="C5360" s="61" t="s">
        <v>17</v>
      </c>
      <c r="D5360" s="61" t="s">
        <v>23</v>
      </c>
      <c r="E5360" s="62"/>
      <c r="F5360" s="25"/>
      <c r="G5360" s="25"/>
    </row>
    <row r="5361" customFormat="false" ht="38.25" hidden="false" customHeight="false" outlineLevel="0" collapsed="false">
      <c r="A5361" s="63" t="s">
        <v>1375</v>
      </c>
      <c r="B5361" s="23" t="s">
        <v>1376</v>
      </c>
      <c r="C5361" s="24" t="s">
        <v>17</v>
      </c>
      <c r="D5361" s="24" t="s">
        <v>1314</v>
      </c>
      <c r="E5361" s="62" t="n">
        <v>16</v>
      </c>
      <c r="F5361" s="26" t="n">
        <v>12.7</v>
      </c>
      <c r="G5361" s="26" t="n">
        <v>203.16</v>
      </c>
    </row>
    <row r="5362" customFormat="false" ht="38.25" hidden="false" customHeight="false" outlineLevel="0" collapsed="false">
      <c r="A5362" s="63" t="s">
        <v>1369</v>
      </c>
      <c r="B5362" s="23" t="s">
        <v>1370</v>
      </c>
      <c r="C5362" s="24" t="s">
        <v>17</v>
      </c>
      <c r="D5362" s="24" t="s">
        <v>1314</v>
      </c>
      <c r="E5362" s="62" t="n">
        <v>16</v>
      </c>
      <c r="F5362" s="26" t="n">
        <v>15.51</v>
      </c>
      <c r="G5362" s="26" t="n">
        <v>248.12</v>
      </c>
    </row>
    <row r="5363" customFormat="false" ht="15" hidden="false" customHeight="false" outlineLevel="0" collapsed="false">
      <c r="A5363" s="64" t="s">
        <v>1353</v>
      </c>
      <c r="B5363" s="64"/>
      <c r="C5363" s="64"/>
      <c r="D5363" s="64"/>
      <c r="E5363" s="64"/>
      <c r="F5363" s="64"/>
      <c r="G5363" s="65" t="n">
        <v>316.96</v>
      </c>
    </row>
    <row r="5364" customFormat="false" ht="15" hidden="false" customHeight="false" outlineLevel="0" collapsed="false">
      <c r="A5364" s="64" t="s">
        <v>1354</v>
      </c>
      <c r="B5364" s="64"/>
      <c r="C5364" s="64"/>
      <c r="D5364" s="64"/>
      <c r="E5364" s="64"/>
      <c r="F5364" s="64"/>
      <c r="G5364" s="65" t="n">
        <v>134.32</v>
      </c>
    </row>
    <row r="5365" customFormat="false" ht="15" hidden="false" customHeight="false" outlineLevel="0" collapsed="false">
      <c r="A5365" s="64" t="s">
        <v>1355</v>
      </c>
      <c r="B5365" s="64"/>
      <c r="C5365" s="64"/>
      <c r="D5365" s="64"/>
      <c r="E5365" s="64"/>
      <c r="F5365" s="64"/>
      <c r="G5365" s="65" t="n">
        <v>451.28</v>
      </c>
    </row>
    <row r="5366" customFormat="false" ht="15" hidden="false" customHeight="false" outlineLevel="0" collapsed="false">
      <c r="A5366" s="64" t="s">
        <v>1356</v>
      </c>
      <c r="B5366" s="64"/>
      <c r="C5366" s="64"/>
      <c r="D5366" s="64"/>
      <c r="E5366" s="64"/>
      <c r="F5366" s="64"/>
      <c r="G5366" s="65" t="n">
        <v>0</v>
      </c>
    </row>
    <row r="5367" customFormat="false" ht="15" hidden="false" customHeight="false" outlineLevel="0" collapsed="false">
      <c r="A5367" s="64" t="s">
        <v>1357</v>
      </c>
      <c r="B5367" s="64"/>
      <c r="C5367" s="64"/>
      <c r="D5367" s="64"/>
      <c r="E5367" s="64"/>
      <c r="F5367" s="64"/>
      <c r="G5367" s="65" t="n">
        <v>115.75</v>
      </c>
    </row>
    <row r="5368" customFormat="false" ht="15" hidden="false" customHeight="false" outlineLevel="0" collapsed="false">
      <c r="A5368" s="64" t="s">
        <v>1358</v>
      </c>
      <c r="B5368" s="64"/>
      <c r="C5368" s="64"/>
      <c r="D5368" s="64"/>
      <c r="E5368" s="64"/>
      <c r="F5368" s="64"/>
      <c r="G5368" s="65" t="n">
        <v>0</v>
      </c>
    </row>
    <row r="5369" customFormat="false" ht="15" hidden="false" customHeight="false" outlineLevel="0" collapsed="false">
      <c r="A5369" s="64" t="s">
        <v>1359</v>
      </c>
      <c r="B5369" s="64"/>
      <c r="C5369" s="64"/>
      <c r="D5369" s="64"/>
      <c r="E5369" s="64"/>
      <c r="F5369" s="64"/>
      <c r="G5369" s="65" t="n">
        <v>115.75</v>
      </c>
    </row>
    <row r="5370" customFormat="false" ht="15" hidden="false" customHeight="false" outlineLevel="0" collapsed="false">
      <c r="A5370" s="64" t="s">
        <v>1360</v>
      </c>
      <c r="B5370" s="64"/>
      <c r="C5370" s="64"/>
      <c r="D5370" s="64"/>
      <c r="E5370" s="64"/>
      <c r="F5370" s="64"/>
      <c r="G5370" s="65" t="n">
        <v>567.04</v>
      </c>
    </row>
    <row r="5371" customFormat="false" ht="15" hidden="false" customHeight="false" outlineLevel="0" collapsed="false">
      <c r="A5371" s="64" t="s">
        <v>1361</v>
      </c>
      <c r="B5371" s="64"/>
      <c r="C5371" s="64"/>
      <c r="D5371" s="64"/>
      <c r="E5371" s="64"/>
      <c r="F5371" s="64"/>
      <c r="G5371" s="65" t="n">
        <v>1</v>
      </c>
    </row>
    <row r="5372" customFormat="false" ht="15" hidden="false" customHeight="false" outlineLevel="0" collapsed="false">
      <c r="A5372" s="64" t="s">
        <v>1362</v>
      </c>
      <c r="B5372" s="64"/>
      <c r="C5372" s="64"/>
      <c r="D5372" s="64"/>
      <c r="E5372" s="64"/>
      <c r="F5372" s="64"/>
      <c r="G5372" s="65" t="n">
        <f aca="false">G5371*G5370</f>
        <v>567.04</v>
      </c>
    </row>
    <row r="5373" customFormat="false" ht="15" hidden="false" customHeight="false" outlineLevel="0" collapsed="false">
      <c r="A5373" s="66"/>
      <c r="B5373" s="66"/>
      <c r="C5373" s="66"/>
      <c r="D5373" s="66"/>
      <c r="E5373" s="66"/>
      <c r="F5373" s="66"/>
      <c r="G5373" s="66"/>
    </row>
    <row r="5374" customFormat="false" ht="38.25" hidden="false" customHeight="false" outlineLevel="0" collapsed="false">
      <c r="A5374" s="30" t="s">
        <v>669</v>
      </c>
      <c r="B5374" s="30" t="s">
        <v>670</v>
      </c>
      <c r="C5374" s="61" t="s">
        <v>17</v>
      </c>
      <c r="D5374" s="61" t="s">
        <v>49</v>
      </c>
      <c r="E5374" s="62"/>
      <c r="F5374" s="25"/>
      <c r="G5374" s="25"/>
    </row>
    <row r="5375" customFormat="false" ht="38.25" hidden="false" customHeight="false" outlineLevel="0" collapsed="false">
      <c r="A5375" s="63" t="s">
        <v>1375</v>
      </c>
      <c r="B5375" s="23" t="s">
        <v>1376</v>
      </c>
      <c r="C5375" s="24" t="s">
        <v>17</v>
      </c>
      <c r="D5375" s="24" t="s">
        <v>1314</v>
      </c>
      <c r="E5375" s="62" t="n">
        <v>46.49</v>
      </c>
      <c r="F5375" s="26" t="n">
        <v>12.7</v>
      </c>
      <c r="G5375" s="26" t="n">
        <v>590.36</v>
      </c>
    </row>
    <row r="5376" customFormat="false" ht="38.25" hidden="false" customHeight="false" outlineLevel="0" collapsed="false">
      <c r="A5376" s="63" t="s">
        <v>1369</v>
      </c>
      <c r="B5376" s="23" t="s">
        <v>1370</v>
      </c>
      <c r="C5376" s="24" t="s">
        <v>17</v>
      </c>
      <c r="D5376" s="24" t="s">
        <v>1314</v>
      </c>
      <c r="E5376" s="62" t="n">
        <v>46.49</v>
      </c>
      <c r="F5376" s="26" t="n">
        <v>15.51</v>
      </c>
      <c r="G5376" s="26" t="n">
        <v>721.01</v>
      </c>
    </row>
    <row r="5377" customFormat="false" ht="63.75" hidden="false" customHeight="false" outlineLevel="0" collapsed="false">
      <c r="A5377" s="63" t="n">
        <v>9813</v>
      </c>
      <c r="B5377" s="23" t="s">
        <v>1964</v>
      </c>
      <c r="C5377" s="24" t="s">
        <v>1343</v>
      </c>
      <c r="D5377" s="24" t="s">
        <v>49</v>
      </c>
      <c r="E5377" s="62" t="n">
        <v>133.69</v>
      </c>
      <c r="F5377" s="26" t="n">
        <v>2.87</v>
      </c>
      <c r="G5377" s="26" t="n">
        <v>383.68</v>
      </c>
    </row>
    <row r="5378" customFormat="false" ht="15" hidden="false" customHeight="false" outlineLevel="0" collapsed="false">
      <c r="A5378" s="64" t="s">
        <v>1353</v>
      </c>
      <c r="B5378" s="64"/>
      <c r="C5378" s="64"/>
      <c r="D5378" s="64"/>
      <c r="E5378" s="64"/>
      <c r="F5378" s="64"/>
      <c r="G5378" s="65" t="n">
        <v>7.31</v>
      </c>
    </row>
    <row r="5379" customFormat="false" ht="15" hidden="false" customHeight="false" outlineLevel="0" collapsed="false">
      <c r="A5379" s="64" t="s">
        <v>1354</v>
      </c>
      <c r="B5379" s="64"/>
      <c r="C5379" s="64"/>
      <c r="D5379" s="64"/>
      <c r="E5379" s="64"/>
      <c r="F5379" s="64"/>
      <c r="G5379" s="65" t="n">
        <v>6.14</v>
      </c>
    </row>
    <row r="5380" customFormat="false" ht="15" hidden="false" customHeight="false" outlineLevel="0" collapsed="false">
      <c r="A5380" s="64" t="s">
        <v>1355</v>
      </c>
      <c r="B5380" s="64"/>
      <c r="C5380" s="64"/>
      <c r="D5380" s="64"/>
      <c r="E5380" s="64"/>
      <c r="F5380" s="64"/>
      <c r="G5380" s="65" t="n">
        <v>13.45</v>
      </c>
    </row>
    <row r="5381" customFormat="false" ht="15" hidden="false" customHeight="false" outlineLevel="0" collapsed="false">
      <c r="A5381" s="64" t="s">
        <v>1356</v>
      </c>
      <c r="B5381" s="64"/>
      <c r="C5381" s="64"/>
      <c r="D5381" s="64"/>
      <c r="E5381" s="64"/>
      <c r="F5381" s="64"/>
      <c r="G5381" s="65" t="n">
        <v>0</v>
      </c>
    </row>
    <row r="5382" customFormat="false" ht="15" hidden="false" customHeight="false" outlineLevel="0" collapsed="false">
      <c r="A5382" s="64" t="s">
        <v>1357</v>
      </c>
      <c r="B5382" s="64"/>
      <c r="C5382" s="64"/>
      <c r="D5382" s="64"/>
      <c r="E5382" s="64"/>
      <c r="F5382" s="64"/>
      <c r="G5382" s="65" t="n">
        <v>3.45</v>
      </c>
    </row>
    <row r="5383" customFormat="false" ht="15" hidden="false" customHeight="false" outlineLevel="0" collapsed="false">
      <c r="A5383" s="64" t="s">
        <v>1358</v>
      </c>
      <c r="B5383" s="64"/>
      <c r="C5383" s="64"/>
      <c r="D5383" s="64"/>
      <c r="E5383" s="64"/>
      <c r="F5383" s="64"/>
      <c r="G5383" s="65" t="n">
        <v>0</v>
      </c>
    </row>
    <row r="5384" customFormat="false" ht="15" hidden="false" customHeight="false" outlineLevel="0" collapsed="false">
      <c r="A5384" s="64" t="s">
        <v>1359</v>
      </c>
      <c r="B5384" s="64"/>
      <c r="C5384" s="64"/>
      <c r="D5384" s="64"/>
      <c r="E5384" s="64"/>
      <c r="F5384" s="64"/>
      <c r="G5384" s="65" t="n">
        <v>3.45</v>
      </c>
    </row>
    <row r="5385" customFormat="false" ht="15" hidden="false" customHeight="false" outlineLevel="0" collapsed="false">
      <c r="A5385" s="64" t="s">
        <v>1360</v>
      </c>
      <c r="B5385" s="64"/>
      <c r="C5385" s="64"/>
      <c r="D5385" s="64"/>
      <c r="E5385" s="64"/>
      <c r="F5385" s="64"/>
      <c r="G5385" s="65" t="n">
        <v>16.9</v>
      </c>
    </row>
    <row r="5386" customFormat="false" ht="15" hidden="false" customHeight="false" outlineLevel="0" collapsed="false">
      <c r="A5386" s="64" t="s">
        <v>1361</v>
      </c>
      <c r="B5386" s="64"/>
      <c r="C5386" s="64"/>
      <c r="D5386" s="64"/>
      <c r="E5386" s="64"/>
      <c r="F5386" s="64"/>
      <c r="G5386" s="65" t="n">
        <v>126</v>
      </c>
    </row>
    <row r="5387" customFormat="false" ht="15" hidden="false" customHeight="false" outlineLevel="0" collapsed="false">
      <c r="A5387" s="64" t="s">
        <v>1362</v>
      </c>
      <c r="B5387" s="64"/>
      <c r="C5387" s="64"/>
      <c r="D5387" s="64"/>
      <c r="E5387" s="64"/>
      <c r="F5387" s="64"/>
      <c r="G5387" s="65" t="n">
        <f aca="false">G5386*G5385</f>
        <v>2129.4</v>
      </c>
    </row>
    <row r="5388" customFormat="false" ht="15" hidden="false" customHeight="false" outlineLevel="0" collapsed="false">
      <c r="A5388" s="66"/>
      <c r="B5388" s="66"/>
      <c r="C5388" s="66"/>
      <c r="D5388" s="66"/>
      <c r="E5388" s="66"/>
      <c r="F5388" s="66"/>
      <c r="G5388" s="66"/>
    </row>
    <row r="5389" customFormat="false" ht="76.5" hidden="false" customHeight="false" outlineLevel="0" collapsed="false">
      <c r="A5389" s="30" t="s">
        <v>671</v>
      </c>
      <c r="B5389" s="30" t="s">
        <v>672</v>
      </c>
      <c r="C5389" s="61" t="s">
        <v>17</v>
      </c>
      <c r="D5389" s="61" t="s">
        <v>23</v>
      </c>
      <c r="E5389" s="62"/>
      <c r="F5389" s="25"/>
      <c r="G5389" s="25"/>
    </row>
    <row r="5390" customFormat="false" ht="25.5" hidden="false" customHeight="false" outlineLevel="0" collapsed="false">
      <c r="A5390" s="63" t="n">
        <v>122</v>
      </c>
      <c r="B5390" s="23" t="s">
        <v>1946</v>
      </c>
      <c r="C5390" s="24" t="s">
        <v>1343</v>
      </c>
      <c r="D5390" s="24" t="s">
        <v>23</v>
      </c>
      <c r="E5390" s="62" t="n">
        <v>0.06</v>
      </c>
      <c r="F5390" s="26" t="n">
        <v>45.16</v>
      </c>
      <c r="G5390" s="26" t="n">
        <v>2.85</v>
      </c>
    </row>
    <row r="5391" customFormat="false" ht="25.5" hidden="false" customHeight="false" outlineLevel="0" collapsed="false">
      <c r="A5391" s="63" t="n">
        <v>20083</v>
      </c>
      <c r="B5391" s="23" t="s">
        <v>1947</v>
      </c>
      <c r="C5391" s="24" t="s">
        <v>1343</v>
      </c>
      <c r="D5391" s="24" t="s">
        <v>23</v>
      </c>
      <c r="E5391" s="62" t="n">
        <v>0.07</v>
      </c>
      <c r="F5391" s="26" t="n">
        <v>39.22</v>
      </c>
      <c r="G5391" s="26" t="n">
        <v>2.82</v>
      </c>
    </row>
    <row r="5392" customFormat="false" ht="63.75" hidden="false" customHeight="false" outlineLevel="0" collapsed="false">
      <c r="A5392" s="63" t="n">
        <v>37414</v>
      </c>
      <c r="B5392" s="23" t="s">
        <v>1965</v>
      </c>
      <c r="C5392" s="24" t="s">
        <v>1343</v>
      </c>
      <c r="D5392" s="24" t="s">
        <v>49</v>
      </c>
      <c r="E5392" s="62" t="n">
        <v>9</v>
      </c>
      <c r="F5392" s="26" t="n">
        <v>2.31</v>
      </c>
      <c r="G5392" s="26" t="n">
        <v>20.79</v>
      </c>
    </row>
    <row r="5393" customFormat="false" ht="38.25" hidden="false" customHeight="false" outlineLevel="0" collapsed="false">
      <c r="A5393" s="63" t="n">
        <v>3767</v>
      </c>
      <c r="B5393" s="23" t="s">
        <v>1945</v>
      </c>
      <c r="C5393" s="24" t="s">
        <v>1343</v>
      </c>
      <c r="D5393" s="24" t="s">
        <v>23</v>
      </c>
      <c r="E5393" s="62" t="n">
        <v>0.45</v>
      </c>
      <c r="F5393" s="26" t="n">
        <v>0.66</v>
      </c>
      <c r="G5393" s="26" t="n">
        <v>0.3</v>
      </c>
    </row>
    <row r="5394" customFormat="false" ht="38.25" hidden="false" customHeight="false" outlineLevel="0" collapsed="false">
      <c r="A5394" s="63" t="s">
        <v>1375</v>
      </c>
      <c r="B5394" s="23" t="s">
        <v>1376</v>
      </c>
      <c r="C5394" s="24" t="s">
        <v>17</v>
      </c>
      <c r="D5394" s="24" t="s">
        <v>1314</v>
      </c>
      <c r="E5394" s="62" t="n">
        <v>1.35</v>
      </c>
      <c r="F5394" s="26" t="n">
        <v>12.7</v>
      </c>
      <c r="G5394" s="26" t="n">
        <v>17.14</v>
      </c>
    </row>
    <row r="5395" customFormat="false" ht="38.25" hidden="false" customHeight="false" outlineLevel="0" collapsed="false">
      <c r="A5395" s="63" t="s">
        <v>1369</v>
      </c>
      <c r="B5395" s="23" t="s">
        <v>1370</v>
      </c>
      <c r="C5395" s="24" t="s">
        <v>17</v>
      </c>
      <c r="D5395" s="24" t="s">
        <v>1314</v>
      </c>
      <c r="E5395" s="62" t="n">
        <v>1.35</v>
      </c>
      <c r="F5395" s="26" t="n">
        <v>15.51</v>
      </c>
      <c r="G5395" s="26" t="n">
        <v>20.94</v>
      </c>
    </row>
    <row r="5396" customFormat="false" ht="15" hidden="false" customHeight="false" outlineLevel="0" collapsed="false">
      <c r="A5396" s="64" t="s">
        <v>1353</v>
      </c>
      <c r="B5396" s="64"/>
      <c r="C5396" s="64"/>
      <c r="D5396" s="64"/>
      <c r="E5396" s="64"/>
      <c r="F5396" s="64"/>
      <c r="G5396" s="65" t="n">
        <v>2.97</v>
      </c>
    </row>
    <row r="5397" customFormat="false" ht="15" hidden="false" customHeight="false" outlineLevel="0" collapsed="false">
      <c r="A5397" s="64" t="s">
        <v>1354</v>
      </c>
      <c r="B5397" s="64"/>
      <c r="C5397" s="64"/>
      <c r="D5397" s="64"/>
      <c r="E5397" s="64"/>
      <c r="F5397" s="64"/>
      <c r="G5397" s="65" t="n">
        <v>4.23</v>
      </c>
    </row>
    <row r="5398" customFormat="false" ht="15" hidden="false" customHeight="false" outlineLevel="0" collapsed="false">
      <c r="A5398" s="64" t="s">
        <v>1355</v>
      </c>
      <c r="B5398" s="64"/>
      <c r="C5398" s="64"/>
      <c r="D5398" s="64"/>
      <c r="E5398" s="64"/>
      <c r="F5398" s="64"/>
      <c r="G5398" s="65" t="n">
        <v>7.2</v>
      </c>
    </row>
    <row r="5399" customFormat="false" ht="15" hidden="false" customHeight="false" outlineLevel="0" collapsed="false">
      <c r="A5399" s="64" t="s">
        <v>1356</v>
      </c>
      <c r="B5399" s="64"/>
      <c r="C5399" s="64"/>
      <c r="D5399" s="64"/>
      <c r="E5399" s="64"/>
      <c r="F5399" s="64"/>
      <c r="G5399" s="65" t="n">
        <v>0</v>
      </c>
    </row>
    <row r="5400" customFormat="false" ht="15" hidden="false" customHeight="false" outlineLevel="0" collapsed="false">
      <c r="A5400" s="64" t="s">
        <v>1357</v>
      </c>
      <c r="B5400" s="64"/>
      <c r="C5400" s="64"/>
      <c r="D5400" s="64"/>
      <c r="E5400" s="64"/>
      <c r="F5400" s="64"/>
      <c r="G5400" s="65" t="n">
        <v>1.85</v>
      </c>
    </row>
    <row r="5401" customFormat="false" ht="15" hidden="false" customHeight="false" outlineLevel="0" collapsed="false">
      <c r="A5401" s="64" t="s">
        <v>1358</v>
      </c>
      <c r="B5401" s="64"/>
      <c r="C5401" s="64"/>
      <c r="D5401" s="64"/>
      <c r="E5401" s="64"/>
      <c r="F5401" s="64"/>
      <c r="G5401" s="65" t="n">
        <v>0</v>
      </c>
    </row>
    <row r="5402" customFormat="false" ht="15" hidden="false" customHeight="false" outlineLevel="0" collapsed="false">
      <c r="A5402" s="64" t="s">
        <v>1359</v>
      </c>
      <c r="B5402" s="64"/>
      <c r="C5402" s="64"/>
      <c r="D5402" s="64"/>
      <c r="E5402" s="64"/>
      <c r="F5402" s="64"/>
      <c r="G5402" s="65" t="n">
        <v>1.85</v>
      </c>
    </row>
    <row r="5403" customFormat="false" ht="15" hidden="false" customHeight="false" outlineLevel="0" collapsed="false">
      <c r="A5403" s="64" t="s">
        <v>1360</v>
      </c>
      <c r="B5403" s="64"/>
      <c r="C5403" s="64"/>
      <c r="D5403" s="64"/>
      <c r="E5403" s="64"/>
      <c r="F5403" s="64"/>
      <c r="G5403" s="65" t="n">
        <v>9.05</v>
      </c>
    </row>
    <row r="5404" customFormat="false" ht="15" hidden="false" customHeight="false" outlineLevel="0" collapsed="false">
      <c r="A5404" s="64" t="s">
        <v>1361</v>
      </c>
      <c r="B5404" s="64"/>
      <c r="C5404" s="64"/>
      <c r="D5404" s="64"/>
      <c r="E5404" s="64"/>
      <c r="F5404" s="64"/>
      <c r="G5404" s="65" t="n">
        <v>9</v>
      </c>
    </row>
    <row r="5405" customFormat="false" ht="15" hidden="false" customHeight="false" outlineLevel="0" collapsed="false">
      <c r="A5405" s="64" t="s">
        <v>1362</v>
      </c>
      <c r="B5405" s="64"/>
      <c r="C5405" s="64"/>
      <c r="D5405" s="64"/>
      <c r="E5405" s="64"/>
      <c r="F5405" s="64"/>
      <c r="G5405" s="65" t="n">
        <f aca="false">G5404*G5403</f>
        <v>81.45</v>
      </c>
    </row>
    <row r="5406" customFormat="false" ht="15" hidden="false" customHeight="false" outlineLevel="0" collapsed="false">
      <c r="A5406" s="66"/>
      <c r="B5406" s="66"/>
      <c r="C5406" s="66"/>
      <c r="D5406" s="66"/>
      <c r="E5406" s="66"/>
      <c r="F5406" s="66"/>
      <c r="G5406" s="66"/>
    </row>
    <row r="5407" customFormat="false" ht="15" hidden="false" customHeight="true" outlineLevel="0" collapsed="false">
      <c r="A5407" s="30" t="s">
        <v>673</v>
      </c>
      <c r="B5407" s="30" t="s">
        <v>674</v>
      </c>
      <c r="C5407" s="30"/>
      <c r="D5407" s="30"/>
      <c r="E5407" s="30"/>
      <c r="F5407" s="30"/>
      <c r="G5407" s="30"/>
    </row>
    <row r="5408" customFormat="false" ht="25.5" hidden="false" customHeight="false" outlineLevel="0" collapsed="false">
      <c r="A5408" s="30" t="s">
        <v>675</v>
      </c>
      <c r="B5408" s="30" t="s">
        <v>676</v>
      </c>
      <c r="C5408" s="61" t="s">
        <v>17</v>
      </c>
      <c r="D5408" s="61" t="s">
        <v>23</v>
      </c>
      <c r="E5408" s="62"/>
      <c r="F5408" s="25"/>
      <c r="G5408" s="25"/>
    </row>
    <row r="5409" customFormat="false" ht="25.5" hidden="false" customHeight="false" outlineLevel="0" collapsed="false">
      <c r="A5409" s="63" t="s">
        <v>1966</v>
      </c>
      <c r="B5409" s="23" t="s">
        <v>1967</v>
      </c>
      <c r="C5409" s="24" t="s">
        <v>1968</v>
      </c>
      <c r="D5409" s="24" t="s">
        <v>1314</v>
      </c>
      <c r="E5409" s="62" t="n">
        <v>3.5</v>
      </c>
      <c r="F5409" s="26" t="n">
        <v>6.86</v>
      </c>
      <c r="G5409" s="26" t="n">
        <v>24.01</v>
      </c>
    </row>
    <row r="5410" customFormat="false" ht="25.5" hidden="false" customHeight="false" outlineLevel="0" collapsed="false">
      <c r="A5410" s="63" t="s">
        <v>1969</v>
      </c>
      <c r="B5410" s="23" t="s">
        <v>1970</v>
      </c>
      <c r="C5410" s="24" t="s">
        <v>1968</v>
      </c>
      <c r="D5410" s="24" t="s">
        <v>1314</v>
      </c>
      <c r="E5410" s="62" t="n">
        <v>13</v>
      </c>
      <c r="F5410" s="26" t="n">
        <v>5.64</v>
      </c>
      <c r="G5410" s="26" t="n">
        <v>73.32</v>
      </c>
    </row>
    <row r="5411" customFormat="false" ht="25.5" hidden="false" customHeight="false" outlineLevel="0" collapsed="false">
      <c r="A5411" s="63" t="s">
        <v>1971</v>
      </c>
      <c r="B5411" s="23" t="s">
        <v>1972</v>
      </c>
      <c r="C5411" s="24" t="s">
        <v>1343</v>
      </c>
      <c r="D5411" s="24" t="s">
        <v>28</v>
      </c>
      <c r="E5411" s="62" t="n">
        <v>0.12</v>
      </c>
      <c r="F5411" s="26" t="n">
        <v>102.89</v>
      </c>
      <c r="G5411" s="26" t="n">
        <v>12.35</v>
      </c>
    </row>
    <row r="5412" customFormat="false" ht="25.5" hidden="false" customHeight="false" outlineLevel="0" collapsed="false">
      <c r="A5412" s="63" t="s">
        <v>1973</v>
      </c>
      <c r="B5412" s="23" t="s">
        <v>1974</v>
      </c>
      <c r="C5412" s="24" t="s">
        <v>1343</v>
      </c>
      <c r="D5412" s="24" t="s">
        <v>28</v>
      </c>
      <c r="E5412" s="62" t="n">
        <v>0.2</v>
      </c>
      <c r="F5412" s="26" t="n">
        <v>95.78</v>
      </c>
      <c r="G5412" s="26" t="n">
        <v>19.16</v>
      </c>
    </row>
    <row r="5413" customFormat="false" ht="25.5" hidden="false" customHeight="false" outlineLevel="0" collapsed="false">
      <c r="A5413" s="63" t="s">
        <v>1975</v>
      </c>
      <c r="B5413" s="23" t="s">
        <v>1976</v>
      </c>
      <c r="C5413" s="24" t="s">
        <v>1343</v>
      </c>
      <c r="D5413" s="24" t="s">
        <v>114</v>
      </c>
      <c r="E5413" s="62" t="n">
        <v>40</v>
      </c>
      <c r="F5413" s="26" t="n">
        <v>0.56</v>
      </c>
      <c r="G5413" s="26" t="n">
        <v>22.4</v>
      </c>
    </row>
    <row r="5414" customFormat="false" ht="25.5" hidden="false" customHeight="false" outlineLevel="0" collapsed="false">
      <c r="A5414" s="63" t="s">
        <v>1977</v>
      </c>
      <c r="B5414" s="23" t="s">
        <v>1978</v>
      </c>
      <c r="C5414" s="24" t="s">
        <v>1343</v>
      </c>
      <c r="D5414" s="24" t="s">
        <v>23</v>
      </c>
      <c r="E5414" s="62" t="n">
        <v>1</v>
      </c>
      <c r="F5414" s="26" t="n">
        <v>460.67</v>
      </c>
      <c r="G5414" s="26" t="n">
        <v>460.67</v>
      </c>
    </row>
    <row r="5415" customFormat="false" ht="15" hidden="false" customHeight="false" outlineLevel="0" collapsed="false">
      <c r="A5415" s="64" t="s">
        <v>1353</v>
      </c>
      <c r="B5415" s="64"/>
      <c r="C5415" s="64"/>
      <c r="D5415" s="64"/>
      <c r="E5415" s="64"/>
      <c r="F5415" s="64"/>
      <c r="G5415" s="65" t="n">
        <v>97.33</v>
      </c>
    </row>
    <row r="5416" customFormat="false" ht="15" hidden="false" customHeight="false" outlineLevel="0" collapsed="false">
      <c r="A5416" s="64" t="s">
        <v>1354</v>
      </c>
      <c r="B5416" s="64"/>
      <c r="C5416" s="64"/>
      <c r="D5416" s="64"/>
      <c r="E5416" s="64"/>
      <c r="F5416" s="64"/>
      <c r="G5416" s="65" t="n">
        <v>514.57</v>
      </c>
    </row>
    <row r="5417" customFormat="false" ht="15" hidden="false" customHeight="false" outlineLevel="0" collapsed="false">
      <c r="A5417" s="64" t="s">
        <v>1355</v>
      </c>
      <c r="B5417" s="64"/>
      <c r="C5417" s="64"/>
      <c r="D5417" s="64"/>
      <c r="E5417" s="64"/>
      <c r="F5417" s="64"/>
      <c r="G5417" s="65" t="n">
        <v>611.9</v>
      </c>
    </row>
    <row r="5418" customFormat="false" ht="15" hidden="false" customHeight="false" outlineLevel="0" collapsed="false">
      <c r="A5418" s="64" t="s">
        <v>1356</v>
      </c>
      <c r="B5418" s="64"/>
      <c r="C5418" s="64"/>
      <c r="D5418" s="64"/>
      <c r="E5418" s="64"/>
      <c r="F5418" s="64"/>
      <c r="G5418" s="65" t="n">
        <v>0</v>
      </c>
    </row>
    <row r="5419" customFormat="false" ht="15" hidden="false" customHeight="false" outlineLevel="0" collapsed="false">
      <c r="A5419" s="64" t="s">
        <v>1357</v>
      </c>
      <c r="B5419" s="64"/>
      <c r="C5419" s="64"/>
      <c r="D5419" s="64"/>
      <c r="E5419" s="64"/>
      <c r="F5419" s="64"/>
      <c r="G5419" s="65" t="n">
        <v>156.95</v>
      </c>
    </row>
    <row r="5420" customFormat="false" ht="15" hidden="false" customHeight="false" outlineLevel="0" collapsed="false">
      <c r="A5420" s="64" t="s">
        <v>1358</v>
      </c>
      <c r="B5420" s="64"/>
      <c r="C5420" s="64"/>
      <c r="D5420" s="64"/>
      <c r="E5420" s="64"/>
      <c r="F5420" s="64"/>
      <c r="G5420" s="65" t="n">
        <v>0</v>
      </c>
    </row>
    <row r="5421" customFormat="false" ht="15" hidden="false" customHeight="false" outlineLevel="0" collapsed="false">
      <c r="A5421" s="64" t="s">
        <v>1359</v>
      </c>
      <c r="B5421" s="64"/>
      <c r="C5421" s="64"/>
      <c r="D5421" s="64"/>
      <c r="E5421" s="64"/>
      <c r="F5421" s="64"/>
      <c r="G5421" s="65" t="n">
        <v>156.95</v>
      </c>
    </row>
    <row r="5422" customFormat="false" ht="15" hidden="false" customHeight="false" outlineLevel="0" collapsed="false">
      <c r="A5422" s="64" t="s">
        <v>1360</v>
      </c>
      <c r="B5422" s="64"/>
      <c r="C5422" s="64"/>
      <c r="D5422" s="64"/>
      <c r="E5422" s="64"/>
      <c r="F5422" s="64"/>
      <c r="G5422" s="65" t="n">
        <v>768.86</v>
      </c>
    </row>
    <row r="5423" customFormat="false" ht="15" hidden="false" customHeight="false" outlineLevel="0" collapsed="false">
      <c r="A5423" s="64" t="s">
        <v>1361</v>
      </c>
      <c r="B5423" s="64"/>
      <c r="C5423" s="64"/>
      <c r="D5423" s="64"/>
      <c r="E5423" s="64"/>
      <c r="F5423" s="64"/>
      <c r="G5423" s="65" t="n">
        <v>1</v>
      </c>
    </row>
    <row r="5424" customFormat="false" ht="15" hidden="false" customHeight="false" outlineLevel="0" collapsed="false">
      <c r="A5424" s="64" t="s">
        <v>1362</v>
      </c>
      <c r="B5424" s="64"/>
      <c r="C5424" s="64"/>
      <c r="D5424" s="64"/>
      <c r="E5424" s="64"/>
      <c r="F5424" s="64"/>
      <c r="G5424" s="65" t="n">
        <f aca="false">G5423*G5422</f>
        <v>768.86</v>
      </c>
    </row>
    <row r="5425" customFormat="false" ht="15" hidden="false" customHeight="false" outlineLevel="0" collapsed="false">
      <c r="A5425" s="66"/>
      <c r="B5425" s="66"/>
      <c r="C5425" s="66"/>
      <c r="D5425" s="66"/>
      <c r="E5425" s="66"/>
      <c r="F5425" s="66"/>
      <c r="G5425" s="66"/>
    </row>
    <row r="5426" customFormat="false" ht="25.5" hidden="false" customHeight="false" outlineLevel="0" collapsed="false">
      <c r="A5426" s="30" t="s">
        <v>677</v>
      </c>
      <c r="B5426" s="30" t="s">
        <v>678</v>
      </c>
      <c r="C5426" s="61" t="s">
        <v>17</v>
      </c>
      <c r="D5426" s="61" t="s">
        <v>49</v>
      </c>
      <c r="E5426" s="62"/>
      <c r="F5426" s="25"/>
      <c r="G5426" s="25"/>
    </row>
    <row r="5427" customFormat="false" ht="25.5" hidden="false" customHeight="false" outlineLevel="0" collapsed="false">
      <c r="A5427" s="63" t="s">
        <v>1966</v>
      </c>
      <c r="B5427" s="23" t="s">
        <v>1967</v>
      </c>
      <c r="C5427" s="24" t="s">
        <v>1968</v>
      </c>
      <c r="D5427" s="24" t="s">
        <v>1314</v>
      </c>
      <c r="E5427" s="62" t="n">
        <v>6.96</v>
      </c>
      <c r="F5427" s="26" t="n">
        <v>6.86</v>
      </c>
      <c r="G5427" s="26" t="n">
        <v>47.75</v>
      </c>
    </row>
    <row r="5428" customFormat="false" ht="25.5" hidden="false" customHeight="false" outlineLevel="0" collapsed="false">
      <c r="A5428" s="63" t="s">
        <v>1979</v>
      </c>
      <c r="B5428" s="23" t="s">
        <v>1980</v>
      </c>
      <c r="C5428" s="24" t="s">
        <v>1968</v>
      </c>
      <c r="D5428" s="24" t="s">
        <v>1314</v>
      </c>
      <c r="E5428" s="62" t="n">
        <v>7.5</v>
      </c>
      <c r="F5428" s="26" t="n">
        <v>6.86</v>
      </c>
      <c r="G5428" s="26" t="n">
        <v>51.45</v>
      </c>
    </row>
    <row r="5429" customFormat="false" ht="25.5" hidden="false" customHeight="false" outlineLevel="0" collapsed="false">
      <c r="A5429" s="63" t="s">
        <v>1969</v>
      </c>
      <c r="B5429" s="23" t="s">
        <v>1970</v>
      </c>
      <c r="C5429" s="24" t="s">
        <v>1968</v>
      </c>
      <c r="D5429" s="24" t="s">
        <v>1314</v>
      </c>
      <c r="E5429" s="62" t="n">
        <v>29.52</v>
      </c>
      <c r="F5429" s="26" t="n">
        <v>5.64</v>
      </c>
      <c r="G5429" s="26" t="n">
        <v>166.49</v>
      </c>
    </row>
    <row r="5430" customFormat="false" ht="25.5" hidden="false" customHeight="false" outlineLevel="0" collapsed="false">
      <c r="A5430" s="63" t="s">
        <v>1981</v>
      </c>
      <c r="B5430" s="23" t="s">
        <v>1982</v>
      </c>
      <c r="C5430" s="24" t="s">
        <v>1343</v>
      </c>
      <c r="D5430" s="24" t="s">
        <v>23</v>
      </c>
      <c r="E5430" s="62" t="n">
        <v>6</v>
      </c>
      <c r="F5430" s="26" t="n">
        <v>475.32</v>
      </c>
      <c r="G5430" s="26" t="n">
        <v>2851.92</v>
      </c>
    </row>
    <row r="5431" customFormat="false" ht="15" hidden="false" customHeight="false" outlineLevel="0" collapsed="false">
      <c r="A5431" s="64" t="s">
        <v>1353</v>
      </c>
      <c r="B5431" s="64"/>
      <c r="C5431" s="64"/>
      <c r="D5431" s="64"/>
      <c r="E5431" s="64"/>
      <c r="F5431" s="64"/>
      <c r="G5431" s="65" t="n">
        <v>88.56</v>
      </c>
    </row>
    <row r="5432" customFormat="false" ht="15" hidden="false" customHeight="false" outlineLevel="0" collapsed="false">
      <c r="A5432" s="64" t="s">
        <v>1354</v>
      </c>
      <c r="B5432" s="64"/>
      <c r="C5432" s="64"/>
      <c r="D5432" s="64"/>
      <c r="E5432" s="64"/>
      <c r="F5432" s="64"/>
      <c r="G5432" s="65" t="n">
        <v>950.64</v>
      </c>
    </row>
    <row r="5433" customFormat="false" ht="15" hidden="false" customHeight="false" outlineLevel="0" collapsed="false">
      <c r="A5433" s="64" t="s">
        <v>1355</v>
      </c>
      <c r="B5433" s="64"/>
      <c r="C5433" s="64"/>
      <c r="D5433" s="64"/>
      <c r="E5433" s="64"/>
      <c r="F5433" s="64"/>
      <c r="G5433" s="65" t="n">
        <v>1039.2</v>
      </c>
    </row>
    <row r="5434" customFormat="false" ht="15" hidden="false" customHeight="false" outlineLevel="0" collapsed="false">
      <c r="A5434" s="64" t="s">
        <v>1356</v>
      </c>
      <c r="B5434" s="64"/>
      <c r="C5434" s="64"/>
      <c r="D5434" s="64"/>
      <c r="E5434" s="64"/>
      <c r="F5434" s="64"/>
      <c r="G5434" s="65" t="n">
        <v>0</v>
      </c>
    </row>
    <row r="5435" customFormat="false" ht="15" hidden="false" customHeight="false" outlineLevel="0" collapsed="false">
      <c r="A5435" s="64" t="s">
        <v>1357</v>
      </c>
      <c r="B5435" s="64"/>
      <c r="C5435" s="64"/>
      <c r="D5435" s="64"/>
      <c r="E5435" s="64"/>
      <c r="F5435" s="64"/>
      <c r="G5435" s="65" t="n">
        <v>266.56</v>
      </c>
    </row>
    <row r="5436" customFormat="false" ht="15" hidden="false" customHeight="false" outlineLevel="0" collapsed="false">
      <c r="A5436" s="64" t="s">
        <v>1358</v>
      </c>
      <c r="B5436" s="64"/>
      <c r="C5436" s="64"/>
      <c r="D5436" s="64"/>
      <c r="E5436" s="64"/>
      <c r="F5436" s="64"/>
      <c r="G5436" s="65" t="n">
        <v>0</v>
      </c>
    </row>
    <row r="5437" customFormat="false" ht="15" hidden="false" customHeight="false" outlineLevel="0" collapsed="false">
      <c r="A5437" s="64" t="s">
        <v>1359</v>
      </c>
      <c r="B5437" s="64"/>
      <c r="C5437" s="64"/>
      <c r="D5437" s="64"/>
      <c r="E5437" s="64"/>
      <c r="F5437" s="64"/>
      <c r="G5437" s="65" t="n">
        <v>266.56</v>
      </c>
    </row>
    <row r="5438" customFormat="false" ht="15" hidden="false" customHeight="false" outlineLevel="0" collapsed="false">
      <c r="A5438" s="64" t="s">
        <v>1360</v>
      </c>
      <c r="B5438" s="64"/>
      <c r="C5438" s="64"/>
      <c r="D5438" s="64"/>
      <c r="E5438" s="64"/>
      <c r="F5438" s="64"/>
      <c r="G5438" s="65" t="n">
        <v>1305.76</v>
      </c>
    </row>
    <row r="5439" customFormat="false" ht="15" hidden="false" customHeight="false" outlineLevel="0" collapsed="false">
      <c r="A5439" s="64" t="s">
        <v>1361</v>
      </c>
      <c r="B5439" s="64"/>
      <c r="C5439" s="64"/>
      <c r="D5439" s="64"/>
      <c r="E5439" s="64"/>
      <c r="F5439" s="64"/>
      <c r="G5439" s="65" t="n">
        <v>3</v>
      </c>
    </row>
    <row r="5440" customFormat="false" ht="15" hidden="false" customHeight="false" outlineLevel="0" collapsed="false">
      <c r="A5440" s="64" t="s">
        <v>1362</v>
      </c>
      <c r="B5440" s="64"/>
      <c r="C5440" s="64"/>
      <c r="D5440" s="64"/>
      <c r="E5440" s="64"/>
      <c r="F5440" s="64"/>
      <c r="G5440" s="65" t="n">
        <f aca="false">G5439*G5438</f>
        <v>3917.28</v>
      </c>
    </row>
    <row r="5441" customFormat="false" ht="15" hidden="false" customHeight="false" outlineLevel="0" collapsed="false">
      <c r="A5441" s="66"/>
      <c r="B5441" s="66"/>
      <c r="C5441" s="66"/>
      <c r="D5441" s="66"/>
      <c r="E5441" s="66"/>
      <c r="F5441" s="66"/>
      <c r="G5441" s="66"/>
    </row>
    <row r="5442" customFormat="false" ht="38.25" hidden="false" customHeight="false" outlineLevel="0" collapsed="false">
      <c r="A5442" s="30" t="s">
        <v>679</v>
      </c>
      <c r="B5442" s="30" t="s">
        <v>107</v>
      </c>
      <c r="C5442" s="61" t="s">
        <v>17</v>
      </c>
      <c r="D5442" s="61" t="s">
        <v>28</v>
      </c>
      <c r="E5442" s="62"/>
      <c r="F5442" s="25"/>
      <c r="G5442" s="25"/>
    </row>
    <row r="5443" customFormat="false" ht="25.5" hidden="false" customHeight="false" outlineLevel="0" collapsed="false">
      <c r="A5443" s="63" t="s">
        <v>1349</v>
      </c>
      <c r="B5443" s="23" t="s">
        <v>1350</v>
      </c>
      <c r="C5443" s="24" t="s">
        <v>17</v>
      </c>
      <c r="D5443" s="24" t="s">
        <v>1314</v>
      </c>
      <c r="E5443" s="62" t="n">
        <v>13.52</v>
      </c>
      <c r="F5443" s="26" t="n">
        <v>12.54</v>
      </c>
      <c r="G5443" s="26" t="n">
        <v>169.45</v>
      </c>
    </row>
    <row r="5444" customFormat="false" ht="15" hidden="false" customHeight="false" outlineLevel="0" collapsed="false">
      <c r="A5444" s="64" t="s">
        <v>1353</v>
      </c>
      <c r="B5444" s="64"/>
      <c r="C5444" s="64"/>
      <c r="D5444" s="64"/>
      <c r="E5444" s="64"/>
      <c r="F5444" s="64"/>
      <c r="G5444" s="65" t="n">
        <v>21.27</v>
      </c>
    </row>
    <row r="5445" customFormat="false" ht="15" hidden="false" customHeight="false" outlineLevel="0" collapsed="false">
      <c r="A5445" s="64" t="s">
        <v>1354</v>
      </c>
      <c r="B5445" s="64"/>
      <c r="C5445" s="64"/>
      <c r="D5445" s="64"/>
      <c r="E5445" s="64"/>
      <c r="F5445" s="64"/>
      <c r="G5445" s="65" t="n">
        <v>10.7</v>
      </c>
    </row>
    <row r="5446" customFormat="false" ht="15" hidden="false" customHeight="false" outlineLevel="0" collapsed="false">
      <c r="A5446" s="64" t="s">
        <v>1355</v>
      </c>
      <c r="B5446" s="64"/>
      <c r="C5446" s="64"/>
      <c r="D5446" s="64"/>
      <c r="E5446" s="64"/>
      <c r="F5446" s="64"/>
      <c r="G5446" s="65" t="n">
        <v>31.97</v>
      </c>
    </row>
    <row r="5447" customFormat="false" ht="15" hidden="false" customHeight="false" outlineLevel="0" collapsed="false">
      <c r="A5447" s="64" t="s">
        <v>1356</v>
      </c>
      <c r="B5447" s="64"/>
      <c r="C5447" s="64"/>
      <c r="D5447" s="64"/>
      <c r="E5447" s="64"/>
      <c r="F5447" s="64"/>
      <c r="G5447" s="65" t="n">
        <v>0</v>
      </c>
    </row>
    <row r="5448" customFormat="false" ht="15" hidden="false" customHeight="false" outlineLevel="0" collapsed="false">
      <c r="A5448" s="64" t="s">
        <v>1357</v>
      </c>
      <c r="B5448" s="64"/>
      <c r="C5448" s="64"/>
      <c r="D5448" s="64"/>
      <c r="E5448" s="64"/>
      <c r="F5448" s="64"/>
      <c r="G5448" s="65" t="n">
        <v>8.2</v>
      </c>
    </row>
    <row r="5449" customFormat="false" ht="15" hidden="false" customHeight="false" outlineLevel="0" collapsed="false">
      <c r="A5449" s="64" t="s">
        <v>1358</v>
      </c>
      <c r="B5449" s="64"/>
      <c r="C5449" s="64"/>
      <c r="D5449" s="64"/>
      <c r="E5449" s="64"/>
      <c r="F5449" s="64"/>
      <c r="G5449" s="65" t="n">
        <v>0</v>
      </c>
    </row>
    <row r="5450" customFormat="false" ht="15" hidden="false" customHeight="false" outlineLevel="0" collapsed="false">
      <c r="A5450" s="64" t="s">
        <v>1359</v>
      </c>
      <c r="B5450" s="64"/>
      <c r="C5450" s="64"/>
      <c r="D5450" s="64"/>
      <c r="E5450" s="64"/>
      <c r="F5450" s="64"/>
      <c r="G5450" s="65" t="n">
        <v>8.2</v>
      </c>
    </row>
    <row r="5451" customFormat="false" ht="15" hidden="false" customHeight="false" outlineLevel="0" collapsed="false">
      <c r="A5451" s="64" t="s">
        <v>1360</v>
      </c>
      <c r="B5451" s="64"/>
      <c r="C5451" s="64"/>
      <c r="D5451" s="64"/>
      <c r="E5451" s="64"/>
      <c r="F5451" s="64"/>
      <c r="G5451" s="65" t="n">
        <v>40.17</v>
      </c>
    </row>
    <row r="5452" customFormat="false" ht="15" hidden="false" customHeight="false" outlineLevel="0" collapsed="false">
      <c r="A5452" s="64" t="s">
        <v>1361</v>
      </c>
      <c r="B5452" s="64"/>
      <c r="C5452" s="64"/>
      <c r="D5452" s="64"/>
      <c r="E5452" s="64"/>
      <c r="F5452" s="64"/>
      <c r="G5452" s="65" t="n">
        <v>5.3</v>
      </c>
    </row>
    <row r="5453" customFormat="false" ht="15" hidden="false" customHeight="false" outlineLevel="0" collapsed="false">
      <c r="A5453" s="64" t="s">
        <v>1362</v>
      </c>
      <c r="B5453" s="64"/>
      <c r="C5453" s="64"/>
      <c r="D5453" s="64"/>
      <c r="E5453" s="64"/>
      <c r="F5453" s="64"/>
      <c r="G5453" s="65" t="n">
        <f aca="false">G5452*G5451</f>
        <v>212.901</v>
      </c>
    </row>
    <row r="5454" customFormat="false" ht="15" hidden="false" customHeight="false" outlineLevel="0" collapsed="false">
      <c r="A5454" s="66"/>
      <c r="B5454" s="66"/>
      <c r="C5454" s="66"/>
      <c r="D5454" s="66"/>
      <c r="E5454" s="66"/>
      <c r="F5454" s="66"/>
      <c r="G5454" s="66"/>
    </row>
    <row r="5455" customFormat="false" ht="25.5" hidden="false" customHeight="false" outlineLevel="0" collapsed="false">
      <c r="A5455" s="30" t="s">
        <v>680</v>
      </c>
      <c r="B5455" s="30" t="s">
        <v>111</v>
      </c>
      <c r="C5455" s="61" t="s">
        <v>17</v>
      </c>
      <c r="D5455" s="61" t="s">
        <v>28</v>
      </c>
      <c r="E5455" s="62"/>
      <c r="F5455" s="25"/>
      <c r="G5455" s="25"/>
    </row>
    <row r="5456" customFormat="false" ht="25.5" hidden="false" customHeight="false" outlineLevel="0" collapsed="false">
      <c r="A5456" s="63" t="s">
        <v>1349</v>
      </c>
      <c r="B5456" s="23" t="s">
        <v>1350</v>
      </c>
      <c r="C5456" s="24" t="s">
        <v>17</v>
      </c>
      <c r="D5456" s="24" t="s">
        <v>1314</v>
      </c>
      <c r="E5456" s="62" t="n">
        <v>15.9</v>
      </c>
      <c r="F5456" s="25" t="n">
        <v>12.54</v>
      </c>
      <c r="G5456" s="25" t="n">
        <v>199.35</v>
      </c>
    </row>
    <row r="5457" customFormat="false" ht="15" hidden="false" customHeight="false" outlineLevel="0" collapsed="false">
      <c r="A5457" s="64" t="s">
        <v>1353</v>
      </c>
      <c r="B5457" s="64"/>
      <c r="C5457" s="64"/>
      <c r="D5457" s="64"/>
      <c r="E5457" s="64"/>
      <c r="F5457" s="64"/>
      <c r="G5457" s="65" t="n">
        <v>25.02</v>
      </c>
    </row>
    <row r="5458" customFormat="false" ht="15" hidden="false" customHeight="false" outlineLevel="0" collapsed="false">
      <c r="A5458" s="64" t="s">
        <v>1354</v>
      </c>
      <c r="B5458" s="64"/>
      <c r="C5458" s="64"/>
      <c r="D5458" s="64"/>
      <c r="E5458" s="64"/>
      <c r="F5458" s="64"/>
      <c r="G5458" s="65" t="n">
        <v>12.59</v>
      </c>
    </row>
    <row r="5459" customFormat="false" ht="15" hidden="false" customHeight="false" outlineLevel="0" collapsed="false">
      <c r="A5459" s="64" t="s">
        <v>1355</v>
      </c>
      <c r="B5459" s="64"/>
      <c r="C5459" s="64"/>
      <c r="D5459" s="64"/>
      <c r="E5459" s="64"/>
      <c r="F5459" s="64"/>
      <c r="G5459" s="65" t="n">
        <v>37.61</v>
      </c>
    </row>
    <row r="5460" customFormat="false" ht="15" hidden="false" customHeight="false" outlineLevel="0" collapsed="false">
      <c r="A5460" s="64" t="s">
        <v>1356</v>
      </c>
      <c r="B5460" s="64"/>
      <c r="C5460" s="64"/>
      <c r="D5460" s="64"/>
      <c r="E5460" s="64"/>
      <c r="F5460" s="64"/>
      <c r="G5460" s="65" t="n">
        <v>0</v>
      </c>
    </row>
    <row r="5461" customFormat="false" ht="15" hidden="false" customHeight="false" outlineLevel="0" collapsed="false">
      <c r="A5461" s="64" t="s">
        <v>1357</v>
      </c>
      <c r="B5461" s="64"/>
      <c r="C5461" s="64"/>
      <c r="D5461" s="64"/>
      <c r="E5461" s="64"/>
      <c r="F5461" s="64"/>
      <c r="G5461" s="65" t="n">
        <v>9.65</v>
      </c>
    </row>
    <row r="5462" customFormat="false" ht="15" hidden="false" customHeight="false" outlineLevel="0" collapsed="false">
      <c r="A5462" s="64" t="s">
        <v>1358</v>
      </c>
      <c r="B5462" s="64"/>
      <c r="C5462" s="64"/>
      <c r="D5462" s="64"/>
      <c r="E5462" s="64"/>
      <c r="F5462" s="64"/>
      <c r="G5462" s="65" t="n">
        <v>0</v>
      </c>
    </row>
    <row r="5463" customFormat="false" ht="15" hidden="false" customHeight="false" outlineLevel="0" collapsed="false">
      <c r="A5463" s="64" t="s">
        <v>1359</v>
      </c>
      <c r="B5463" s="64"/>
      <c r="C5463" s="64"/>
      <c r="D5463" s="64"/>
      <c r="E5463" s="64"/>
      <c r="F5463" s="64"/>
      <c r="G5463" s="65" t="n">
        <v>9.65</v>
      </c>
    </row>
    <row r="5464" customFormat="false" ht="15" hidden="false" customHeight="false" outlineLevel="0" collapsed="false">
      <c r="A5464" s="64" t="s">
        <v>1360</v>
      </c>
      <c r="B5464" s="64"/>
      <c r="C5464" s="64"/>
      <c r="D5464" s="64"/>
      <c r="E5464" s="64"/>
      <c r="F5464" s="64"/>
      <c r="G5464" s="65" t="n">
        <v>47.26</v>
      </c>
    </row>
    <row r="5465" customFormat="false" ht="15" hidden="false" customHeight="false" outlineLevel="0" collapsed="false">
      <c r="A5465" s="64" t="s">
        <v>1361</v>
      </c>
      <c r="B5465" s="64"/>
      <c r="C5465" s="64"/>
      <c r="D5465" s="64"/>
      <c r="E5465" s="64"/>
      <c r="F5465" s="64"/>
      <c r="G5465" s="65" t="n">
        <v>5.3</v>
      </c>
    </row>
    <row r="5466" customFormat="false" ht="15" hidden="false" customHeight="false" outlineLevel="0" collapsed="false">
      <c r="A5466" s="64" t="s">
        <v>1362</v>
      </c>
      <c r="B5466" s="64"/>
      <c r="C5466" s="64"/>
      <c r="D5466" s="64"/>
      <c r="E5466" s="64"/>
      <c r="F5466" s="64"/>
      <c r="G5466" s="65" t="n">
        <f aca="false">G5465*G5464</f>
        <v>250.478</v>
      </c>
    </row>
    <row r="5467" customFormat="false" ht="15" hidden="false" customHeight="false" outlineLevel="0" collapsed="false">
      <c r="A5467" s="66"/>
      <c r="B5467" s="66"/>
      <c r="C5467" s="66"/>
      <c r="D5467" s="66"/>
      <c r="E5467" s="66"/>
      <c r="F5467" s="66"/>
      <c r="G5467" s="66"/>
    </row>
    <row r="5468" customFormat="false" ht="102" hidden="false" customHeight="false" outlineLevel="0" collapsed="false">
      <c r="A5468" s="30" t="s">
        <v>681</v>
      </c>
      <c r="B5468" s="30" t="s">
        <v>682</v>
      </c>
      <c r="C5468" s="61" t="s">
        <v>17</v>
      </c>
      <c r="D5468" s="61" t="s">
        <v>23</v>
      </c>
      <c r="E5468" s="62"/>
      <c r="F5468" s="25"/>
      <c r="G5468" s="25"/>
    </row>
    <row r="5469" customFormat="false" ht="25.5" hidden="false" customHeight="false" outlineLevel="0" collapsed="false">
      <c r="A5469" s="63" t="n">
        <v>1379</v>
      </c>
      <c r="B5469" s="23" t="s">
        <v>1548</v>
      </c>
      <c r="C5469" s="24" t="s">
        <v>1343</v>
      </c>
      <c r="D5469" s="24" t="s">
        <v>114</v>
      </c>
      <c r="E5469" s="62" t="n">
        <v>2.4</v>
      </c>
      <c r="F5469" s="26" t="n">
        <v>0.47</v>
      </c>
      <c r="G5469" s="26" t="n">
        <v>1.13</v>
      </c>
    </row>
    <row r="5470" customFormat="false" ht="38.25" hidden="false" customHeight="false" outlineLevel="0" collapsed="false">
      <c r="A5470" s="63" t="s">
        <v>1983</v>
      </c>
      <c r="B5470" s="23" t="s">
        <v>1984</v>
      </c>
      <c r="C5470" s="24" t="s">
        <v>17</v>
      </c>
      <c r="D5470" s="24" t="s">
        <v>23</v>
      </c>
      <c r="E5470" s="62" t="n">
        <v>3</v>
      </c>
      <c r="F5470" s="26" t="n">
        <v>20.28</v>
      </c>
      <c r="G5470" s="26" t="n">
        <v>60.85</v>
      </c>
    </row>
    <row r="5471" customFormat="false" ht="25.5" hidden="false" customHeight="false" outlineLevel="0" collapsed="false">
      <c r="A5471" s="63" t="n">
        <v>7258</v>
      </c>
      <c r="B5471" s="23" t="s">
        <v>1595</v>
      </c>
      <c r="C5471" s="24" t="s">
        <v>1343</v>
      </c>
      <c r="D5471" s="24" t="s">
        <v>23</v>
      </c>
      <c r="E5471" s="62" t="n">
        <v>227.66</v>
      </c>
      <c r="F5471" s="26" t="n">
        <v>0.35</v>
      </c>
      <c r="G5471" s="26" t="n">
        <v>79.68</v>
      </c>
    </row>
    <row r="5472" customFormat="false" ht="102" hidden="false" customHeight="false" outlineLevel="0" collapsed="false">
      <c r="A5472" s="63" t="s">
        <v>1596</v>
      </c>
      <c r="B5472" s="23" t="s">
        <v>1597</v>
      </c>
      <c r="C5472" s="24" t="s">
        <v>17</v>
      </c>
      <c r="D5472" s="24" t="s">
        <v>28</v>
      </c>
      <c r="E5472" s="62" t="n">
        <v>0.07</v>
      </c>
      <c r="F5472" s="26" t="n">
        <v>342.29</v>
      </c>
      <c r="G5472" s="26" t="n">
        <v>23.41</v>
      </c>
    </row>
    <row r="5473" customFormat="false" ht="25.5" hidden="false" customHeight="false" outlineLevel="0" collapsed="false">
      <c r="A5473" s="63" t="s">
        <v>1363</v>
      </c>
      <c r="B5473" s="23" t="s">
        <v>1364</v>
      </c>
      <c r="C5473" s="24" t="s">
        <v>17</v>
      </c>
      <c r="D5473" s="24" t="s">
        <v>1314</v>
      </c>
      <c r="E5473" s="62" t="n">
        <v>5.7</v>
      </c>
      <c r="F5473" s="26" t="n">
        <v>15.53</v>
      </c>
      <c r="G5473" s="26" t="n">
        <v>88.51</v>
      </c>
    </row>
    <row r="5474" customFormat="false" ht="25.5" hidden="false" customHeight="false" outlineLevel="0" collapsed="false">
      <c r="A5474" s="63" t="s">
        <v>1349</v>
      </c>
      <c r="B5474" s="23" t="s">
        <v>1350</v>
      </c>
      <c r="C5474" s="24" t="s">
        <v>17</v>
      </c>
      <c r="D5474" s="24" t="s">
        <v>1314</v>
      </c>
      <c r="E5474" s="62" t="n">
        <v>4.95</v>
      </c>
      <c r="F5474" s="26" t="n">
        <v>12.54</v>
      </c>
      <c r="G5474" s="26" t="n">
        <v>62.06</v>
      </c>
    </row>
    <row r="5475" customFormat="false" ht="38.25" hidden="false" customHeight="false" outlineLevel="0" collapsed="false">
      <c r="A5475" s="63" t="s">
        <v>1985</v>
      </c>
      <c r="B5475" s="23" t="s">
        <v>1986</v>
      </c>
      <c r="C5475" s="24" t="s">
        <v>17</v>
      </c>
      <c r="D5475" s="24" t="s">
        <v>28</v>
      </c>
      <c r="E5475" s="62" t="n">
        <v>0.05</v>
      </c>
      <c r="F5475" s="26" t="n">
        <v>268.47</v>
      </c>
      <c r="G5475" s="26" t="n">
        <v>13.29</v>
      </c>
    </row>
    <row r="5476" customFormat="false" ht="25.5" hidden="false" customHeight="false" outlineLevel="0" collapsed="false">
      <c r="A5476" s="63" t="s">
        <v>1987</v>
      </c>
      <c r="B5476" s="23" t="s">
        <v>730</v>
      </c>
      <c r="C5476" s="24" t="s">
        <v>17</v>
      </c>
      <c r="D5476" s="24" t="s">
        <v>28</v>
      </c>
      <c r="E5476" s="62" t="n">
        <v>0.65</v>
      </c>
      <c r="F5476" s="26" t="n">
        <v>49.6</v>
      </c>
      <c r="G5476" s="26" t="n">
        <v>32.14</v>
      </c>
    </row>
    <row r="5477" customFormat="false" ht="51" hidden="false" customHeight="false" outlineLevel="0" collapsed="false">
      <c r="A5477" s="63" t="s">
        <v>1744</v>
      </c>
      <c r="B5477" s="23" t="s">
        <v>1745</v>
      </c>
      <c r="C5477" s="24" t="s">
        <v>17</v>
      </c>
      <c r="D5477" s="24" t="s">
        <v>28</v>
      </c>
      <c r="E5477" s="62" t="n">
        <v>0.05</v>
      </c>
      <c r="F5477" s="26" t="n">
        <v>242.68</v>
      </c>
      <c r="G5477" s="26" t="n">
        <v>13.1</v>
      </c>
    </row>
    <row r="5478" customFormat="false" ht="15" hidden="false" customHeight="false" outlineLevel="0" collapsed="false">
      <c r="A5478" s="64" t="s">
        <v>1353</v>
      </c>
      <c r="B5478" s="64"/>
      <c r="C5478" s="64"/>
      <c r="D5478" s="64"/>
      <c r="E5478" s="64"/>
      <c r="F5478" s="64"/>
      <c r="G5478" s="65" t="n">
        <v>48.54</v>
      </c>
    </row>
    <row r="5479" customFormat="false" ht="15" hidden="false" customHeight="false" outlineLevel="0" collapsed="false">
      <c r="A5479" s="64" t="s">
        <v>1354</v>
      </c>
      <c r="B5479" s="64"/>
      <c r="C5479" s="64"/>
      <c r="D5479" s="64"/>
      <c r="E5479" s="64"/>
      <c r="F5479" s="64"/>
      <c r="G5479" s="65" t="n">
        <v>76.19</v>
      </c>
    </row>
    <row r="5480" customFormat="false" ht="15" hidden="false" customHeight="false" outlineLevel="0" collapsed="false">
      <c r="A5480" s="64" t="s">
        <v>1355</v>
      </c>
      <c r="B5480" s="64"/>
      <c r="C5480" s="64"/>
      <c r="D5480" s="64"/>
      <c r="E5480" s="64"/>
      <c r="F5480" s="64"/>
      <c r="G5480" s="65" t="n">
        <v>124.72</v>
      </c>
    </row>
    <row r="5481" customFormat="false" ht="15" hidden="false" customHeight="false" outlineLevel="0" collapsed="false">
      <c r="A5481" s="64" t="s">
        <v>1356</v>
      </c>
      <c r="B5481" s="64"/>
      <c r="C5481" s="64"/>
      <c r="D5481" s="64"/>
      <c r="E5481" s="64"/>
      <c r="F5481" s="64"/>
      <c r="G5481" s="65" t="n">
        <v>0</v>
      </c>
    </row>
    <row r="5482" customFormat="false" ht="15" hidden="false" customHeight="false" outlineLevel="0" collapsed="false">
      <c r="A5482" s="64" t="s">
        <v>1357</v>
      </c>
      <c r="B5482" s="64"/>
      <c r="C5482" s="64"/>
      <c r="D5482" s="64"/>
      <c r="E5482" s="64"/>
      <c r="F5482" s="64"/>
      <c r="G5482" s="65" t="n">
        <v>31.99</v>
      </c>
    </row>
    <row r="5483" customFormat="false" ht="15" hidden="false" customHeight="false" outlineLevel="0" collapsed="false">
      <c r="A5483" s="64" t="s">
        <v>1358</v>
      </c>
      <c r="B5483" s="64"/>
      <c r="C5483" s="64"/>
      <c r="D5483" s="64"/>
      <c r="E5483" s="64"/>
      <c r="F5483" s="64"/>
      <c r="G5483" s="65" t="n">
        <v>0</v>
      </c>
    </row>
    <row r="5484" customFormat="false" ht="15" hidden="false" customHeight="false" outlineLevel="0" collapsed="false">
      <c r="A5484" s="64" t="s">
        <v>1359</v>
      </c>
      <c r="B5484" s="64"/>
      <c r="C5484" s="64"/>
      <c r="D5484" s="64"/>
      <c r="E5484" s="64"/>
      <c r="F5484" s="64"/>
      <c r="G5484" s="65" t="n">
        <v>31.99</v>
      </c>
    </row>
    <row r="5485" customFormat="false" ht="15" hidden="false" customHeight="false" outlineLevel="0" collapsed="false">
      <c r="A5485" s="64" t="s">
        <v>1360</v>
      </c>
      <c r="B5485" s="64"/>
      <c r="C5485" s="64"/>
      <c r="D5485" s="64"/>
      <c r="E5485" s="64"/>
      <c r="F5485" s="64"/>
      <c r="G5485" s="65" t="n">
        <v>156.72</v>
      </c>
    </row>
    <row r="5486" customFormat="false" ht="15" hidden="false" customHeight="false" outlineLevel="0" collapsed="false">
      <c r="A5486" s="64" t="s">
        <v>1361</v>
      </c>
      <c r="B5486" s="64"/>
      <c r="C5486" s="64"/>
      <c r="D5486" s="64"/>
      <c r="E5486" s="64"/>
      <c r="F5486" s="64"/>
      <c r="G5486" s="65" t="n">
        <v>3</v>
      </c>
    </row>
    <row r="5487" customFormat="false" ht="15" hidden="false" customHeight="false" outlineLevel="0" collapsed="false">
      <c r="A5487" s="64" t="s">
        <v>1362</v>
      </c>
      <c r="B5487" s="64"/>
      <c r="C5487" s="64"/>
      <c r="D5487" s="64"/>
      <c r="E5487" s="64"/>
      <c r="F5487" s="64"/>
      <c r="G5487" s="65" t="n">
        <f aca="false">G5486*G5485</f>
        <v>470.16</v>
      </c>
    </row>
    <row r="5488" customFormat="false" ht="15" hidden="false" customHeight="false" outlineLevel="0" collapsed="false">
      <c r="A5488" s="66"/>
      <c r="B5488" s="66"/>
      <c r="C5488" s="66"/>
      <c r="D5488" s="66"/>
      <c r="E5488" s="66"/>
      <c r="F5488" s="66"/>
      <c r="G5488" s="66"/>
    </row>
    <row r="5489" customFormat="false" ht="63.75" hidden="false" customHeight="false" outlineLevel="0" collapsed="false">
      <c r="A5489" s="30" t="s">
        <v>683</v>
      </c>
      <c r="B5489" s="30" t="s">
        <v>684</v>
      </c>
      <c r="C5489" s="61" t="s">
        <v>17</v>
      </c>
      <c r="D5489" s="61" t="s">
        <v>23</v>
      </c>
      <c r="E5489" s="62"/>
      <c r="F5489" s="25"/>
      <c r="G5489" s="25"/>
    </row>
    <row r="5490" customFormat="false" ht="25.5" hidden="false" customHeight="false" outlineLevel="0" collapsed="false">
      <c r="A5490" s="63" t="n">
        <v>122</v>
      </c>
      <c r="B5490" s="23" t="s">
        <v>1946</v>
      </c>
      <c r="C5490" s="24" t="s">
        <v>1343</v>
      </c>
      <c r="D5490" s="24" t="s">
        <v>23</v>
      </c>
      <c r="E5490" s="62" t="n">
        <v>0.03</v>
      </c>
      <c r="F5490" s="26" t="n">
        <v>45.16</v>
      </c>
      <c r="G5490" s="26" t="n">
        <v>1.34</v>
      </c>
    </row>
    <row r="5491" customFormat="false" ht="51" hidden="false" customHeight="false" outlineLevel="0" collapsed="false">
      <c r="A5491" s="63" t="n">
        <v>20078</v>
      </c>
      <c r="B5491" s="23" t="s">
        <v>1988</v>
      </c>
      <c r="C5491" s="24" t="s">
        <v>1343</v>
      </c>
      <c r="D5491" s="24" t="s">
        <v>23</v>
      </c>
      <c r="E5491" s="62" t="n">
        <v>0.04</v>
      </c>
      <c r="F5491" s="26" t="n">
        <v>16.53</v>
      </c>
      <c r="G5491" s="26" t="n">
        <v>0.66</v>
      </c>
    </row>
    <row r="5492" customFormat="false" ht="25.5" hidden="false" customHeight="false" outlineLevel="0" collapsed="false">
      <c r="A5492" s="63" t="n">
        <v>20083</v>
      </c>
      <c r="B5492" s="23" t="s">
        <v>1947</v>
      </c>
      <c r="C5492" s="24" t="s">
        <v>1343</v>
      </c>
      <c r="D5492" s="24" t="s">
        <v>23</v>
      </c>
      <c r="E5492" s="62" t="n">
        <v>0.05</v>
      </c>
      <c r="F5492" s="26" t="n">
        <v>39.22</v>
      </c>
      <c r="G5492" s="26" t="n">
        <v>1.76</v>
      </c>
    </row>
    <row r="5493" customFormat="false" ht="38.25" hidden="false" customHeight="false" outlineLevel="0" collapsed="false">
      <c r="A5493" s="63" t="n">
        <v>296</v>
      </c>
      <c r="B5493" s="23" t="s">
        <v>1989</v>
      </c>
      <c r="C5493" s="24" t="s">
        <v>1343</v>
      </c>
      <c r="D5493" s="24" t="s">
        <v>23</v>
      </c>
      <c r="E5493" s="62" t="n">
        <v>2</v>
      </c>
      <c r="F5493" s="26" t="n">
        <v>0.97</v>
      </c>
      <c r="G5493" s="26" t="n">
        <v>1.94</v>
      </c>
    </row>
    <row r="5494" customFormat="false" ht="38.25" hidden="false" customHeight="false" outlineLevel="0" collapsed="false">
      <c r="A5494" s="63" t="n">
        <v>3767</v>
      </c>
      <c r="B5494" s="23" t="s">
        <v>1945</v>
      </c>
      <c r="C5494" s="24" t="s">
        <v>1343</v>
      </c>
      <c r="D5494" s="24" t="s">
        <v>23</v>
      </c>
      <c r="E5494" s="62" t="n">
        <v>0.13</v>
      </c>
      <c r="F5494" s="26" t="n">
        <v>0.66</v>
      </c>
      <c r="G5494" s="26" t="n">
        <v>0.08</v>
      </c>
    </row>
    <row r="5495" customFormat="false" ht="38.25" hidden="false" customHeight="false" outlineLevel="0" collapsed="false">
      <c r="A5495" s="63" t="n">
        <v>5103</v>
      </c>
      <c r="B5495" s="23" t="s">
        <v>1990</v>
      </c>
      <c r="C5495" s="24" t="s">
        <v>1343</v>
      </c>
      <c r="D5495" s="24" t="s">
        <v>23</v>
      </c>
      <c r="E5495" s="62" t="n">
        <v>2</v>
      </c>
      <c r="F5495" s="26" t="n">
        <v>9.61</v>
      </c>
      <c r="G5495" s="26" t="n">
        <v>19.22</v>
      </c>
    </row>
    <row r="5496" customFormat="false" ht="38.25" hidden="false" customHeight="false" outlineLevel="0" collapsed="false">
      <c r="A5496" s="63" t="s">
        <v>1375</v>
      </c>
      <c r="B5496" s="23" t="s">
        <v>1376</v>
      </c>
      <c r="C5496" s="24" t="s">
        <v>17</v>
      </c>
      <c r="D5496" s="24" t="s">
        <v>1314</v>
      </c>
      <c r="E5496" s="62" t="n">
        <v>0.5</v>
      </c>
      <c r="F5496" s="26" t="n">
        <v>12.7</v>
      </c>
      <c r="G5496" s="26" t="n">
        <v>6.35</v>
      </c>
    </row>
    <row r="5497" customFormat="false" ht="38.25" hidden="false" customHeight="false" outlineLevel="0" collapsed="false">
      <c r="A5497" s="63" t="s">
        <v>1369</v>
      </c>
      <c r="B5497" s="23" t="s">
        <v>1370</v>
      </c>
      <c r="C5497" s="24" t="s">
        <v>17</v>
      </c>
      <c r="D5497" s="24" t="s">
        <v>1314</v>
      </c>
      <c r="E5497" s="62" t="n">
        <v>0.5</v>
      </c>
      <c r="F5497" s="26" t="n">
        <v>15.51</v>
      </c>
      <c r="G5497" s="26" t="n">
        <v>7.75</v>
      </c>
    </row>
    <row r="5498" customFormat="false" ht="15" hidden="false" customHeight="false" outlineLevel="0" collapsed="false">
      <c r="A5498" s="64" t="s">
        <v>1353</v>
      </c>
      <c r="B5498" s="64"/>
      <c r="C5498" s="64"/>
      <c r="D5498" s="64"/>
      <c r="E5498" s="64"/>
      <c r="F5498" s="64"/>
      <c r="G5498" s="65" t="n">
        <v>4.95</v>
      </c>
    </row>
    <row r="5499" customFormat="false" ht="15" hidden="false" customHeight="false" outlineLevel="0" collapsed="false">
      <c r="A5499" s="64" t="s">
        <v>1354</v>
      </c>
      <c r="B5499" s="64"/>
      <c r="C5499" s="64"/>
      <c r="D5499" s="64"/>
      <c r="E5499" s="64"/>
      <c r="F5499" s="64"/>
      <c r="G5499" s="65" t="n">
        <v>14.6</v>
      </c>
    </row>
    <row r="5500" customFormat="false" ht="15" hidden="false" customHeight="false" outlineLevel="0" collapsed="false">
      <c r="A5500" s="64" t="s">
        <v>1355</v>
      </c>
      <c r="B5500" s="64"/>
      <c r="C5500" s="64"/>
      <c r="D5500" s="64"/>
      <c r="E5500" s="64"/>
      <c r="F5500" s="64"/>
      <c r="G5500" s="65" t="n">
        <v>19.55</v>
      </c>
    </row>
    <row r="5501" customFormat="false" ht="15" hidden="false" customHeight="false" outlineLevel="0" collapsed="false">
      <c r="A5501" s="64" t="s">
        <v>1356</v>
      </c>
      <c r="B5501" s="64"/>
      <c r="C5501" s="64"/>
      <c r="D5501" s="64"/>
      <c r="E5501" s="64"/>
      <c r="F5501" s="64"/>
      <c r="G5501" s="65" t="n">
        <v>0</v>
      </c>
    </row>
    <row r="5502" customFormat="false" ht="15" hidden="false" customHeight="false" outlineLevel="0" collapsed="false">
      <c r="A5502" s="64" t="s">
        <v>1357</v>
      </c>
      <c r="B5502" s="64"/>
      <c r="C5502" s="64"/>
      <c r="D5502" s="64"/>
      <c r="E5502" s="64"/>
      <c r="F5502" s="64"/>
      <c r="G5502" s="65" t="n">
        <v>5.02</v>
      </c>
    </row>
    <row r="5503" customFormat="false" ht="15" hidden="false" customHeight="false" outlineLevel="0" collapsed="false">
      <c r="A5503" s="64" t="s">
        <v>1358</v>
      </c>
      <c r="B5503" s="64"/>
      <c r="C5503" s="64"/>
      <c r="D5503" s="64"/>
      <c r="E5503" s="64"/>
      <c r="F5503" s="64"/>
      <c r="G5503" s="65" t="n">
        <v>0</v>
      </c>
    </row>
    <row r="5504" customFormat="false" ht="15" hidden="false" customHeight="false" outlineLevel="0" collapsed="false">
      <c r="A5504" s="64" t="s">
        <v>1359</v>
      </c>
      <c r="B5504" s="64"/>
      <c r="C5504" s="64"/>
      <c r="D5504" s="64"/>
      <c r="E5504" s="64"/>
      <c r="F5504" s="64"/>
      <c r="G5504" s="65" t="n">
        <v>5.02</v>
      </c>
    </row>
    <row r="5505" customFormat="false" ht="15" hidden="false" customHeight="false" outlineLevel="0" collapsed="false">
      <c r="A5505" s="64" t="s">
        <v>1360</v>
      </c>
      <c r="B5505" s="64"/>
      <c r="C5505" s="64"/>
      <c r="D5505" s="64"/>
      <c r="E5505" s="64"/>
      <c r="F5505" s="64"/>
      <c r="G5505" s="65" t="n">
        <v>24.57</v>
      </c>
    </row>
    <row r="5506" customFormat="false" ht="15" hidden="false" customHeight="false" outlineLevel="0" collapsed="false">
      <c r="A5506" s="64" t="s">
        <v>1361</v>
      </c>
      <c r="B5506" s="64"/>
      <c r="C5506" s="64"/>
      <c r="D5506" s="64"/>
      <c r="E5506" s="64"/>
      <c r="F5506" s="64"/>
      <c r="G5506" s="65" t="n">
        <v>2</v>
      </c>
    </row>
    <row r="5507" customFormat="false" ht="15" hidden="false" customHeight="false" outlineLevel="0" collapsed="false">
      <c r="A5507" s="64" t="s">
        <v>1362</v>
      </c>
      <c r="B5507" s="64"/>
      <c r="C5507" s="64"/>
      <c r="D5507" s="64"/>
      <c r="E5507" s="64"/>
      <c r="F5507" s="64"/>
      <c r="G5507" s="65" t="n">
        <f aca="false">G5506*G5505</f>
        <v>49.14</v>
      </c>
    </row>
    <row r="5508" customFormat="false" ht="15" hidden="false" customHeight="false" outlineLevel="0" collapsed="false">
      <c r="A5508" s="66"/>
      <c r="B5508" s="66"/>
      <c r="C5508" s="66"/>
      <c r="D5508" s="66"/>
      <c r="E5508" s="66"/>
      <c r="F5508" s="66"/>
      <c r="G5508" s="66"/>
    </row>
    <row r="5509" customFormat="false" ht="63.75" hidden="false" customHeight="false" outlineLevel="0" collapsed="false">
      <c r="A5509" s="30" t="s">
        <v>685</v>
      </c>
      <c r="B5509" s="30" t="s">
        <v>686</v>
      </c>
      <c r="C5509" s="61" t="s">
        <v>17</v>
      </c>
      <c r="D5509" s="61" t="s">
        <v>49</v>
      </c>
      <c r="E5509" s="62"/>
      <c r="F5509" s="25"/>
      <c r="G5509" s="25"/>
    </row>
    <row r="5510" customFormat="false" ht="38.25" hidden="false" customHeight="false" outlineLevel="0" collapsed="false">
      <c r="A5510" s="63" t="n">
        <v>3767</v>
      </c>
      <c r="B5510" s="23" t="s">
        <v>1945</v>
      </c>
      <c r="C5510" s="24" t="s">
        <v>1343</v>
      </c>
      <c r="D5510" s="24" t="s">
        <v>23</v>
      </c>
      <c r="E5510" s="62" t="n">
        <v>0.2</v>
      </c>
      <c r="F5510" s="26" t="n">
        <v>0.66</v>
      </c>
      <c r="G5510" s="26" t="n">
        <v>0.13</v>
      </c>
    </row>
    <row r="5511" customFormat="false" ht="38.25" hidden="false" customHeight="false" outlineLevel="0" collapsed="false">
      <c r="A5511" s="63" t="s">
        <v>1375</v>
      </c>
      <c r="B5511" s="23" t="s">
        <v>1376</v>
      </c>
      <c r="C5511" s="24" t="s">
        <v>17</v>
      </c>
      <c r="D5511" s="24" t="s">
        <v>1314</v>
      </c>
      <c r="E5511" s="62" t="n">
        <v>0.6</v>
      </c>
      <c r="F5511" s="26" t="n">
        <v>12.7</v>
      </c>
      <c r="G5511" s="26" t="n">
        <v>7.62</v>
      </c>
    </row>
    <row r="5512" customFormat="false" ht="38.25" hidden="false" customHeight="false" outlineLevel="0" collapsed="false">
      <c r="A5512" s="63" t="s">
        <v>1369</v>
      </c>
      <c r="B5512" s="23" t="s">
        <v>1370</v>
      </c>
      <c r="C5512" s="24" t="s">
        <v>17</v>
      </c>
      <c r="D5512" s="24" t="s">
        <v>1314</v>
      </c>
      <c r="E5512" s="62" t="n">
        <v>0.6</v>
      </c>
      <c r="F5512" s="26" t="n">
        <v>15.51</v>
      </c>
      <c r="G5512" s="26" t="n">
        <v>9.3</v>
      </c>
    </row>
    <row r="5513" customFormat="false" ht="38.25" hidden="false" customHeight="false" outlineLevel="0" collapsed="false">
      <c r="A5513" s="63" t="n">
        <v>9835</v>
      </c>
      <c r="B5513" s="23" t="s">
        <v>1991</v>
      </c>
      <c r="C5513" s="24" t="s">
        <v>1343</v>
      </c>
      <c r="D5513" s="24" t="s">
        <v>49</v>
      </c>
      <c r="E5513" s="62" t="n">
        <v>2.1</v>
      </c>
      <c r="F5513" s="26" t="n">
        <v>2.77</v>
      </c>
      <c r="G5513" s="26" t="n">
        <v>5.82</v>
      </c>
    </row>
    <row r="5514" customFormat="false" ht="15" hidden="false" customHeight="false" outlineLevel="0" collapsed="false">
      <c r="A5514" s="64" t="s">
        <v>1353</v>
      </c>
      <c r="B5514" s="64"/>
      <c r="C5514" s="64"/>
      <c r="D5514" s="64"/>
      <c r="E5514" s="64"/>
      <c r="F5514" s="64"/>
      <c r="G5514" s="65" t="n">
        <v>5.94</v>
      </c>
    </row>
    <row r="5515" customFormat="false" ht="15" hidden="false" customHeight="false" outlineLevel="0" collapsed="false">
      <c r="A5515" s="64" t="s">
        <v>1354</v>
      </c>
      <c r="B5515" s="64"/>
      <c r="C5515" s="64"/>
      <c r="D5515" s="64"/>
      <c r="E5515" s="64"/>
      <c r="F5515" s="64"/>
      <c r="G5515" s="65" t="n">
        <v>5.49</v>
      </c>
    </row>
    <row r="5516" customFormat="false" ht="15" hidden="false" customHeight="false" outlineLevel="0" collapsed="false">
      <c r="A5516" s="64" t="s">
        <v>1355</v>
      </c>
      <c r="B5516" s="64"/>
      <c r="C5516" s="64"/>
      <c r="D5516" s="64"/>
      <c r="E5516" s="64"/>
      <c r="F5516" s="64"/>
      <c r="G5516" s="65" t="n">
        <v>11.44</v>
      </c>
    </row>
    <row r="5517" customFormat="false" ht="15" hidden="false" customHeight="false" outlineLevel="0" collapsed="false">
      <c r="A5517" s="64" t="s">
        <v>1356</v>
      </c>
      <c r="B5517" s="64"/>
      <c r="C5517" s="64"/>
      <c r="D5517" s="64"/>
      <c r="E5517" s="64"/>
      <c r="F5517" s="64"/>
      <c r="G5517" s="65" t="n">
        <v>0</v>
      </c>
    </row>
    <row r="5518" customFormat="false" ht="15" hidden="false" customHeight="false" outlineLevel="0" collapsed="false">
      <c r="A5518" s="64" t="s">
        <v>1357</v>
      </c>
      <c r="B5518" s="64"/>
      <c r="C5518" s="64"/>
      <c r="D5518" s="64"/>
      <c r="E5518" s="64"/>
      <c r="F5518" s="64"/>
      <c r="G5518" s="65" t="n">
        <v>2.93</v>
      </c>
    </row>
    <row r="5519" customFormat="false" ht="15" hidden="false" customHeight="false" outlineLevel="0" collapsed="false">
      <c r="A5519" s="64" t="s">
        <v>1358</v>
      </c>
      <c r="B5519" s="64"/>
      <c r="C5519" s="64"/>
      <c r="D5519" s="64"/>
      <c r="E5519" s="64"/>
      <c r="F5519" s="64"/>
      <c r="G5519" s="65" t="n">
        <v>0</v>
      </c>
    </row>
    <row r="5520" customFormat="false" ht="15" hidden="false" customHeight="false" outlineLevel="0" collapsed="false">
      <c r="A5520" s="64" t="s">
        <v>1359</v>
      </c>
      <c r="B5520" s="64"/>
      <c r="C5520" s="64"/>
      <c r="D5520" s="64"/>
      <c r="E5520" s="64"/>
      <c r="F5520" s="64"/>
      <c r="G5520" s="65" t="n">
        <v>2.93</v>
      </c>
    </row>
    <row r="5521" customFormat="false" ht="15" hidden="false" customHeight="false" outlineLevel="0" collapsed="false">
      <c r="A5521" s="64" t="s">
        <v>1360</v>
      </c>
      <c r="B5521" s="64"/>
      <c r="C5521" s="64"/>
      <c r="D5521" s="64"/>
      <c r="E5521" s="64"/>
      <c r="F5521" s="64"/>
      <c r="G5521" s="65" t="n">
        <v>14.37</v>
      </c>
    </row>
    <row r="5522" customFormat="false" ht="15" hidden="false" customHeight="false" outlineLevel="0" collapsed="false">
      <c r="A5522" s="64" t="s">
        <v>1361</v>
      </c>
      <c r="B5522" s="64"/>
      <c r="C5522" s="64"/>
      <c r="D5522" s="64"/>
      <c r="E5522" s="64"/>
      <c r="F5522" s="64"/>
      <c r="G5522" s="65" t="n">
        <v>2</v>
      </c>
    </row>
    <row r="5523" customFormat="false" ht="15" hidden="false" customHeight="false" outlineLevel="0" collapsed="false">
      <c r="A5523" s="64" t="s">
        <v>1362</v>
      </c>
      <c r="B5523" s="64"/>
      <c r="C5523" s="64"/>
      <c r="D5523" s="64"/>
      <c r="E5523" s="64"/>
      <c r="F5523" s="64"/>
      <c r="G5523" s="65" t="n">
        <f aca="false">G5522*G5521</f>
        <v>28.74</v>
      </c>
    </row>
    <row r="5524" customFormat="false" ht="15" hidden="false" customHeight="false" outlineLevel="0" collapsed="false">
      <c r="A5524" s="66"/>
      <c r="B5524" s="66"/>
      <c r="C5524" s="66"/>
      <c r="D5524" s="66"/>
      <c r="E5524" s="66"/>
      <c r="F5524" s="66"/>
      <c r="G5524" s="66"/>
    </row>
    <row r="5525" customFormat="false" ht="63.75" hidden="false" customHeight="false" outlineLevel="0" collapsed="false">
      <c r="A5525" s="30" t="s">
        <v>687</v>
      </c>
      <c r="B5525" s="30" t="s">
        <v>688</v>
      </c>
      <c r="C5525" s="61" t="s">
        <v>17</v>
      </c>
      <c r="D5525" s="61" t="s">
        <v>49</v>
      </c>
      <c r="E5525" s="62"/>
      <c r="F5525" s="25"/>
      <c r="G5525" s="25"/>
    </row>
    <row r="5526" customFormat="false" ht="25.5" hidden="false" customHeight="false" outlineLevel="0" collapsed="false">
      <c r="A5526" s="63" t="n">
        <v>122</v>
      </c>
      <c r="B5526" s="23" t="s">
        <v>1946</v>
      </c>
      <c r="C5526" s="24" t="s">
        <v>1343</v>
      </c>
      <c r="D5526" s="24" t="s">
        <v>23</v>
      </c>
      <c r="E5526" s="62" t="n">
        <v>0.09</v>
      </c>
      <c r="F5526" s="26" t="n">
        <v>45.16</v>
      </c>
      <c r="G5526" s="26" t="n">
        <v>3.9</v>
      </c>
    </row>
    <row r="5527" customFormat="false" ht="25.5" hidden="false" customHeight="false" outlineLevel="0" collapsed="false">
      <c r="A5527" s="63" t="n">
        <v>20083</v>
      </c>
      <c r="B5527" s="23" t="s">
        <v>1947</v>
      </c>
      <c r="C5527" s="24" t="s">
        <v>1343</v>
      </c>
      <c r="D5527" s="24" t="s">
        <v>23</v>
      </c>
      <c r="E5527" s="62" t="n">
        <v>0.13</v>
      </c>
      <c r="F5527" s="26" t="n">
        <v>39.22</v>
      </c>
      <c r="G5527" s="26" t="n">
        <v>5.11</v>
      </c>
    </row>
    <row r="5528" customFormat="false" ht="38.25" hidden="false" customHeight="false" outlineLevel="0" collapsed="false">
      <c r="A5528" s="63" t="n">
        <v>3767</v>
      </c>
      <c r="B5528" s="23" t="s">
        <v>1945</v>
      </c>
      <c r="C5528" s="24" t="s">
        <v>1343</v>
      </c>
      <c r="D5528" s="24" t="s">
        <v>23</v>
      </c>
      <c r="E5528" s="62" t="n">
        <v>1.02</v>
      </c>
      <c r="F5528" s="26" t="n">
        <v>0.66</v>
      </c>
      <c r="G5528" s="26" t="n">
        <v>0.67</v>
      </c>
    </row>
    <row r="5529" customFormat="false" ht="38.25" hidden="false" customHeight="false" outlineLevel="0" collapsed="false">
      <c r="A5529" s="63" t="s">
        <v>1375</v>
      </c>
      <c r="B5529" s="23" t="s">
        <v>1376</v>
      </c>
      <c r="C5529" s="24" t="s">
        <v>17</v>
      </c>
      <c r="D5529" s="24" t="s">
        <v>1314</v>
      </c>
      <c r="E5529" s="62" t="n">
        <v>3.04</v>
      </c>
      <c r="F5529" s="26" t="n">
        <v>12.7</v>
      </c>
      <c r="G5529" s="26" t="n">
        <v>38.6</v>
      </c>
    </row>
    <row r="5530" customFormat="false" ht="38.25" hidden="false" customHeight="false" outlineLevel="0" collapsed="false">
      <c r="A5530" s="63" t="s">
        <v>1369</v>
      </c>
      <c r="B5530" s="23" t="s">
        <v>1370</v>
      </c>
      <c r="C5530" s="24" t="s">
        <v>17</v>
      </c>
      <c r="D5530" s="24" t="s">
        <v>1314</v>
      </c>
      <c r="E5530" s="62" t="n">
        <v>3.04</v>
      </c>
      <c r="F5530" s="26" t="n">
        <v>15.51</v>
      </c>
      <c r="G5530" s="26" t="n">
        <v>47.14</v>
      </c>
    </row>
    <row r="5531" customFormat="false" ht="38.25" hidden="false" customHeight="false" outlineLevel="0" collapsed="false">
      <c r="A5531" s="63" t="n">
        <v>9838</v>
      </c>
      <c r="B5531" s="23" t="s">
        <v>1992</v>
      </c>
      <c r="C5531" s="24" t="s">
        <v>1343</v>
      </c>
      <c r="D5531" s="24" t="s">
        <v>49</v>
      </c>
      <c r="E5531" s="62" t="n">
        <v>8.4</v>
      </c>
      <c r="F5531" s="26" t="n">
        <v>4.76</v>
      </c>
      <c r="G5531" s="26" t="n">
        <v>39.98</v>
      </c>
    </row>
    <row r="5532" customFormat="false" ht="15" hidden="false" customHeight="false" outlineLevel="0" collapsed="false">
      <c r="A5532" s="64" t="s">
        <v>1353</v>
      </c>
      <c r="B5532" s="64"/>
      <c r="C5532" s="64"/>
      <c r="D5532" s="64"/>
      <c r="E5532" s="64"/>
      <c r="F5532" s="64"/>
      <c r="G5532" s="65" t="n">
        <v>7.53</v>
      </c>
    </row>
    <row r="5533" customFormat="false" ht="15" hidden="false" customHeight="false" outlineLevel="0" collapsed="false">
      <c r="A5533" s="64" t="s">
        <v>1354</v>
      </c>
      <c r="B5533" s="64"/>
      <c r="C5533" s="64"/>
      <c r="D5533" s="64"/>
      <c r="E5533" s="64"/>
      <c r="F5533" s="64"/>
      <c r="G5533" s="65" t="n">
        <v>9.4</v>
      </c>
    </row>
    <row r="5534" customFormat="false" ht="15" hidden="false" customHeight="false" outlineLevel="0" collapsed="false">
      <c r="A5534" s="64" t="s">
        <v>1355</v>
      </c>
      <c r="B5534" s="64"/>
      <c r="C5534" s="64"/>
      <c r="D5534" s="64"/>
      <c r="E5534" s="64"/>
      <c r="F5534" s="64"/>
      <c r="G5534" s="65" t="n">
        <v>16.93</v>
      </c>
    </row>
    <row r="5535" customFormat="false" ht="15" hidden="false" customHeight="false" outlineLevel="0" collapsed="false">
      <c r="A5535" s="64" t="s">
        <v>1356</v>
      </c>
      <c r="B5535" s="64"/>
      <c r="C5535" s="64"/>
      <c r="D5535" s="64"/>
      <c r="E5535" s="64"/>
      <c r="F5535" s="64"/>
      <c r="G5535" s="65" t="n">
        <v>0</v>
      </c>
    </row>
    <row r="5536" customFormat="false" ht="15" hidden="false" customHeight="false" outlineLevel="0" collapsed="false">
      <c r="A5536" s="64" t="s">
        <v>1357</v>
      </c>
      <c r="B5536" s="64"/>
      <c r="C5536" s="64"/>
      <c r="D5536" s="64"/>
      <c r="E5536" s="64"/>
      <c r="F5536" s="64"/>
      <c r="G5536" s="65" t="n">
        <v>4.34</v>
      </c>
    </row>
    <row r="5537" customFormat="false" ht="15" hidden="false" customHeight="false" outlineLevel="0" collapsed="false">
      <c r="A5537" s="64" t="s">
        <v>1358</v>
      </c>
      <c r="B5537" s="64"/>
      <c r="C5537" s="64"/>
      <c r="D5537" s="64"/>
      <c r="E5537" s="64"/>
      <c r="F5537" s="64"/>
      <c r="G5537" s="65" t="n">
        <v>0</v>
      </c>
    </row>
    <row r="5538" customFormat="false" ht="15" hidden="false" customHeight="false" outlineLevel="0" collapsed="false">
      <c r="A5538" s="64" t="s">
        <v>1359</v>
      </c>
      <c r="B5538" s="64"/>
      <c r="C5538" s="64"/>
      <c r="D5538" s="64"/>
      <c r="E5538" s="64"/>
      <c r="F5538" s="64"/>
      <c r="G5538" s="65" t="n">
        <v>4.34</v>
      </c>
    </row>
    <row r="5539" customFormat="false" ht="15" hidden="false" customHeight="false" outlineLevel="0" collapsed="false">
      <c r="A5539" s="64" t="s">
        <v>1360</v>
      </c>
      <c r="B5539" s="64"/>
      <c r="C5539" s="64"/>
      <c r="D5539" s="64"/>
      <c r="E5539" s="64"/>
      <c r="F5539" s="64"/>
      <c r="G5539" s="65" t="n">
        <v>21.27</v>
      </c>
    </row>
    <row r="5540" customFormat="false" ht="15" hidden="false" customHeight="false" outlineLevel="0" collapsed="false">
      <c r="A5540" s="64" t="s">
        <v>1361</v>
      </c>
      <c r="B5540" s="64"/>
      <c r="C5540" s="64"/>
      <c r="D5540" s="64"/>
      <c r="E5540" s="64"/>
      <c r="F5540" s="64"/>
      <c r="G5540" s="65" t="n">
        <v>8</v>
      </c>
    </row>
    <row r="5541" customFormat="false" ht="15" hidden="false" customHeight="false" outlineLevel="0" collapsed="false">
      <c r="A5541" s="64" t="s">
        <v>1362</v>
      </c>
      <c r="B5541" s="64"/>
      <c r="C5541" s="64"/>
      <c r="D5541" s="64"/>
      <c r="E5541" s="64"/>
      <c r="F5541" s="64"/>
      <c r="G5541" s="65" t="n">
        <f aca="false">G5540*G5539</f>
        <v>170.16</v>
      </c>
    </row>
    <row r="5542" customFormat="false" ht="15" hidden="false" customHeight="false" outlineLevel="0" collapsed="false">
      <c r="A5542" s="66"/>
      <c r="B5542" s="66"/>
      <c r="C5542" s="66"/>
      <c r="D5542" s="66"/>
      <c r="E5542" s="66"/>
      <c r="F5542" s="66"/>
      <c r="G5542" s="66"/>
    </row>
    <row r="5543" customFormat="false" ht="63.75" hidden="false" customHeight="false" outlineLevel="0" collapsed="false">
      <c r="A5543" s="30" t="s">
        <v>689</v>
      </c>
      <c r="B5543" s="30" t="s">
        <v>690</v>
      </c>
      <c r="C5543" s="61" t="s">
        <v>17</v>
      </c>
      <c r="D5543" s="61" t="s">
        <v>49</v>
      </c>
      <c r="E5543" s="62"/>
      <c r="F5543" s="25"/>
      <c r="G5543" s="25"/>
    </row>
    <row r="5544" customFormat="false" ht="25.5" hidden="false" customHeight="false" outlineLevel="0" collapsed="false">
      <c r="A5544" s="63" t="n">
        <v>122</v>
      </c>
      <c r="B5544" s="23" t="s">
        <v>1946</v>
      </c>
      <c r="C5544" s="24" t="s">
        <v>1343</v>
      </c>
      <c r="D5544" s="24" t="s">
        <v>23</v>
      </c>
      <c r="E5544" s="62" t="n">
        <v>1.56</v>
      </c>
      <c r="F5544" s="26" t="n">
        <v>45.16</v>
      </c>
      <c r="G5544" s="26" t="n">
        <v>70.49</v>
      </c>
    </row>
    <row r="5545" customFormat="false" ht="25.5" hidden="false" customHeight="false" outlineLevel="0" collapsed="false">
      <c r="A5545" s="63" t="n">
        <v>20083</v>
      </c>
      <c r="B5545" s="23" t="s">
        <v>1947</v>
      </c>
      <c r="C5545" s="24" t="s">
        <v>1343</v>
      </c>
      <c r="D5545" s="24" t="s">
        <v>23</v>
      </c>
      <c r="E5545" s="62" t="n">
        <v>2.55</v>
      </c>
      <c r="F5545" s="26" t="n">
        <v>39.22</v>
      </c>
      <c r="G5545" s="26" t="n">
        <v>100.01</v>
      </c>
    </row>
    <row r="5546" customFormat="false" ht="38.25" hidden="false" customHeight="false" outlineLevel="0" collapsed="false">
      <c r="A5546" s="63" t="n">
        <v>3767</v>
      </c>
      <c r="B5546" s="23" t="s">
        <v>1945</v>
      </c>
      <c r="C5546" s="24" t="s">
        <v>1343</v>
      </c>
      <c r="D5546" s="24" t="s">
        <v>23</v>
      </c>
      <c r="E5546" s="62" t="n">
        <v>10.62</v>
      </c>
      <c r="F5546" s="26" t="n">
        <v>0.66</v>
      </c>
      <c r="G5546" s="26" t="n">
        <v>7.01</v>
      </c>
    </row>
    <row r="5547" customFormat="false" ht="38.25" hidden="false" customHeight="false" outlineLevel="0" collapsed="false">
      <c r="A5547" s="63" t="s">
        <v>1375</v>
      </c>
      <c r="B5547" s="23" t="s">
        <v>1376</v>
      </c>
      <c r="C5547" s="24" t="s">
        <v>17</v>
      </c>
      <c r="D5547" s="24" t="s">
        <v>1314</v>
      </c>
      <c r="E5547" s="62" t="n">
        <v>31.82</v>
      </c>
      <c r="F5547" s="26" t="n">
        <v>12.7</v>
      </c>
      <c r="G5547" s="26" t="n">
        <v>404.04</v>
      </c>
    </row>
    <row r="5548" customFormat="false" ht="38.25" hidden="false" customHeight="false" outlineLevel="0" collapsed="false">
      <c r="A5548" s="63" t="s">
        <v>1369</v>
      </c>
      <c r="B5548" s="23" t="s">
        <v>1370</v>
      </c>
      <c r="C5548" s="24" t="s">
        <v>17</v>
      </c>
      <c r="D5548" s="24" t="s">
        <v>1314</v>
      </c>
      <c r="E5548" s="62" t="n">
        <v>31.82</v>
      </c>
      <c r="F5548" s="26" t="n">
        <v>15.51</v>
      </c>
      <c r="G5548" s="26" t="n">
        <v>493.45</v>
      </c>
    </row>
    <row r="5549" customFormat="false" ht="38.25" hidden="false" customHeight="false" outlineLevel="0" collapsed="false">
      <c r="A5549" s="63" t="n">
        <v>9836</v>
      </c>
      <c r="B5549" s="23" t="s">
        <v>1993</v>
      </c>
      <c r="C5549" s="24" t="s">
        <v>1343</v>
      </c>
      <c r="D5549" s="24" t="s">
        <v>49</v>
      </c>
      <c r="E5549" s="62" t="n">
        <v>45.15</v>
      </c>
      <c r="F5549" s="26" t="n">
        <v>7.32</v>
      </c>
      <c r="G5549" s="26" t="n">
        <v>330.5</v>
      </c>
    </row>
    <row r="5550" customFormat="false" ht="15" hidden="false" customHeight="false" outlineLevel="0" collapsed="false">
      <c r="A5550" s="64" t="s">
        <v>1353</v>
      </c>
      <c r="B5550" s="64"/>
      <c r="C5550" s="64"/>
      <c r="D5550" s="64"/>
      <c r="E5550" s="64"/>
      <c r="F5550" s="64"/>
      <c r="G5550" s="65" t="n">
        <v>14.66</v>
      </c>
    </row>
    <row r="5551" customFormat="false" ht="15" hidden="false" customHeight="false" outlineLevel="0" collapsed="false">
      <c r="A5551" s="64" t="s">
        <v>1354</v>
      </c>
      <c r="B5551" s="64"/>
      <c r="C5551" s="64"/>
      <c r="D5551" s="64"/>
      <c r="E5551" s="64"/>
      <c r="F5551" s="64"/>
      <c r="G5551" s="65" t="n">
        <v>18.03</v>
      </c>
    </row>
    <row r="5552" customFormat="false" ht="15" hidden="false" customHeight="false" outlineLevel="0" collapsed="false">
      <c r="A5552" s="64" t="s">
        <v>1355</v>
      </c>
      <c r="B5552" s="64"/>
      <c r="C5552" s="64"/>
      <c r="D5552" s="64"/>
      <c r="E5552" s="64"/>
      <c r="F5552" s="64"/>
      <c r="G5552" s="65" t="n">
        <v>32.69</v>
      </c>
    </row>
    <row r="5553" customFormat="false" ht="15" hidden="false" customHeight="false" outlineLevel="0" collapsed="false">
      <c r="A5553" s="64" t="s">
        <v>1356</v>
      </c>
      <c r="B5553" s="64"/>
      <c r="C5553" s="64"/>
      <c r="D5553" s="64"/>
      <c r="E5553" s="64"/>
      <c r="F5553" s="64"/>
      <c r="G5553" s="65" t="n">
        <v>0</v>
      </c>
    </row>
    <row r="5554" customFormat="false" ht="15" hidden="false" customHeight="false" outlineLevel="0" collapsed="false">
      <c r="A5554" s="64" t="s">
        <v>1357</v>
      </c>
      <c r="B5554" s="64"/>
      <c r="C5554" s="64"/>
      <c r="D5554" s="64"/>
      <c r="E5554" s="64"/>
      <c r="F5554" s="64"/>
      <c r="G5554" s="65" t="n">
        <v>8.38</v>
      </c>
    </row>
    <row r="5555" customFormat="false" ht="15" hidden="false" customHeight="false" outlineLevel="0" collapsed="false">
      <c r="A5555" s="64" t="s">
        <v>1358</v>
      </c>
      <c r="B5555" s="64"/>
      <c r="C5555" s="64"/>
      <c r="D5555" s="64"/>
      <c r="E5555" s="64"/>
      <c r="F5555" s="64"/>
      <c r="G5555" s="65" t="n">
        <v>0</v>
      </c>
    </row>
    <row r="5556" customFormat="false" ht="15" hidden="false" customHeight="false" outlineLevel="0" collapsed="false">
      <c r="A5556" s="64" t="s">
        <v>1359</v>
      </c>
      <c r="B5556" s="64"/>
      <c r="C5556" s="64"/>
      <c r="D5556" s="64"/>
      <c r="E5556" s="64"/>
      <c r="F5556" s="64"/>
      <c r="G5556" s="65" t="n">
        <v>8.38</v>
      </c>
    </row>
    <row r="5557" customFormat="false" ht="15" hidden="false" customHeight="false" outlineLevel="0" collapsed="false">
      <c r="A5557" s="64" t="s">
        <v>1360</v>
      </c>
      <c r="B5557" s="64"/>
      <c r="C5557" s="64"/>
      <c r="D5557" s="64"/>
      <c r="E5557" s="64"/>
      <c r="F5557" s="64"/>
      <c r="G5557" s="65" t="n">
        <v>41.07</v>
      </c>
    </row>
    <row r="5558" customFormat="false" ht="15" hidden="false" customHeight="false" outlineLevel="0" collapsed="false">
      <c r="A5558" s="64" t="s">
        <v>1361</v>
      </c>
      <c r="B5558" s="64"/>
      <c r="C5558" s="64"/>
      <c r="D5558" s="64"/>
      <c r="E5558" s="64"/>
      <c r="F5558" s="64"/>
      <c r="G5558" s="65" t="n">
        <v>43</v>
      </c>
    </row>
    <row r="5559" customFormat="false" ht="15" hidden="false" customHeight="false" outlineLevel="0" collapsed="false">
      <c r="A5559" s="64" t="s">
        <v>1362</v>
      </c>
      <c r="B5559" s="64"/>
      <c r="C5559" s="64"/>
      <c r="D5559" s="64"/>
      <c r="E5559" s="64"/>
      <c r="F5559" s="64"/>
      <c r="G5559" s="65" t="n">
        <f aca="false">G5558*G5557</f>
        <v>1766.01</v>
      </c>
    </row>
    <row r="5560" customFormat="false" ht="15" hidden="false" customHeight="false" outlineLevel="0" collapsed="false">
      <c r="A5560" s="66"/>
      <c r="B5560" s="66"/>
      <c r="C5560" s="66"/>
      <c r="D5560" s="66"/>
      <c r="E5560" s="66"/>
      <c r="F5560" s="66"/>
      <c r="G5560" s="66"/>
    </row>
    <row r="5561" customFormat="false" ht="76.5" hidden="false" customHeight="false" outlineLevel="0" collapsed="false">
      <c r="A5561" s="30" t="s">
        <v>691</v>
      </c>
      <c r="B5561" s="30" t="s">
        <v>692</v>
      </c>
      <c r="C5561" s="61" t="s">
        <v>17</v>
      </c>
      <c r="D5561" s="61" t="s">
        <v>23</v>
      </c>
      <c r="E5561" s="62"/>
      <c r="F5561" s="25"/>
      <c r="G5561" s="25"/>
    </row>
    <row r="5562" customFormat="false" ht="25.5" hidden="false" customHeight="false" outlineLevel="0" collapsed="false">
      <c r="A5562" s="63" t="n">
        <v>122</v>
      </c>
      <c r="B5562" s="23" t="s">
        <v>1946</v>
      </c>
      <c r="C5562" s="24" t="s">
        <v>1343</v>
      </c>
      <c r="D5562" s="24" t="s">
        <v>23</v>
      </c>
      <c r="E5562" s="62" t="n">
        <v>0.02</v>
      </c>
      <c r="F5562" s="26" t="n">
        <v>45.16</v>
      </c>
      <c r="G5562" s="26" t="n">
        <v>0.89</v>
      </c>
    </row>
    <row r="5563" customFormat="false" ht="25.5" hidden="false" customHeight="false" outlineLevel="0" collapsed="false">
      <c r="A5563" s="63" t="n">
        <v>20083</v>
      </c>
      <c r="B5563" s="23" t="s">
        <v>1947</v>
      </c>
      <c r="C5563" s="24" t="s">
        <v>1343</v>
      </c>
      <c r="D5563" s="24" t="s">
        <v>23</v>
      </c>
      <c r="E5563" s="62" t="n">
        <v>0.03</v>
      </c>
      <c r="F5563" s="26" t="n">
        <v>39.22</v>
      </c>
      <c r="G5563" s="26" t="n">
        <v>1.18</v>
      </c>
    </row>
    <row r="5564" customFormat="false" ht="38.25" hidden="false" customHeight="false" outlineLevel="0" collapsed="false">
      <c r="A5564" s="63" t="n">
        <v>3517</v>
      </c>
      <c r="B5564" s="23" t="s">
        <v>1994</v>
      </c>
      <c r="C5564" s="24" t="s">
        <v>1343</v>
      </c>
      <c r="D5564" s="24" t="s">
        <v>23</v>
      </c>
      <c r="E5564" s="62" t="n">
        <v>2</v>
      </c>
      <c r="F5564" s="26" t="n">
        <v>1.06</v>
      </c>
      <c r="G5564" s="26" t="n">
        <v>2.12</v>
      </c>
    </row>
    <row r="5565" customFormat="false" ht="38.25" hidden="false" customHeight="false" outlineLevel="0" collapsed="false">
      <c r="A5565" s="63" t="n">
        <v>3767</v>
      </c>
      <c r="B5565" s="23" t="s">
        <v>1945</v>
      </c>
      <c r="C5565" s="24" t="s">
        <v>1343</v>
      </c>
      <c r="D5565" s="24" t="s">
        <v>23</v>
      </c>
      <c r="E5565" s="62" t="n">
        <v>0.04</v>
      </c>
      <c r="F5565" s="26" t="n">
        <v>0.66</v>
      </c>
      <c r="G5565" s="26" t="n">
        <v>0.03</v>
      </c>
    </row>
    <row r="5566" customFormat="false" ht="38.25" hidden="false" customHeight="false" outlineLevel="0" collapsed="false">
      <c r="A5566" s="63" t="s">
        <v>1375</v>
      </c>
      <c r="B5566" s="23" t="s">
        <v>1376</v>
      </c>
      <c r="C5566" s="24" t="s">
        <v>17</v>
      </c>
      <c r="D5566" s="24" t="s">
        <v>1314</v>
      </c>
      <c r="E5566" s="62" t="n">
        <v>0.2</v>
      </c>
      <c r="F5566" s="26" t="n">
        <v>12.7</v>
      </c>
      <c r="G5566" s="26" t="n">
        <v>2.54</v>
      </c>
    </row>
    <row r="5567" customFormat="false" ht="38.25" hidden="false" customHeight="false" outlineLevel="0" collapsed="false">
      <c r="A5567" s="63" t="s">
        <v>1369</v>
      </c>
      <c r="B5567" s="23" t="s">
        <v>1370</v>
      </c>
      <c r="C5567" s="24" t="s">
        <v>17</v>
      </c>
      <c r="D5567" s="24" t="s">
        <v>1314</v>
      </c>
      <c r="E5567" s="62" t="n">
        <v>0.2</v>
      </c>
      <c r="F5567" s="26" t="n">
        <v>15.51</v>
      </c>
      <c r="G5567" s="26" t="n">
        <v>3.1</v>
      </c>
    </row>
    <row r="5568" customFormat="false" ht="15" hidden="false" customHeight="false" outlineLevel="0" collapsed="false">
      <c r="A5568" s="64" t="s">
        <v>1353</v>
      </c>
      <c r="B5568" s="64"/>
      <c r="C5568" s="64"/>
      <c r="D5568" s="64"/>
      <c r="E5568" s="64"/>
      <c r="F5568" s="64"/>
      <c r="G5568" s="65" t="n">
        <v>1.98</v>
      </c>
    </row>
    <row r="5569" customFormat="false" ht="15" hidden="false" customHeight="false" outlineLevel="0" collapsed="false">
      <c r="A5569" s="64" t="s">
        <v>1354</v>
      </c>
      <c r="B5569" s="64"/>
      <c r="C5569" s="64"/>
      <c r="D5569" s="64"/>
      <c r="E5569" s="64"/>
      <c r="F5569" s="64"/>
      <c r="G5569" s="65" t="n">
        <v>2.95</v>
      </c>
    </row>
    <row r="5570" customFormat="false" ht="15" hidden="false" customHeight="false" outlineLevel="0" collapsed="false">
      <c r="A5570" s="64" t="s">
        <v>1355</v>
      </c>
      <c r="B5570" s="64"/>
      <c r="C5570" s="64"/>
      <c r="D5570" s="64"/>
      <c r="E5570" s="64"/>
      <c r="F5570" s="64"/>
      <c r="G5570" s="65" t="n">
        <v>4.93</v>
      </c>
    </row>
    <row r="5571" customFormat="false" ht="15" hidden="false" customHeight="false" outlineLevel="0" collapsed="false">
      <c r="A5571" s="64" t="s">
        <v>1356</v>
      </c>
      <c r="B5571" s="64"/>
      <c r="C5571" s="64"/>
      <c r="D5571" s="64"/>
      <c r="E5571" s="64"/>
      <c r="F5571" s="64"/>
      <c r="G5571" s="65" t="n">
        <v>0</v>
      </c>
    </row>
    <row r="5572" customFormat="false" ht="15" hidden="false" customHeight="false" outlineLevel="0" collapsed="false">
      <c r="A5572" s="64" t="s">
        <v>1357</v>
      </c>
      <c r="B5572" s="64"/>
      <c r="C5572" s="64"/>
      <c r="D5572" s="64"/>
      <c r="E5572" s="64"/>
      <c r="F5572" s="64"/>
      <c r="G5572" s="65" t="n">
        <v>1.26</v>
      </c>
    </row>
    <row r="5573" customFormat="false" ht="15" hidden="false" customHeight="false" outlineLevel="0" collapsed="false">
      <c r="A5573" s="64" t="s">
        <v>1358</v>
      </c>
      <c r="B5573" s="64"/>
      <c r="C5573" s="64"/>
      <c r="D5573" s="64"/>
      <c r="E5573" s="64"/>
      <c r="F5573" s="64"/>
      <c r="G5573" s="65" t="n">
        <v>0</v>
      </c>
    </row>
    <row r="5574" customFormat="false" ht="15" hidden="false" customHeight="false" outlineLevel="0" collapsed="false">
      <c r="A5574" s="64" t="s">
        <v>1359</v>
      </c>
      <c r="B5574" s="64"/>
      <c r="C5574" s="64"/>
      <c r="D5574" s="64"/>
      <c r="E5574" s="64"/>
      <c r="F5574" s="64"/>
      <c r="G5574" s="65" t="n">
        <v>1.26</v>
      </c>
    </row>
    <row r="5575" customFormat="false" ht="15" hidden="false" customHeight="false" outlineLevel="0" collapsed="false">
      <c r="A5575" s="64" t="s">
        <v>1360</v>
      </c>
      <c r="B5575" s="64"/>
      <c r="C5575" s="64"/>
      <c r="D5575" s="64"/>
      <c r="E5575" s="64"/>
      <c r="F5575" s="64"/>
      <c r="G5575" s="65" t="n">
        <v>6.19</v>
      </c>
    </row>
    <row r="5576" customFormat="false" ht="15" hidden="false" customHeight="false" outlineLevel="0" collapsed="false">
      <c r="A5576" s="64" t="s">
        <v>1361</v>
      </c>
      <c r="B5576" s="64"/>
      <c r="C5576" s="64"/>
      <c r="D5576" s="64"/>
      <c r="E5576" s="64"/>
      <c r="F5576" s="64"/>
      <c r="G5576" s="65" t="n">
        <v>2</v>
      </c>
    </row>
    <row r="5577" customFormat="false" ht="15" hidden="false" customHeight="false" outlineLevel="0" collapsed="false">
      <c r="A5577" s="64" t="s">
        <v>1362</v>
      </c>
      <c r="B5577" s="64"/>
      <c r="C5577" s="64"/>
      <c r="D5577" s="64"/>
      <c r="E5577" s="64"/>
      <c r="F5577" s="64"/>
      <c r="G5577" s="65" t="n">
        <f aca="false">G5576*G5575</f>
        <v>12.38</v>
      </c>
    </row>
    <row r="5578" customFormat="false" ht="15" hidden="false" customHeight="false" outlineLevel="0" collapsed="false">
      <c r="A5578" s="66"/>
      <c r="B5578" s="66"/>
      <c r="C5578" s="66"/>
      <c r="D5578" s="66"/>
      <c r="E5578" s="66"/>
      <c r="F5578" s="66"/>
      <c r="G5578" s="66"/>
    </row>
    <row r="5579" customFormat="false" ht="76.5" hidden="false" customHeight="false" outlineLevel="0" collapsed="false">
      <c r="A5579" s="30" t="s">
        <v>693</v>
      </c>
      <c r="B5579" s="30" t="s">
        <v>694</v>
      </c>
      <c r="C5579" s="61" t="s">
        <v>17</v>
      </c>
      <c r="D5579" s="61" t="s">
        <v>23</v>
      </c>
      <c r="E5579" s="62"/>
      <c r="F5579" s="25"/>
      <c r="G5579" s="25"/>
    </row>
    <row r="5580" customFormat="false" ht="51" hidden="false" customHeight="false" outlineLevel="0" collapsed="false">
      <c r="A5580" s="63" t="n">
        <v>20078</v>
      </c>
      <c r="B5580" s="23" t="s">
        <v>1988</v>
      </c>
      <c r="C5580" s="24" t="s">
        <v>1343</v>
      </c>
      <c r="D5580" s="24" t="s">
        <v>23</v>
      </c>
      <c r="E5580" s="62" t="n">
        <v>0.08</v>
      </c>
      <c r="F5580" s="26" t="n">
        <v>16.53</v>
      </c>
      <c r="G5580" s="26" t="n">
        <v>1.32</v>
      </c>
    </row>
    <row r="5581" customFormat="false" ht="38.25" hidden="false" customHeight="false" outlineLevel="0" collapsed="false">
      <c r="A5581" s="63" t="n">
        <v>296</v>
      </c>
      <c r="B5581" s="23" t="s">
        <v>1989</v>
      </c>
      <c r="C5581" s="24" t="s">
        <v>1343</v>
      </c>
      <c r="D5581" s="24" t="s">
        <v>23</v>
      </c>
      <c r="E5581" s="62" t="n">
        <v>4</v>
      </c>
      <c r="F5581" s="26" t="n">
        <v>0.97</v>
      </c>
      <c r="G5581" s="26" t="n">
        <v>3.88</v>
      </c>
    </row>
    <row r="5582" customFormat="false" ht="38.25" hidden="false" customHeight="false" outlineLevel="0" collapsed="false">
      <c r="A5582" s="63" t="n">
        <v>3526</v>
      </c>
      <c r="B5582" s="23" t="s">
        <v>1995</v>
      </c>
      <c r="C5582" s="24" t="s">
        <v>1343</v>
      </c>
      <c r="D5582" s="24" t="s">
        <v>23</v>
      </c>
      <c r="E5582" s="62" t="n">
        <v>4</v>
      </c>
      <c r="F5582" s="26" t="n">
        <v>1.63</v>
      </c>
      <c r="G5582" s="26" t="n">
        <v>6.52</v>
      </c>
    </row>
    <row r="5583" customFormat="false" ht="38.25" hidden="false" customHeight="false" outlineLevel="0" collapsed="false">
      <c r="A5583" s="63" t="s">
        <v>1375</v>
      </c>
      <c r="B5583" s="23" t="s">
        <v>1376</v>
      </c>
      <c r="C5583" s="24" t="s">
        <v>17</v>
      </c>
      <c r="D5583" s="24" t="s">
        <v>1314</v>
      </c>
      <c r="E5583" s="62" t="n">
        <v>0.52</v>
      </c>
      <c r="F5583" s="26" t="n">
        <v>12.7</v>
      </c>
      <c r="G5583" s="26" t="n">
        <v>6.6</v>
      </c>
    </row>
    <row r="5584" customFormat="false" ht="38.25" hidden="false" customHeight="false" outlineLevel="0" collapsed="false">
      <c r="A5584" s="63" t="s">
        <v>1369</v>
      </c>
      <c r="B5584" s="23" t="s">
        <v>1370</v>
      </c>
      <c r="C5584" s="24" t="s">
        <v>17</v>
      </c>
      <c r="D5584" s="24" t="s">
        <v>1314</v>
      </c>
      <c r="E5584" s="62" t="n">
        <v>0.52</v>
      </c>
      <c r="F5584" s="26" t="n">
        <v>15.51</v>
      </c>
      <c r="G5584" s="26" t="n">
        <v>8.06</v>
      </c>
    </row>
    <row r="5585" customFormat="false" ht="15" hidden="false" customHeight="false" outlineLevel="0" collapsed="false">
      <c r="A5585" s="64" t="s">
        <v>1353</v>
      </c>
      <c r="B5585" s="64"/>
      <c r="C5585" s="64"/>
      <c r="D5585" s="64"/>
      <c r="E5585" s="64"/>
      <c r="F5585" s="64"/>
      <c r="G5585" s="65" t="n">
        <v>2.58</v>
      </c>
    </row>
    <row r="5586" customFormat="false" ht="15" hidden="false" customHeight="false" outlineLevel="0" collapsed="false">
      <c r="A5586" s="64" t="s">
        <v>1354</v>
      </c>
      <c r="B5586" s="64"/>
      <c r="C5586" s="64"/>
      <c r="D5586" s="64"/>
      <c r="E5586" s="64"/>
      <c r="F5586" s="64"/>
      <c r="G5586" s="65" t="n">
        <v>4.02</v>
      </c>
    </row>
    <row r="5587" customFormat="false" ht="15" hidden="false" customHeight="false" outlineLevel="0" collapsed="false">
      <c r="A5587" s="64" t="s">
        <v>1355</v>
      </c>
      <c r="B5587" s="64"/>
      <c r="C5587" s="64"/>
      <c r="D5587" s="64"/>
      <c r="E5587" s="64"/>
      <c r="F5587" s="64"/>
      <c r="G5587" s="65" t="n">
        <v>6.6</v>
      </c>
    </row>
    <row r="5588" customFormat="false" ht="15" hidden="false" customHeight="false" outlineLevel="0" collapsed="false">
      <c r="A5588" s="64" t="s">
        <v>1356</v>
      </c>
      <c r="B5588" s="64"/>
      <c r="C5588" s="64"/>
      <c r="D5588" s="64"/>
      <c r="E5588" s="64"/>
      <c r="F5588" s="64"/>
      <c r="G5588" s="65" t="n">
        <v>0</v>
      </c>
    </row>
    <row r="5589" customFormat="false" ht="15" hidden="false" customHeight="false" outlineLevel="0" collapsed="false">
      <c r="A5589" s="64" t="s">
        <v>1357</v>
      </c>
      <c r="B5589" s="64"/>
      <c r="C5589" s="64"/>
      <c r="D5589" s="64"/>
      <c r="E5589" s="64"/>
      <c r="F5589" s="64"/>
      <c r="G5589" s="65" t="n">
        <v>1.69</v>
      </c>
    </row>
    <row r="5590" customFormat="false" ht="15" hidden="false" customHeight="false" outlineLevel="0" collapsed="false">
      <c r="A5590" s="64" t="s">
        <v>1358</v>
      </c>
      <c r="B5590" s="64"/>
      <c r="C5590" s="64"/>
      <c r="D5590" s="64"/>
      <c r="E5590" s="64"/>
      <c r="F5590" s="64"/>
      <c r="G5590" s="65" t="n">
        <v>0</v>
      </c>
    </row>
    <row r="5591" customFormat="false" ht="15" hidden="false" customHeight="false" outlineLevel="0" collapsed="false">
      <c r="A5591" s="64" t="s">
        <v>1359</v>
      </c>
      <c r="B5591" s="64"/>
      <c r="C5591" s="64"/>
      <c r="D5591" s="64"/>
      <c r="E5591" s="64"/>
      <c r="F5591" s="64"/>
      <c r="G5591" s="65" t="n">
        <v>1.69</v>
      </c>
    </row>
    <row r="5592" customFormat="false" ht="15" hidden="false" customHeight="false" outlineLevel="0" collapsed="false">
      <c r="A5592" s="64" t="s">
        <v>1360</v>
      </c>
      <c r="B5592" s="64"/>
      <c r="C5592" s="64"/>
      <c r="D5592" s="64"/>
      <c r="E5592" s="64"/>
      <c r="F5592" s="64"/>
      <c r="G5592" s="65" t="n">
        <v>8.29</v>
      </c>
    </row>
    <row r="5593" customFormat="false" ht="15" hidden="false" customHeight="false" outlineLevel="0" collapsed="false">
      <c r="A5593" s="64" t="s">
        <v>1361</v>
      </c>
      <c r="B5593" s="64"/>
      <c r="C5593" s="64"/>
      <c r="D5593" s="64"/>
      <c r="E5593" s="64"/>
      <c r="F5593" s="64"/>
      <c r="G5593" s="65" t="n">
        <v>4</v>
      </c>
    </row>
    <row r="5594" customFormat="false" ht="15" hidden="false" customHeight="false" outlineLevel="0" collapsed="false">
      <c r="A5594" s="64" t="s">
        <v>1362</v>
      </c>
      <c r="B5594" s="64"/>
      <c r="C5594" s="64"/>
      <c r="D5594" s="64"/>
      <c r="E5594" s="64"/>
      <c r="F5594" s="64"/>
      <c r="G5594" s="65" t="n">
        <f aca="false">G5593*G5592</f>
        <v>33.16</v>
      </c>
    </row>
    <row r="5595" customFormat="false" ht="15" hidden="false" customHeight="false" outlineLevel="0" collapsed="false">
      <c r="A5595" s="66"/>
      <c r="B5595" s="66"/>
      <c r="C5595" s="66"/>
      <c r="D5595" s="66"/>
      <c r="E5595" s="66"/>
      <c r="F5595" s="66"/>
      <c r="G5595" s="66"/>
    </row>
    <row r="5596" customFormat="false" ht="76.5" hidden="false" customHeight="false" outlineLevel="0" collapsed="false">
      <c r="A5596" s="30" t="s">
        <v>695</v>
      </c>
      <c r="B5596" s="30" t="s">
        <v>696</v>
      </c>
      <c r="C5596" s="61" t="s">
        <v>17</v>
      </c>
      <c r="D5596" s="61" t="s">
        <v>23</v>
      </c>
      <c r="E5596" s="62"/>
      <c r="F5596" s="25"/>
      <c r="G5596" s="25"/>
    </row>
    <row r="5597" customFormat="false" ht="51" hidden="false" customHeight="false" outlineLevel="0" collapsed="false">
      <c r="A5597" s="63" t="n">
        <v>20078</v>
      </c>
      <c r="B5597" s="23" t="s">
        <v>1988</v>
      </c>
      <c r="C5597" s="24" t="s">
        <v>1343</v>
      </c>
      <c r="D5597" s="24" t="s">
        <v>23</v>
      </c>
      <c r="E5597" s="62" t="n">
        <v>0.05</v>
      </c>
      <c r="F5597" s="26" t="n">
        <v>16.53</v>
      </c>
      <c r="G5597" s="26" t="n">
        <v>0.76</v>
      </c>
    </row>
    <row r="5598" customFormat="false" ht="38.25" hidden="false" customHeight="false" outlineLevel="0" collapsed="false">
      <c r="A5598" s="63" t="n">
        <v>301</v>
      </c>
      <c r="B5598" s="23" t="s">
        <v>1996</v>
      </c>
      <c r="C5598" s="24" t="s">
        <v>1343</v>
      </c>
      <c r="D5598" s="24" t="s">
        <v>23</v>
      </c>
      <c r="E5598" s="62" t="n">
        <v>1</v>
      </c>
      <c r="F5598" s="26" t="n">
        <v>1.73</v>
      </c>
      <c r="G5598" s="26" t="n">
        <v>1.73</v>
      </c>
    </row>
    <row r="5599" customFormat="false" ht="38.25" hidden="false" customHeight="false" outlineLevel="0" collapsed="false">
      <c r="A5599" s="63" t="n">
        <v>3520</v>
      </c>
      <c r="B5599" s="23" t="s">
        <v>1997</v>
      </c>
      <c r="C5599" s="24" t="s">
        <v>1343</v>
      </c>
      <c r="D5599" s="24" t="s">
        <v>23</v>
      </c>
      <c r="E5599" s="62" t="n">
        <v>1</v>
      </c>
      <c r="F5599" s="26" t="n">
        <v>5.45</v>
      </c>
      <c r="G5599" s="26" t="n">
        <v>5.45</v>
      </c>
    </row>
    <row r="5600" customFormat="false" ht="38.25" hidden="false" customHeight="false" outlineLevel="0" collapsed="false">
      <c r="A5600" s="63" t="s">
        <v>1375</v>
      </c>
      <c r="B5600" s="23" t="s">
        <v>1376</v>
      </c>
      <c r="C5600" s="24" t="s">
        <v>17</v>
      </c>
      <c r="D5600" s="24" t="s">
        <v>1314</v>
      </c>
      <c r="E5600" s="62" t="n">
        <v>0.25</v>
      </c>
      <c r="F5600" s="26" t="n">
        <v>12.7</v>
      </c>
      <c r="G5600" s="26" t="n">
        <v>3.17</v>
      </c>
    </row>
    <row r="5601" customFormat="false" ht="38.25" hidden="false" customHeight="false" outlineLevel="0" collapsed="false">
      <c r="A5601" s="63" t="s">
        <v>1369</v>
      </c>
      <c r="B5601" s="23" t="s">
        <v>1370</v>
      </c>
      <c r="C5601" s="24" t="s">
        <v>17</v>
      </c>
      <c r="D5601" s="24" t="s">
        <v>1314</v>
      </c>
      <c r="E5601" s="62" t="n">
        <v>0.25</v>
      </c>
      <c r="F5601" s="26" t="n">
        <v>15.51</v>
      </c>
      <c r="G5601" s="26" t="n">
        <v>3.88</v>
      </c>
    </row>
    <row r="5602" customFormat="false" ht="15" hidden="false" customHeight="false" outlineLevel="0" collapsed="false">
      <c r="A5602" s="64" t="s">
        <v>1353</v>
      </c>
      <c r="B5602" s="64"/>
      <c r="C5602" s="64"/>
      <c r="D5602" s="64"/>
      <c r="E5602" s="64"/>
      <c r="F5602" s="64"/>
      <c r="G5602" s="65" t="n">
        <v>4.95</v>
      </c>
    </row>
    <row r="5603" customFormat="false" ht="15" hidden="false" customHeight="false" outlineLevel="0" collapsed="false">
      <c r="A5603" s="64" t="s">
        <v>1354</v>
      </c>
      <c r="B5603" s="64"/>
      <c r="C5603" s="64"/>
      <c r="D5603" s="64"/>
      <c r="E5603" s="64"/>
      <c r="F5603" s="64"/>
      <c r="G5603" s="65" t="n">
        <v>10.04</v>
      </c>
    </row>
    <row r="5604" customFormat="false" ht="15" hidden="false" customHeight="false" outlineLevel="0" collapsed="false">
      <c r="A5604" s="64" t="s">
        <v>1355</v>
      </c>
      <c r="B5604" s="64"/>
      <c r="C5604" s="64"/>
      <c r="D5604" s="64"/>
      <c r="E5604" s="64"/>
      <c r="F5604" s="64"/>
      <c r="G5604" s="65" t="n">
        <v>14.99</v>
      </c>
    </row>
    <row r="5605" customFormat="false" ht="15" hidden="false" customHeight="false" outlineLevel="0" collapsed="false">
      <c r="A5605" s="64" t="s">
        <v>1356</v>
      </c>
      <c r="B5605" s="64"/>
      <c r="C5605" s="64"/>
      <c r="D5605" s="64"/>
      <c r="E5605" s="64"/>
      <c r="F5605" s="64"/>
      <c r="G5605" s="65" t="n">
        <v>0</v>
      </c>
    </row>
    <row r="5606" customFormat="false" ht="15" hidden="false" customHeight="false" outlineLevel="0" collapsed="false">
      <c r="A5606" s="64" t="s">
        <v>1357</v>
      </c>
      <c r="B5606" s="64"/>
      <c r="C5606" s="64"/>
      <c r="D5606" s="64"/>
      <c r="E5606" s="64"/>
      <c r="F5606" s="64"/>
      <c r="G5606" s="65" t="n">
        <v>3.85</v>
      </c>
    </row>
    <row r="5607" customFormat="false" ht="15" hidden="false" customHeight="false" outlineLevel="0" collapsed="false">
      <c r="A5607" s="64" t="s">
        <v>1358</v>
      </c>
      <c r="B5607" s="64"/>
      <c r="C5607" s="64"/>
      <c r="D5607" s="64"/>
      <c r="E5607" s="64"/>
      <c r="F5607" s="64"/>
      <c r="G5607" s="65" t="n">
        <v>0</v>
      </c>
    </row>
    <row r="5608" customFormat="false" ht="15" hidden="false" customHeight="false" outlineLevel="0" collapsed="false">
      <c r="A5608" s="64" t="s">
        <v>1359</v>
      </c>
      <c r="B5608" s="64"/>
      <c r="C5608" s="64"/>
      <c r="D5608" s="64"/>
      <c r="E5608" s="64"/>
      <c r="F5608" s="64"/>
      <c r="G5608" s="65" t="n">
        <v>3.85</v>
      </c>
    </row>
    <row r="5609" customFormat="false" ht="15" hidden="false" customHeight="false" outlineLevel="0" collapsed="false">
      <c r="A5609" s="64" t="s">
        <v>1360</v>
      </c>
      <c r="B5609" s="64"/>
      <c r="C5609" s="64"/>
      <c r="D5609" s="64"/>
      <c r="E5609" s="64"/>
      <c r="F5609" s="64"/>
      <c r="G5609" s="65" t="n">
        <v>18.84</v>
      </c>
    </row>
    <row r="5610" customFormat="false" ht="15" hidden="false" customHeight="false" outlineLevel="0" collapsed="false">
      <c r="A5610" s="64" t="s">
        <v>1361</v>
      </c>
      <c r="B5610" s="64"/>
      <c r="C5610" s="64"/>
      <c r="D5610" s="64"/>
      <c r="E5610" s="64"/>
      <c r="F5610" s="64"/>
      <c r="G5610" s="65" t="n">
        <v>1</v>
      </c>
    </row>
    <row r="5611" customFormat="false" ht="15" hidden="false" customHeight="false" outlineLevel="0" collapsed="false">
      <c r="A5611" s="64" t="s">
        <v>1362</v>
      </c>
      <c r="B5611" s="64"/>
      <c r="C5611" s="64"/>
      <c r="D5611" s="64"/>
      <c r="E5611" s="64"/>
      <c r="F5611" s="64"/>
      <c r="G5611" s="65" t="n">
        <f aca="false">G5610*G5609</f>
        <v>18.84</v>
      </c>
    </row>
    <row r="5612" customFormat="false" ht="15" hidden="false" customHeight="false" outlineLevel="0" collapsed="false">
      <c r="A5612" s="66"/>
      <c r="B5612" s="66"/>
      <c r="C5612" s="66"/>
      <c r="D5612" s="66"/>
      <c r="E5612" s="66"/>
      <c r="F5612" s="66"/>
      <c r="G5612" s="66"/>
    </row>
    <row r="5613" customFormat="false" ht="76.5" hidden="false" customHeight="false" outlineLevel="0" collapsed="false">
      <c r="A5613" s="30" t="s">
        <v>697</v>
      </c>
      <c r="B5613" s="30" t="s">
        <v>698</v>
      </c>
      <c r="C5613" s="61" t="s">
        <v>17</v>
      </c>
      <c r="D5613" s="61" t="s">
        <v>23</v>
      </c>
      <c r="E5613" s="62"/>
      <c r="F5613" s="25"/>
      <c r="G5613" s="25"/>
    </row>
    <row r="5614" customFormat="false" ht="25.5" hidden="false" customHeight="false" outlineLevel="0" collapsed="false">
      <c r="A5614" s="63" t="n">
        <v>1970</v>
      </c>
      <c r="B5614" s="23" t="s">
        <v>1998</v>
      </c>
      <c r="C5614" s="24" t="s">
        <v>1343</v>
      </c>
      <c r="D5614" s="24" t="s">
        <v>23</v>
      </c>
      <c r="E5614" s="62" t="n">
        <v>1</v>
      </c>
      <c r="F5614" s="26" t="n">
        <v>28.61</v>
      </c>
      <c r="G5614" s="26" t="n">
        <v>28.61</v>
      </c>
    </row>
    <row r="5615" customFormat="false" ht="51" hidden="false" customHeight="false" outlineLevel="0" collapsed="false">
      <c r="A5615" s="63" t="n">
        <v>20078</v>
      </c>
      <c r="B5615" s="23" t="s">
        <v>1988</v>
      </c>
      <c r="C5615" s="24" t="s">
        <v>1343</v>
      </c>
      <c r="D5615" s="24" t="s">
        <v>23</v>
      </c>
      <c r="E5615" s="62" t="n">
        <v>0.05</v>
      </c>
      <c r="F5615" s="26" t="n">
        <v>16.53</v>
      </c>
      <c r="G5615" s="26" t="n">
        <v>0.76</v>
      </c>
    </row>
    <row r="5616" customFormat="false" ht="38.25" hidden="false" customHeight="false" outlineLevel="0" collapsed="false">
      <c r="A5616" s="63" t="n">
        <v>301</v>
      </c>
      <c r="B5616" s="23" t="s">
        <v>1996</v>
      </c>
      <c r="C5616" s="24" t="s">
        <v>1343</v>
      </c>
      <c r="D5616" s="24" t="s">
        <v>23</v>
      </c>
      <c r="E5616" s="62" t="n">
        <v>1</v>
      </c>
      <c r="F5616" s="26" t="n">
        <v>1.73</v>
      </c>
      <c r="G5616" s="26" t="n">
        <v>1.73</v>
      </c>
    </row>
    <row r="5617" customFormat="false" ht="38.25" hidden="false" customHeight="false" outlineLevel="0" collapsed="false">
      <c r="A5617" s="63" t="s">
        <v>1375</v>
      </c>
      <c r="B5617" s="23" t="s">
        <v>1376</v>
      </c>
      <c r="C5617" s="24" t="s">
        <v>17</v>
      </c>
      <c r="D5617" s="24" t="s">
        <v>1314</v>
      </c>
      <c r="E5617" s="62" t="n">
        <v>0.25</v>
      </c>
      <c r="F5617" s="26" t="n">
        <v>12.7</v>
      </c>
      <c r="G5617" s="26" t="n">
        <v>3.17</v>
      </c>
    </row>
    <row r="5618" customFormat="false" ht="38.25" hidden="false" customHeight="false" outlineLevel="0" collapsed="false">
      <c r="A5618" s="63" t="s">
        <v>1369</v>
      </c>
      <c r="B5618" s="23" t="s">
        <v>1370</v>
      </c>
      <c r="C5618" s="24" t="s">
        <v>17</v>
      </c>
      <c r="D5618" s="24" t="s">
        <v>1314</v>
      </c>
      <c r="E5618" s="62" t="n">
        <v>0.25</v>
      </c>
      <c r="F5618" s="26" t="n">
        <v>15.51</v>
      </c>
      <c r="G5618" s="26" t="n">
        <v>3.88</v>
      </c>
    </row>
    <row r="5619" customFormat="false" ht="15" hidden="false" customHeight="false" outlineLevel="0" collapsed="false">
      <c r="A5619" s="64" t="s">
        <v>1353</v>
      </c>
      <c r="B5619" s="64"/>
      <c r="C5619" s="64"/>
      <c r="D5619" s="64"/>
      <c r="E5619" s="64"/>
      <c r="F5619" s="64"/>
      <c r="G5619" s="65" t="n">
        <v>4.95</v>
      </c>
    </row>
    <row r="5620" customFormat="false" ht="15" hidden="false" customHeight="false" outlineLevel="0" collapsed="false">
      <c r="A5620" s="64" t="s">
        <v>1354</v>
      </c>
      <c r="B5620" s="64"/>
      <c r="C5620" s="64"/>
      <c r="D5620" s="64"/>
      <c r="E5620" s="64"/>
      <c r="F5620" s="64"/>
      <c r="G5620" s="65" t="n">
        <v>33.2</v>
      </c>
    </row>
    <row r="5621" customFormat="false" ht="15" hidden="false" customHeight="false" outlineLevel="0" collapsed="false">
      <c r="A5621" s="64" t="s">
        <v>1355</v>
      </c>
      <c r="B5621" s="64"/>
      <c r="C5621" s="64"/>
      <c r="D5621" s="64"/>
      <c r="E5621" s="64"/>
      <c r="F5621" s="64"/>
      <c r="G5621" s="65" t="n">
        <v>38.15</v>
      </c>
    </row>
    <row r="5622" customFormat="false" ht="15" hidden="false" customHeight="false" outlineLevel="0" collapsed="false">
      <c r="A5622" s="64" t="s">
        <v>1356</v>
      </c>
      <c r="B5622" s="64"/>
      <c r="C5622" s="64"/>
      <c r="D5622" s="64"/>
      <c r="E5622" s="64"/>
      <c r="F5622" s="64"/>
      <c r="G5622" s="65" t="n">
        <v>0</v>
      </c>
    </row>
    <row r="5623" customFormat="false" ht="15" hidden="false" customHeight="false" outlineLevel="0" collapsed="false">
      <c r="A5623" s="64" t="s">
        <v>1357</v>
      </c>
      <c r="B5623" s="64"/>
      <c r="C5623" s="64"/>
      <c r="D5623" s="64"/>
      <c r="E5623" s="64"/>
      <c r="F5623" s="64"/>
      <c r="G5623" s="65" t="n">
        <v>9.79</v>
      </c>
    </row>
    <row r="5624" customFormat="false" ht="15" hidden="false" customHeight="false" outlineLevel="0" collapsed="false">
      <c r="A5624" s="64" t="s">
        <v>1358</v>
      </c>
      <c r="B5624" s="64"/>
      <c r="C5624" s="64"/>
      <c r="D5624" s="64"/>
      <c r="E5624" s="64"/>
      <c r="F5624" s="64"/>
      <c r="G5624" s="65" t="n">
        <v>0</v>
      </c>
    </row>
    <row r="5625" customFormat="false" ht="15" hidden="false" customHeight="false" outlineLevel="0" collapsed="false">
      <c r="A5625" s="64" t="s">
        <v>1359</v>
      </c>
      <c r="B5625" s="64"/>
      <c r="C5625" s="64"/>
      <c r="D5625" s="64"/>
      <c r="E5625" s="64"/>
      <c r="F5625" s="64"/>
      <c r="G5625" s="65" t="n">
        <v>9.79</v>
      </c>
    </row>
    <row r="5626" customFormat="false" ht="15" hidden="false" customHeight="false" outlineLevel="0" collapsed="false">
      <c r="A5626" s="64" t="s">
        <v>1360</v>
      </c>
      <c r="B5626" s="64"/>
      <c r="C5626" s="64"/>
      <c r="D5626" s="64"/>
      <c r="E5626" s="64"/>
      <c r="F5626" s="64"/>
      <c r="G5626" s="65" t="n">
        <v>47.94</v>
      </c>
    </row>
    <row r="5627" customFormat="false" ht="15" hidden="false" customHeight="false" outlineLevel="0" collapsed="false">
      <c r="A5627" s="64" t="s">
        <v>1361</v>
      </c>
      <c r="B5627" s="64"/>
      <c r="C5627" s="64"/>
      <c r="D5627" s="64"/>
      <c r="E5627" s="64"/>
      <c r="F5627" s="64"/>
      <c r="G5627" s="65" t="n">
        <v>1</v>
      </c>
    </row>
    <row r="5628" customFormat="false" ht="15" hidden="false" customHeight="false" outlineLevel="0" collapsed="false">
      <c r="A5628" s="64" t="s">
        <v>1362</v>
      </c>
      <c r="B5628" s="64"/>
      <c r="C5628" s="64"/>
      <c r="D5628" s="64"/>
      <c r="E5628" s="64"/>
      <c r="F5628" s="64"/>
      <c r="G5628" s="65" t="n">
        <f aca="false">G5627*G5626</f>
        <v>47.94</v>
      </c>
    </row>
    <row r="5629" customFormat="false" ht="15" hidden="false" customHeight="false" outlineLevel="0" collapsed="false">
      <c r="A5629" s="66"/>
      <c r="B5629" s="66"/>
      <c r="C5629" s="66"/>
      <c r="D5629" s="66"/>
      <c r="E5629" s="66"/>
      <c r="F5629" s="66"/>
      <c r="G5629" s="66"/>
    </row>
    <row r="5630" customFormat="false" ht="76.5" hidden="false" customHeight="false" outlineLevel="0" collapsed="false">
      <c r="A5630" s="30" t="s">
        <v>699</v>
      </c>
      <c r="B5630" s="30" t="s">
        <v>700</v>
      </c>
      <c r="C5630" s="61" t="s">
        <v>17</v>
      </c>
      <c r="D5630" s="61" t="s">
        <v>23</v>
      </c>
      <c r="E5630" s="62"/>
      <c r="F5630" s="25"/>
      <c r="G5630" s="25"/>
    </row>
    <row r="5631" customFormat="false" ht="51" hidden="false" customHeight="false" outlineLevel="0" collapsed="false">
      <c r="A5631" s="63" t="n">
        <v>20078</v>
      </c>
      <c r="B5631" s="23" t="s">
        <v>1988</v>
      </c>
      <c r="C5631" s="24" t="s">
        <v>1343</v>
      </c>
      <c r="D5631" s="24" t="s">
        <v>23</v>
      </c>
      <c r="E5631" s="62" t="n">
        <v>0.04</v>
      </c>
      <c r="F5631" s="26" t="n">
        <v>16.53</v>
      </c>
      <c r="G5631" s="26" t="n">
        <v>0.66</v>
      </c>
    </row>
    <row r="5632" customFormat="false" ht="38.25" hidden="false" customHeight="false" outlineLevel="0" collapsed="false">
      <c r="A5632" s="63" t="n">
        <v>296</v>
      </c>
      <c r="B5632" s="23" t="s">
        <v>1989</v>
      </c>
      <c r="C5632" s="24" t="s">
        <v>1343</v>
      </c>
      <c r="D5632" s="24" t="s">
        <v>23</v>
      </c>
      <c r="E5632" s="62" t="n">
        <v>2</v>
      </c>
      <c r="F5632" s="26" t="n">
        <v>0.97</v>
      </c>
      <c r="G5632" s="26" t="n">
        <v>1.94</v>
      </c>
    </row>
    <row r="5633" customFormat="false" ht="38.25" hidden="false" customHeight="false" outlineLevel="0" collapsed="false">
      <c r="A5633" s="63" t="n">
        <v>3662</v>
      </c>
      <c r="B5633" s="23" t="s">
        <v>1999</v>
      </c>
      <c r="C5633" s="24" t="s">
        <v>1343</v>
      </c>
      <c r="D5633" s="24" t="s">
        <v>23</v>
      </c>
      <c r="E5633" s="62" t="n">
        <v>1</v>
      </c>
      <c r="F5633" s="26" t="n">
        <v>5.35</v>
      </c>
      <c r="G5633" s="26" t="n">
        <v>5.35</v>
      </c>
    </row>
    <row r="5634" customFormat="false" ht="38.25" hidden="false" customHeight="false" outlineLevel="0" collapsed="false">
      <c r="A5634" s="63" t="s">
        <v>1375</v>
      </c>
      <c r="B5634" s="23" t="s">
        <v>1376</v>
      </c>
      <c r="C5634" s="24" t="s">
        <v>17</v>
      </c>
      <c r="D5634" s="24" t="s">
        <v>1314</v>
      </c>
      <c r="E5634" s="62" t="n">
        <v>0.17</v>
      </c>
      <c r="F5634" s="26" t="n">
        <v>12.7</v>
      </c>
      <c r="G5634" s="26" t="n">
        <v>2.16</v>
      </c>
    </row>
    <row r="5635" customFormat="false" ht="38.25" hidden="false" customHeight="false" outlineLevel="0" collapsed="false">
      <c r="A5635" s="63" t="s">
        <v>1369</v>
      </c>
      <c r="B5635" s="23" t="s">
        <v>1370</v>
      </c>
      <c r="C5635" s="24" t="s">
        <v>17</v>
      </c>
      <c r="D5635" s="24" t="s">
        <v>1314</v>
      </c>
      <c r="E5635" s="62" t="n">
        <v>0.17</v>
      </c>
      <c r="F5635" s="26" t="n">
        <v>15.51</v>
      </c>
      <c r="G5635" s="26" t="n">
        <v>2.64</v>
      </c>
    </row>
    <row r="5636" customFormat="false" ht="15" hidden="false" customHeight="false" outlineLevel="0" collapsed="false">
      <c r="A5636" s="64" t="s">
        <v>1353</v>
      </c>
      <c r="B5636" s="64"/>
      <c r="C5636" s="64"/>
      <c r="D5636" s="64"/>
      <c r="E5636" s="64"/>
      <c r="F5636" s="64"/>
      <c r="G5636" s="65" t="n">
        <v>3.37</v>
      </c>
    </row>
    <row r="5637" customFormat="false" ht="15" hidden="false" customHeight="false" outlineLevel="0" collapsed="false">
      <c r="A5637" s="64" t="s">
        <v>1354</v>
      </c>
      <c r="B5637" s="64"/>
      <c r="C5637" s="64"/>
      <c r="D5637" s="64"/>
      <c r="E5637" s="64"/>
      <c r="F5637" s="64"/>
      <c r="G5637" s="65" t="n">
        <v>9.38</v>
      </c>
    </row>
    <row r="5638" customFormat="false" ht="15" hidden="false" customHeight="false" outlineLevel="0" collapsed="false">
      <c r="A5638" s="64" t="s">
        <v>1355</v>
      </c>
      <c r="B5638" s="64"/>
      <c r="C5638" s="64"/>
      <c r="D5638" s="64"/>
      <c r="E5638" s="64"/>
      <c r="F5638" s="64"/>
      <c r="G5638" s="65" t="n">
        <v>12.75</v>
      </c>
    </row>
    <row r="5639" customFormat="false" ht="15" hidden="false" customHeight="false" outlineLevel="0" collapsed="false">
      <c r="A5639" s="64" t="s">
        <v>1356</v>
      </c>
      <c r="B5639" s="64"/>
      <c r="C5639" s="64"/>
      <c r="D5639" s="64"/>
      <c r="E5639" s="64"/>
      <c r="F5639" s="64"/>
      <c r="G5639" s="65" t="n">
        <v>0</v>
      </c>
    </row>
    <row r="5640" customFormat="false" ht="15" hidden="false" customHeight="false" outlineLevel="0" collapsed="false">
      <c r="A5640" s="64" t="s">
        <v>1357</v>
      </c>
      <c r="B5640" s="64"/>
      <c r="C5640" s="64"/>
      <c r="D5640" s="64"/>
      <c r="E5640" s="64"/>
      <c r="F5640" s="64"/>
      <c r="G5640" s="65" t="n">
        <v>3.27</v>
      </c>
    </row>
    <row r="5641" customFormat="false" ht="15" hidden="false" customHeight="false" outlineLevel="0" collapsed="false">
      <c r="A5641" s="64" t="s">
        <v>1358</v>
      </c>
      <c r="B5641" s="64"/>
      <c r="C5641" s="64"/>
      <c r="D5641" s="64"/>
      <c r="E5641" s="64"/>
      <c r="F5641" s="64"/>
      <c r="G5641" s="65" t="n">
        <v>0</v>
      </c>
    </row>
    <row r="5642" customFormat="false" ht="15" hidden="false" customHeight="false" outlineLevel="0" collapsed="false">
      <c r="A5642" s="64" t="s">
        <v>1359</v>
      </c>
      <c r="B5642" s="64"/>
      <c r="C5642" s="64"/>
      <c r="D5642" s="64"/>
      <c r="E5642" s="64"/>
      <c r="F5642" s="64"/>
      <c r="G5642" s="65" t="n">
        <v>3.27</v>
      </c>
    </row>
    <row r="5643" customFormat="false" ht="15" hidden="false" customHeight="false" outlineLevel="0" collapsed="false">
      <c r="A5643" s="64" t="s">
        <v>1360</v>
      </c>
      <c r="B5643" s="64"/>
      <c r="C5643" s="64"/>
      <c r="D5643" s="64"/>
      <c r="E5643" s="64"/>
      <c r="F5643" s="64"/>
      <c r="G5643" s="65" t="n">
        <v>16.02</v>
      </c>
    </row>
    <row r="5644" customFormat="false" ht="15" hidden="false" customHeight="false" outlineLevel="0" collapsed="false">
      <c r="A5644" s="64" t="s">
        <v>1361</v>
      </c>
      <c r="B5644" s="64"/>
      <c r="C5644" s="64"/>
      <c r="D5644" s="64"/>
      <c r="E5644" s="64"/>
      <c r="F5644" s="64"/>
      <c r="G5644" s="65" t="n">
        <v>1</v>
      </c>
    </row>
    <row r="5645" customFormat="false" ht="15" hidden="false" customHeight="false" outlineLevel="0" collapsed="false">
      <c r="A5645" s="64" t="s">
        <v>1362</v>
      </c>
      <c r="B5645" s="64"/>
      <c r="C5645" s="64"/>
      <c r="D5645" s="64"/>
      <c r="E5645" s="64"/>
      <c r="F5645" s="64"/>
      <c r="G5645" s="65" t="n">
        <f aca="false">G5644*G5643</f>
        <v>16.02</v>
      </c>
    </row>
    <row r="5646" customFormat="false" ht="15" hidden="false" customHeight="false" outlineLevel="0" collapsed="false">
      <c r="A5646" s="66"/>
      <c r="B5646" s="66"/>
      <c r="C5646" s="66"/>
      <c r="D5646" s="66"/>
      <c r="E5646" s="66"/>
      <c r="F5646" s="66"/>
      <c r="G5646" s="66"/>
    </row>
    <row r="5647" customFormat="false" ht="63.75" hidden="false" customHeight="false" outlineLevel="0" collapsed="false">
      <c r="A5647" s="30" t="s">
        <v>701</v>
      </c>
      <c r="B5647" s="30" t="s">
        <v>702</v>
      </c>
      <c r="C5647" s="61" t="s">
        <v>17</v>
      </c>
      <c r="D5647" s="61" t="s">
        <v>49</v>
      </c>
      <c r="E5647" s="62"/>
      <c r="F5647" s="25"/>
      <c r="G5647" s="25"/>
    </row>
    <row r="5648" customFormat="false" ht="25.5" hidden="false" customHeight="false" outlineLevel="0" collapsed="false">
      <c r="A5648" s="63" t="n">
        <v>122</v>
      </c>
      <c r="B5648" s="23" t="s">
        <v>1946</v>
      </c>
      <c r="C5648" s="24" t="s">
        <v>1343</v>
      </c>
      <c r="D5648" s="24" t="s">
        <v>23</v>
      </c>
      <c r="E5648" s="62" t="n">
        <v>0.02</v>
      </c>
      <c r="F5648" s="26" t="n">
        <v>45.16</v>
      </c>
      <c r="G5648" s="26" t="n">
        <v>0.95</v>
      </c>
    </row>
    <row r="5649" customFormat="false" ht="25.5" hidden="false" customHeight="false" outlineLevel="0" collapsed="false">
      <c r="A5649" s="63" t="n">
        <v>20083</v>
      </c>
      <c r="B5649" s="23" t="s">
        <v>1947</v>
      </c>
      <c r="C5649" s="24" t="s">
        <v>1343</v>
      </c>
      <c r="D5649" s="24" t="s">
        <v>23</v>
      </c>
      <c r="E5649" s="62" t="n">
        <v>0.03</v>
      </c>
      <c r="F5649" s="26" t="n">
        <v>39.22</v>
      </c>
      <c r="G5649" s="26" t="n">
        <v>1.13</v>
      </c>
    </row>
    <row r="5650" customFormat="false" ht="38.25" hidden="false" customHeight="false" outlineLevel="0" collapsed="false">
      <c r="A5650" s="63" t="n">
        <v>3767</v>
      </c>
      <c r="B5650" s="23" t="s">
        <v>1945</v>
      </c>
      <c r="C5650" s="24" t="s">
        <v>1343</v>
      </c>
      <c r="D5650" s="24" t="s">
        <v>23</v>
      </c>
      <c r="E5650" s="62" t="n">
        <v>0.1</v>
      </c>
      <c r="F5650" s="26" t="n">
        <v>0.66</v>
      </c>
      <c r="G5650" s="26" t="n">
        <v>0.07</v>
      </c>
    </row>
    <row r="5651" customFormat="false" ht="38.25" hidden="false" customHeight="false" outlineLevel="0" collapsed="false">
      <c r="A5651" s="63" t="s">
        <v>1375</v>
      </c>
      <c r="B5651" s="23" t="s">
        <v>1376</v>
      </c>
      <c r="C5651" s="24" t="s">
        <v>17</v>
      </c>
      <c r="D5651" s="24" t="s">
        <v>1314</v>
      </c>
      <c r="E5651" s="62" t="n">
        <v>0.3</v>
      </c>
      <c r="F5651" s="26" t="n">
        <v>12.7</v>
      </c>
      <c r="G5651" s="26" t="n">
        <v>3.81</v>
      </c>
    </row>
    <row r="5652" customFormat="false" ht="38.25" hidden="false" customHeight="false" outlineLevel="0" collapsed="false">
      <c r="A5652" s="63" t="s">
        <v>1369</v>
      </c>
      <c r="B5652" s="23" t="s">
        <v>1370</v>
      </c>
      <c r="C5652" s="24" t="s">
        <v>17</v>
      </c>
      <c r="D5652" s="24" t="s">
        <v>1314</v>
      </c>
      <c r="E5652" s="62" t="n">
        <v>0.3</v>
      </c>
      <c r="F5652" s="26" t="n">
        <v>15.51</v>
      </c>
      <c r="G5652" s="26" t="n">
        <v>4.65</v>
      </c>
    </row>
    <row r="5653" customFormat="false" ht="38.25" hidden="false" customHeight="false" outlineLevel="0" collapsed="false">
      <c r="A5653" s="63" t="n">
        <v>9838</v>
      </c>
      <c r="B5653" s="23" t="s">
        <v>1992</v>
      </c>
      <c r="C5653" s="24" t="s">
        <v>1343</v>
      </c>
      <c r="D5653" s="24" t="s">
        <v>49</v>
      </c>
      <c r="E5653" s="62" t="n">
        <v>6.3</v>
      </c>
      <c r="F5653" s="26" t="n">
        <v>4.76</v>
      </c>
      <c r="G5653" s="26" t="n">
        <v>29.99</v>
      </c>
    </row>
    <row r="5654" customFormat="false" ht="15" hidden="false" customHeight="false" outlineLevel="0" collapsed="false">
      <c r="A5654" s="64" t="s">
        <v>1353</v>
      </c>
      <c r="B5654" s="64"/>
      <c r="C5654" s="64"/>
      <c r="D5654" s="64"/>
      <c r="E5654" s="64"/>
      <c r="F5654" s="64"/>
      <c r="G5654" s="65" t="n">
        <v>0.99</v>
      </c>
    </row>
    <row r="5655" customFormat="false" ht="15" hidden="false" customHeight="false" outlineLevel="0" collapsed="false">
      <c r="A5655" s="64" t="s">
        <v>1354</v>
      </c>
      <c r="B5655" s="64"/>
      <c r="C5655" s="64"/>
      <c r="D5655" s="64"/>
      <c r="E5655" s="64"/>
      <c r="F5655" s="64"/>
      <c r="G5655" s="65" t="n">
        <v>5.78</v>
      </c>
    </row>
    <row r="5656" customFormat="false" ht="15" hidden="false" customHeight="false" outlineLevel="0" collapsed="false">
      <c r="A5656" s="64" t="s">
        <v>1355</v>
      </c>
      <c r="B5656" s="64"/>
      <c r="C5656" s="64"/>
      <c r="D5656" s="64"/>
      <c r="E5656" s="64"/>
      <c r="F5656" s="64"/>
      <c r="G5656" s="65" t="n">
        <v>6.77</v>
      </c>
    </row>
    <row r="5657" customFormat="false" ht="15" hidden="false" customHeight="false" outlineLevel="0" collapsed="false">
      <c r="A5657" s="64" t="s">
        <v>1356</v>
      </c>
      <c r="B5657" s="64"/>
      <c r="C5657" s="64"/>
      <c r="D5657" s="64"/>
      <c r="E5657" s="64"/>
      <c r="F5657" s="64"/>
      <c r="G5657" s="65" t="n">
        <v>0</v>
      </c>
    </row>
    <row r="5658" customFormat="false" ht="15" hidden="false" customHeight="false" outlineLevel="0" collapsed="false">
      <c r="A5658" s="64" t="s">
        <v>1357</v>
      </c>
      <c r="B5658" s="64"/>
      <c r="C5658" s="64"/>
      <c r="D5658" s="64"/>
      <c r="E5658" s="64"/>
      <c r="F5658" s="64"/>
      <c r="G5658" s="65" t="n">
        <v>1.74</v>
      </c>
    </row>
    <row r="5659" customFormat="false" ht="15" hidden="false" customHeight="false" outlineLevel="0" collapsed="false">
      <c r="A5659" s="64" t="s">
        <v>1358</v>
      </c>
      <c r="B5659" s="64"/>
      <c r="C5659" s="64"/>
      <c r="D5659" s="64"/>
      <c r="E5659" s="64"/>
      <c r="F5659" s="64"/>
      <c r="G5659" s="65" t="n">
        <v>0</v>
      </c>
    </row>
    <row r="5660" customFormat="false" ht="15" hidden="false" customHeight="false" outlineLevel="0" collapsed="false">
      <c r="A5660" s="64" t="s">
        <v>1359</v>
      </c>
      <c r="B5660" s="64"/>
      <c r="C5660" s="64"/>
      <c r="D5660" s="64"/>
      <c r="E5660" s="64"/>
      <c r="F5660" s="64"/>
      <c r="G5660" s="65" t="n">
        <v>1.74</v>
      </c>
    </row>
    <row r="5661" customFormat="false" ht="15" hidden="false" customHeight="false" outlineLevel="0" collapsed="false">
      <c r="A5661" s="64" t="s">
        <v>1360</v>
      </c>
      <c r="B5661" s="64"/>
      <c r="C5661" s="64"/>
      <c r="D5661" s="64"/>
      <c r="E5661" s="64"/>
      <c r="F5661" s="64"/>
      <c r="G5661" s="65" t="n">
        <v>8.5</v>
      </c>
    </row>
    <row r="5662" customFormat="false" ht="15" hidden="false" customHeight="false" outlineLevel="0" collapsed="false">
      <c r="A5662" s="64" t="s">
        <v>1361</v>
      </c>
      <c r="B5662" s="64"/>
      <c r="C5662" s="64"/>
      <c r="D5662" s="64"/>
      <c r="E5662" s="64"/>
      <c r="F5662" s="64"/>
      <c r="G5662" s="65" t="n">
        <v>6</v>
      </c>
    </row>
    <row r="5663" customFormat="false" ht="15" hidden="false" customHeight="false" outlineLevel="0" collapsed="false">
      <c r="A5663" s="64" t="s">
        <v>1362</v>
      </c>
      <c r="B5663" s="64"/>
      <c r="C5663" s="64"/>
      <c r="D5663" s="64"/>
      <c r="E5663" s="64"/>
      <c r="F5663" s="64"/>
      <c r="G5663" s="65" t="n">
        <f aca="false">G5662*G5661</f>
        <v>51</v>
      </c>
    </row>
    <row r="5664" customFormat="false" ht="15" hidden="false" customHeight="false" outlineLevel="0" collapsed="false">
      <c r="A5664" s="66"/>
      <c r="B5664" s="66"/>
      <c r="C5664" s="66"/>
      <c r="D5664" s="66"/>
      <c r="E5664" s="66"/>
      <c r="F5664" s="66"/>
      <c r="G5664" s="66"/>
    </row>
    <row r="5665" customFormat="false" ht="76.5" hidden="false" customHeight="false" outlineLevel="0" collapsed="false">
      <c r="A5665" s="30" t="s">
        <v>703</v>
      </c>
      <c r="B5665" s="30" t="s">
        <v>704</v>
      </c>
      <c r="C5665" s="61" t="s">
        <v>17</v>
      </c>
      <c r="D5665" s="61" t="s">
        <v>23</v>
      </c>
      <c r="E5665" s="62"/>
      <c r="F5665" s="25"/>
      <c r="G5665" s="25"/>
    </row>
    <row r="5666" customFormat="false" ht="51" hidden="false" customHeight="false" outlineLevel="0" collapsed="false">
      <c r="A5666" s="63" t="n">
        <v>20078</v>
      </c>
      <c r="B5666" s="23" t="s">
        <v>1988</v>
      </c>
      <c r="C5666" s="24" t="s">
        <v>1343</v>
      </c>
      <c r="D5666" s="24" t="s">
        <v>23</v>
      </c>
      <c r="E5666" s="62" t="n">
        <v>0.02</v>
      </c>
      <c r="F5666" s="26" t="n">
        <v>16.53</v>
      </c>
      <c r="G5666" s="26" t="n">
        <v>0.33</v>
      </c>
    </row>
    <row r="5667" customFormat="false" ht="38.25" hidden="false" customHeight="false" outlineLevel="0" collapsed="false">
      <c r="A5667" s="63" t="n">
        <v>296</v>
      </c>
      <c r="B5667" s="23" t="s">
        <v>1989</v>
      </c>
      <c r="C5667" s="24" t="s">
        <v>1343</v>
      </c>
      <c r="D5667" s="24" t="s">
        <v>23</v>
      </c>
      <c r="E5667" s="62" t="n">
        <v>1</v>
      </c>
      <c r="F5667" s="26" t="n">
        <v>0.97</v>
      </c>
      <c r="G5667" s="26" t="n">
        <v>0.97</v>
      </c>
    </row>
    <row r="5668" customFormat="false" ht="38.25" hidden="false" customHeight="false" outlineLevel="0" collapsed="false">
      <c r="A5668" s="63" t="n">
        <v>3526</v>
      </c>
      <c r="B5668" s="23" t="s">
        <v>1995</v>
      </c>
      <c r="C5668" s="24" t="s">
        <v>1343</v>
      </c>
      <c r="D5668" s="24" t="s">
        <v>23</v>
      </c>
      <c r="E5668" s="62" t="n">
        <v>1</v>
      </c>
      <c r="F5668" s="26" t="n">
        <v>1.63</v>
      </c>
      <c r="G5668" s="26" t="n">
        <v>1.63</v>
      </c>
    </row>
    <row r="5669" customFormat="false" ht="38.25" hidden="false" customHeight="false" outlineLevel="0" collapsed="false">
      <c r="A5669" s="63" t="s">
        <v>1375</v>
      </c>
      <c r="B5669" s="23" t="s">
        <v>1376</v>
      </c>
      <c r="C5669" s="24" t="s">
        <v>17</v>
      </c>
      <c r="D5669" s="24" t="s">
        <v>1314</v>
      </c>
      <c r="E5669" s="62" t="n">
        <v>0.04</v>
      </c>
      <c r="F5669" s="26" t="n">
        <v>12.7</v>
      </c>
      <c r="G5669" s="26" t="n">
        <v>0.51</v>
      </c>
    </row>
    <row r="5670" customFormat="false" ht="38.25" hidden="false" customHeight="false" outlineLevel="0" collapsed="false">
      <c r="A5670" s="63" t="s">
        <v>1369</v>
      </c>
      <c r="B5670" s="23" t="s">
        <v>1370</v>
      </c>
      <c r="C5670" s="24" t="s">
        <v>17</v>
      </c>
      <c r="D5670" s="24" t="s">
        <v>1314</v>
      </c>
      <c r="E5670" s="62" t="n">
        <v>0.04</v>
      </c>
      <c r="F5670" s="26" t="n">
        <v>15.51</v>
      </c>
      <c r="G5670" s="26" t="n">
        <v>0.62</v>
      </c>
    </row>
    <row r="5671" customFormat="false" ht="15" hidden="false" customHeight="false" outlineLevel="0" collapsed="false">
      <c r="A5671" s="64" t="s">
        <v>1353</v>
      </c>
      <c r="B5671" s="64"/>
      <c r="C5671" s="64"/>
      <c r="D5671" s="64"/>
      <c r="E5671" s="64"/>
      <c r="F5671" s="64"/>
      <c r="G5671" s="65" t="n">
        <v>0.79</v>
      </c>
    </row>
    <row r="5672" customFormat="false" ht="15" hidden="false" customHeight="false" outlineLevel="0" collapsed="false">
      <c r="A5672" s="64" t="s">
        <v>1354</v>
      </c>
      <c r="B5672" s="64"/>
      <c r="C5672" s="64"/>
      <c r="D5672" s="64"/>
      <c r="E5672" s="64"/>
      <c r="F5672" s="64"/>
      <c r="G5672" s="65" t="n">
        <v>3.27</v>
      </c>
    </row>
    <row r="5673" customFormat="false" ht="15" hidden="false" customHeight="false" outlineLevel="0" collapsed="false">
      <c r="A5673" s="64" t="s">
        <v>1355</v>
      </c>
      <c r="B5673" s="64"/>
      <c r="C5673" s="64"/>
      <c r="D5673" s="64"/>
      <c r="E5673" s="64"/>
      <c r="F5673" s="64"/>
      <c r="G5673" s="65" t="n">
        <v>4.06</v>
      </c>
    </row>
    <row r="5674" customFormat="false" ht="15" hidden="false" customHeight="false" outlineLevel="0" collapsed="false">
      <c r="A5674" s="64" t="s">
        <v>1356</v>
      </c>
      <c r="B5674" s="64"/>
      <c r="C5674" s="64"/>
      <c r="D5674" s="64"/>
      <c r="E5674" s="64"/>
      <c r="F5674" s="64"/>
      <c r="G5674" s="65" t="n">
        <v>0</v>
      </c>
    </row>
    <row r="5675" customFormat="false" ht="15" hidden="false" customHeight="false" outlineLevel="0" collapsed="false">
      <c r="A5675" s="64" t="s">
        <v>1357</v>
      </c>
      <c r="B5675" s="64"/>
      <c r="C5675" s="64"/>
      <c r="D5675" s="64"/>
      <c r="E5675" s="64"/>
      <c r="F5675" s="64"/>
      <c r="G5675" s="65" t="n">
        <v>1.04</v>
      </c>
    </row>
    <row r="5676" customFormat="false" ht="15" hidden="false" customHeight="false" outlineLevel="0" collapsed="false">
      <c r="A5676" s="64" t="s">
        <v>1358</v>
      </c>
      <c r="B5676" s="64"/>
      <c r="C5676" s="64"/>
      <c r="D5676" s="64"/>
      <c r="E5676" s="64"/>
      <c r="F5676" s="64"/>
      <c r="G5676" s="65" t="n">
        <v>0</v>
      </c>
    </row>
    <row r="5677" customFormat="false" ht="15" hidden="false" customHeight="false" outlineLevel="0" collapsed="false">
      <c r="A5677" s="64" t="s">
        <v>1359</v>
      </c>
      <c r="B5677" s="64"/>
      <c r="C5677" s="64"/>
      <c r="D5677" s="64"/>
      <c r="E5677" s="64"/>
      <c r="F5677" s="64"/>
      <c r="G5677" s="65" t="n">
        <v>1.04</v>
      </c>
    </row>
    <row r="5678" customFormat="false" ht="15" hidden="false" customHeight="false" outlineLevel="0" collapsed="false">
      <c r="A5678" s="64" t="s">
        <v>1360</v>
      </c>
      <c r="B5678" s="64"/>
      <c r="C5678" s="64"/>
      <c r="D5678" s="64"/>
      <c r="E5678" s="64"/>
      <c r="F5678" s="64"/>
      <c r="G5678" s="65" t="n">
        <v>5.1</v>
      </c>
    </row>
    <row r="5679" customFormat="false" ht="15" hidden="false" customHeight="false" outlineLevel="0" collapsed="false">
      <c r="A5679" s="64" t="s">
        <v>1361</v>
      </c>
      <c r="B5679" s="64"/>
      <c r="C5679" s="64"/>
      <c r="D5679" s="64"/>
      <c r="E5679" s="64"/>
      <c r="F5679" s="64"/>
      <c r="G5679" s="65" t="n">
        <v>1</v>
      </c>
    </row>
    <row r="5680" customFormat="false" ht="15" hidden="false" customHeight="false" outlineLevel="0" collapsed="false">
      <c r="A5680" s="64" t="s">
        <v>1362</v>
      </c>
      <c r="B5680" s="64"/>
      <c r="C5680" s="64"/>
      <c r="D5680" s="64"/>
      <c r="E5680" s="64"/>
      <c r="F5680" s="64"/>
      <c r="G5680" s="65" t="n">
        <f aca="false">G5679*G5678</f>
        <v>5.1</v>
      </c>
    </row>
    <row r="5681" customFormat="false" ht="15" hidden="false" customHeight="false" outlineLevel="0" collapsed="false">
      <c r="A5681" s="66"/>
      <c r="B5681" s="66"/>
      <c r="C5681" s="66"/>
      <c r="D5681" s="66"/>
      <c r="E5681" s="66"/>
      <c r="F5681" s="66"/>
      <c r="G5681" s="66"/>
    </row>
    <row r="5682" customFormat="false" ht="76.5" hidden="false" customHeight="false" outlineLevel="0" collapsed="false">
      <c r="A5682" s="30" t="s">
        <v>705</v>
      </c>
      <c r="B5682" s="30" t="s">
        <v>706</v>
      </c>
      <c r="C5682" s="61" t="s">
        <v>17</v>
      </c>
      <c r="D5682" s="61" t="s">
        <v>23</v>
      </c>
      <c r="E5682" s="62"/>
      <c r="F5682" s="25"/>
      <c r="G5682" s="25"/>
    </row>
    <row r="5683" customFormat="false" ht="51" hidden="false" customHeight="false" outlineLevel="0" collapsed="false">
      <c r="A5683" s="63" t="n">
        <v>20078</v>
      </c>
      <c r="B5683" s="23" t="s">
        <v>1988</v>
      </c>
      <c r="C5683" s="24" t="s">
        <v>1343</v>
      </c>
      <c r="D5683" s="24" t="s">
        <v>23</v>
      </c>
      <c r="E5683" s="62" t="n">
        <v>0.28</v>
      </c>
      <c r="F5683" s="26" t="n">
        <v>16.53</v>
      </c>
      <c r="G5683" s="26" t="n">
        <v>4.56</v>
      </c>
    </row>
    <row r="5684" customFormat="false" ht="38.25" hidden="false" customHeight="false" outlineLevel="0" collapsed="false">
      <c r="A5684" s="63" t="n">
        <v>301</v>
      </c>
      <c r="B5684" s="23" t="s">
        <v>1996</v>
      </c>
      <c r="C5684" s="24" t="s">
        <v>1343</v>
      </c>
      <c r="D5684" s="24" t="s">
        <v>23</v>
      </c>
      <c r="E5684" s="62" t="n">
        <v>6</v>
      </c>
      <c r="F5684" s="26" t="n">
        <v>1.73</v>
      </c>
      <c r="G5684" s="26" t="n">
        <v>10.38</v>
      </c>
    </row>
    <row r="5685" customFormat="false" ht="38.25" hidden="false" customHeight="false" outlineLevel="0" collapsed="false">
      <c r="A5685" s="63" t="n">
        <v>3670</v>
      </c>
      <c r="B5685" s="23" t="s">
        <v>1471</v>
      </c>
      <c r="C5685" s="24" t="s">
        <v>1343</v>
      </c>
      <c r="D5685" s="24" t="s">
        <v>23</v>
      </c>
      <c r="E5685" s="62" t="n">
        <v>3</v>
      </c>
      <c r="F5685" s="26" t="n">
        <v>14.33</v>
      </c>
      <c r="G5685" s="26" t="n">
        <v>42.99</v>
      </c>
    </row>
    <row r="5686" customFormat="false" ht="38.25" hidden="false" customHeight="false" outlineLevel="0" collapsed="false">
      <c r="A5686" s="63" t="s">
        <v>1375</v>
      </c>
      <c r="B5686" s="23" t="s">
        <v>1376</v>
      </c>
      <c r="C5686" s="24" t="s">
        <v>17</v>
      </c>
      <c r="D5686" s="24" t="s">
        <v>1314</v>
      </c>
      <c r="E5686" s="62" t="n">
        <v>0.96</v>
      </c>
      <c r="F5686" s="26" t="n">
        <v>12.7</v>
      </c>
      <c r="G5686" s="26" t="n">
        <v>12.19</v>
      </c>
    </row>
    <row r="5687" customFormat="false" ht="38.25" hidden="false" customHeight="false" outlineLevel="0" collapsed="false">
      <c r="A5687" s="63" t="s">
        <v>1369</v>
      </c>
      <c r="B5687" s="23" t="s">
        <v>1370</v>
      </c>
      <c r="C5687" s="24" t="s">
        <v>17</v>
      </c>
      <c r="D5687" s="24" t="s">
        <v>1314</v>
      </c>
      <c r="E5687" s="62" t="n">
        <v>0.96</v>
      </c>
      <c r="F5687" s="26" t="n">
        <v>15.51</v>
      </c>
      <c r="G5687" s="26" t="n">
        <v>14.89</v>
      </c>
    </row>
    <row r="5688" customFormat="false" ht="15" hidden="false" customHeight="false" outlineLevel="0" collapsed="false">
      <c r="A5688" s="64" t="s">
        <v>1353</v>
      </c>
      <c r="B5688" s="64"/>
      <c r="C5688" s="64"/>
      <c r="D5688" s="64"/>
      <c r="E5688" s="64"/>
      <c r="F5688" s="64"/>
      <c r="G5688" s="65" t="n">
        <v>6.34</v>
      </c>
    </row>
    <row r="5689" customFormat="false" ht="15" hidden="false" customHeight="false" outlineLevel="0" collapsed="false">
      <c r="A5689" s="64" t="s">
        <v>1354</v>
      </c>
      <c r="B5689" s="64"/>
      <c r="C5689" s="64"/>
      <c r="D5689" s="64"/>
      <c r="E5689" s="64"/>
      <c r="F5689" s="64"/>
      <c r="G5689" s="65" t="n">
        <v>22</v>
      </c>
    </row>
    <row r="5690" customFormat="false" ht="15" hidden="false" customHeight="false" outlineLevel="0" collapsed="false">
      <c r="A5690" s="64" t="s">
        <v>1355</v>
      </c>
      <c r="B5690" s="64"/>
      <c r="C5690" s="64"/>
      <c r="D5690" s="64"/>
      <c r="E5690" s="64"/>
      <c r="F5690" s="64"/>
      <c r="G5690" s="65" t="n">
        <v>28.34</v>
      </c>
    </row>
    <row r="5691" customFormat="false" ht="15" hidden="false" customHeight="false" outlineLevel="0" collapsed="false">
      <c r="A5691" s="64" t="s">
        <v>1356</v>
      </c>
      <c r="B5691" s="64"/>
      <c r="C5691" s="64"/>
      <c r="D5691" s="64"/>
      <c r="E5691" s="64"/>
      <c r="F5691" s="64"/>
      <c r="G5691" s="65" t="n">
        <v>0</v>
      </c>
    </row>
    <row r="5692" customFormat="false" ht="15" hidden="false" customHeight="false" outlineLevel="0" collapsed="false">
      <c r="A5692" s="64" t="s">
        <v>1357</v>
      </c>
      <c r="B5692" s="64"/>
      <c r="C5692" s="64"/>
      <c r="D5692" s="64"/>
      <c r="E5692" s="64"/>
      <c r="F5692" s="64"/>
      <c r="G5692" s="65" t="n">
        <v>7.27</v>
      </c>
    </row>
    <row r="5693" customFormat="false" ht="15" hidden="false" customHeight="false" outlineLevel="0" collapsed="false">
      <c r="A5693" s="64" t="s">
        <v>1358</v>
      </c>
      <c r="B5693" s="64"/>
      <c r="C5693" s="64"/>
      <c r="D5693" s="64"/>
      <c r="E5693" s="64"/>
      <c r="F5693" s="64"/>
      <c r="G5693" s="65" t="n">
        <v>0</v>
      </c>
    </row>
    <row r="5694" customFormat="false" ht="15" hidden="false" customHeight="false" outlineLevel="0" collapsed="false">
      <c r="A5694" s="64" t="s">
        <v>1359</v>
      </c>
      <c r="B5694" s="64"/>
      <c r="C5694" s="64"/>
      <c r="D5694" s="64"/>
      <c r="E5694" s="64"/>
      <c r="F5694" s="64"/>
      <c r="G5694" s="65" t="n">
        <v>7.27</v>
      </c>
    </row>
    <row r="5695" customFormat="false" ht="15" hidden="false" customHeight="false" outlineLevel="0" collapsed="false">
      <c r="A5695" s="64" t="s">
        <v>1360</v>
      </c>
      <c r="B5695" s="64"/>
      <c r="C5695" s="64"/>
      <c r="D5695" s="64"/>
      <c r="E5695" s="64"/>
      <c r="F5695" s="64"/>
      <c r="G5695" s="65" t="n">
        <v>35.6</v>
      </c>
    </row>
    <row r="5696" customFormat="false" ht="15" hidden="false" customHeight="false" outlineLevel="0" collapsed="false">
      <c r="A5696" s="64" t="s">
        <v>1361</v>
      </c>
      <c r="B5696" s="64"/>
      <c r="C5696" s="64"/>
      <c r="D5696" s="64"/>
      <c r="E5696" s="64"/>
      <c r="F5696" s="64"/>
      <c r="G5696" s="65" t="n">
        <v>3</v>
      </c>
    </row>
    <row r="5697" customFormat="false" ht="15" hidden="false" customHeight="false" outlineLevel="0" collapsed="false">
      <c r="A5697" s="64" t="s">
        <v>1362</v>
      </c>
      <c r="B5697" s="64"/>
      <c r="C5697" s="64"/>
      <c r="D5697" s="64"/>
      <c r="E5697" s="64"/>
      <c r="F5697" s="64"/>
      <c r="G5697" s="65" t="n">
        <f aca="false">G5696*G5695</f>
        <v>106.8</v>
      </c>
    </row>
    <row r="5698" customFormat="false" ht="15" hidden="false" customHeight="false" outlineLevel="0" collapsed="false">
      <c r="A5698" s="66"/>
      <c r="B5698" s="66"/>
      <c r="C5698" s="66"/>
      <c r="D5698" s="66"/>
      <c r="E5698" s="66"/>
      <c r="F5698" s="66"/>
      <c r="G5698" s="66"/>
    </row>
    <row r="5699" customFormat="false" ht="25.5" hidden="false" customHeight="false" outlineLevel="0" collapsed="false">
      <c r="A5699" s="30" t="s">
        <v>707</v>
      </c>
      <c r="B5699" s="30" t="s">
        <v>708</v>
      </c>
      <c r="C5699" s="61" t="s">
        <v>17</v>
      </c>
      <c r="D5699" s="61" t="s">
        <v>23</v>
      </c>
      <c r="E5699" s="62"/>
      <c r="F5699" s="25"/>
      <c r="G5699" s="25"/>
    </row>
    <row r="5700" customFormat="false" ht="25.5" hidden="false" customHeight="false" outlineLevel="0" collapsed="false">
      <c r="A5700" s="63" t="n">
        <v>39319</v>
      </c>
      <c r="B5700" s="23" t="s">
        <v>2000</v>
      </c>
      <c r="C5700" s="24" t="s">
        <v>1343</v>
      </c>
      <c r="D5700" s="24" t="s">
        <v>23</v>
      </c>
      <c r="E5700" s="62" t="n">
        <v>1</v>
      </c>
      <c r="F5700" s="26" t="n">
        <v>3.83</v>
      </c>
      <c r="G5700" s="26" t="n">
        <v>3.83</v>
      </c>
    </row>
    <row r="5701" customFormat="false" ht="38.25" hidden="false" customHeight="false" outlineLevel="0" collapsed="false">
      <c r="A5701" s="63" t="s">
        <v>1375</v>
      </c>
      <c r="B5701" s="23" t="s">
        <v>1376</v>
      </c>
      <c r="C5701" s="24" t="s">
        <v>17</v>
      </c>
      <c r="D5701" s="24" t="s">
        <v>1314</v>
      </c>
      <c r="E5701" s="62" t="n">
        <v>0.4</v>
      </c>
      <c r="F5701" s="26" t="n">
        <v>12.7</v>
      </c>
      <c r="G5701" s="26" t="n">
        <v>5.08</v>
      </c>
    </row>
    <row r="5702" customFormat="false" ht="15" hidden="false" customHeight="false" outlineLevel="0" collapsed="false">
      <c r="A5702" s="64" t="s">
        <v>1353</v>
      </c>
      <c r="B5702" s="64"/>
      <c r="C5702" s="64"/>
      <c r="D5702" s="64"/>
      <c r="E5702" s="64"/>
      <c r="F5702" s="64"/>
      <c r="G5702" s="65" t="n">
        <v>3.4</v>
      </c>
    </row>
    <row r="5703" customFormat="false" ht="15" hidden="false" customHeight="false" outlineLevel="0" collapsed="false">
      <c r="A5703" s="64" t="s">
        <v>1354</v>
      </c>
      <c r="B5703" s="64"/>
      <c r="C5703" s="64"/>
      <c r="D5703" s="64"/>
      <c r="E5703" s="64"/>
      <c r="F5703" s="64"/>
      <c r="G5703" s="65" t="n">
        <v>5.51</v>
      </c>
    </row>
    <row r="5704" customFormat="false" ht="15" hidden="false" customHeight="false" outlineLevel="0" collapsed="false">
      <c r="A5704" s="64" t="s">
        <v>1355</v>
      </c>
      <c r="B5704" s="64"/>
      <c r="C5704" s="64"/>
      <c r="D5704" s="64"/>
      <c r="E5704" s="64"/>
      <c r="F5704" s="64"/>
      <c r="G5704" s="65" t="n">
        <v>8.91</v>
      </c>
    </row>
    <row r="5705" customFormat="false" ht="15" hidden="false" customHeight="false" outlineLevel="0" collapsed="false">
      <c r="A5705" s="64" t="s">
        <v>1356</v>
      </c>
      <c r="B5705" s="64"/>
      <c r="C5705" s="64"/>
      <c r="D5705" s="64"/>
      <c r="E5705" s="64"/>
      <c r="F5705" s="64"/>
      <c r="G5705" s="65" t="n">
        <v>0</v>
      </c>
    </row>
    <row r="5706" customFormat="false" ht="15" hidden="false" customHeight="false" outlineLevel="0" collapsed="false">
      <c r="A5706" s="64" t="s">
        <v>1357</v>
      </c>
      <c r="B5706" s="64"/>
      <c r="C5706" s="64"/>
      <c r="D5706" s="64"/>
      <c r="E5706" s="64"/>
      <c r="F5706" s="64"/>
      <c r="G5706" s="65" t="n">
        <v>2.29</v>
      </c>
    </row>
    <row r="5707" customFormat="false" ht="15" hidden="false" customHeight="false" outlineLevel="0" collapsed="false">
      <c r="A5707" s="64" t="s">
        <v>1358</v>
      </c>
      <c r="B5707" s="64"/>
      <c r="C5707" s="64"/>
      <c r="D5707" s="64"/>
      <c r="E5707" s="64"/>
      <c r="F5707" s="64"/>
      <c r="G5707" s="65" t="n">
        <v>0</v>
      </c>
    </row>
    <row r="5708" customFormat="false" ht="15" hidden="false" customHeight="false" outlineLevel="0" collapsed="false">
      <c r="A5708" s="64" t="s">
        <v>1359</v>
      </c>
      <c r="B5708" s="64"/>
      <c r="C5708" s="64"/>
      <c r="D5708" s="64"/>
      <c r="E5708" s="64"/>
      <c r="F5708" s="64"/>
      <c r="G5708" s="65" t="n">
        <v>2.29</v>
      </c>
    </row>
    <row r="5709" customFormat="false" ht="15" hidden="false" customHeight="false" outlineLevel="0" collapsed="false">
      <c r="A5709" s="64" t="s">
        <v>1360</v>
      </c>
      <c r="B5709" s="64"/>
      <c r="C5709" s="64"/>
      <c r="D5709" s="64"/>
      <c r="E5709" s="64"/>
      <c r="F5709" s="64"/>
      <c r="G5709" s="65" t="n">
        <v>11.19</v>
      </c>
    </row>
    <row r="5710" customFormat="false" ht="15" hidden="false" customHeight="false" outlineLevel="0" collapsed="false">
      <c r="A5710" s="64" t="s">
        <v>1361</v>
      </c>
      <c r="B5710" s="64"/>
      <c r="C5710" s="64"/>
      <c r="D5710" s="64"/>
      <c r="E5710" s="64"/>
      <c r="F5710" s="64"/>
      <c r="G5710" s="65" t="n">
        <v>1</v>
      </c>
    </row>
    <row r="5711" customFormat="false" ht="15" hidden="false" customHeight="false" outlineLevel="0" collapsed="false">
      <c r="A5711" s="64" t="s">
        <v>1362</v>
      </c>
      <c r="B5711" s="64"/>
      <c r="C5711" s="64"/>
      <c r="D5711" s="64"/>
      <c r="E5711" s="64"/>
      <c r="F5711" s="64"/>
      <c r="G5711" s="65" t="n">
        <f aca="false">G5710*G5709</f>
        <v>11.19</v>
      </c>
    </row>
    <row r="5712" customFormat="false" ht="15" hidden="false" customHeight="false" outlineLevel="0" collapsed="false">
      <c r="A5712" s="66"/>
      <c r="B5712" s="66"/>
      <c r="C5712" s="66"/>
      <c r="D5712" s="66"/>
      <c r="E5712" s="66"/>
      <c r="F5712" s="66"/>
      <c r="G5712" s="66"/>
    </row>
    <row r="5713" customFormat="false" ht="25.5" hidden="false" customHeight="false" outlineLevel="0" collapsed="false">
      <c r="A5713" s="30" t="s">
        <v>709</v>
      </c>
      <c r="B5713" s="30" t="s">
        <v>668</v>
      </c>
      <c r="C5713" s="61" t="s">
        <v>17</v>
      </c>
      <c r="D5713" s="61" t="s">
        <v>23</v>
      </c>
      <c r="E5713" s="62"/>
      <c r="F5713" s="25"/>
      <c r="G5713" s="25"/>
    </row>
    <row r="5714" customFormat="false" ht="38.25" hidden="false" customHeight="false" outlineLevel="0" collapsed="false">
      <c r="A5714" s="63" t="s">
        <v>1375</v>
      </c>
      <c r="B5714" s="23" t="s">
        <v>1376</v>
      </c>
      <c r="C5714" s="24" t="s">
        <v>17</v>
      </c>
      <c r="D5714" s="24" t="s">
        <v>1314</v>
      </c>
      <c r="E5714" s="62" t="n">
        <v>16</v>
      </c>
      <c r="F5714" s="26" t="n">
        <v>12.7</v>
      </c>
      <c r="G5714" s="26" t="n">
        <v>203.16</v>
      </c>
    </row>
    <row r="5715" customFormat="false" ht="38.25" hidden="false" customHeight="false" outlineLevel="0" collapsed="false">
      <c r="A5715" s="63" t="s">
        <v>1369</v>
      </c>
      <c r="B5715" s="23" t="s">
        <v>1370</v>
      </c>
      <c r="C5715" s="24" t="s">
        <v>17</v>
      </c>
      <c r="D5715" s="24" t="s">
        <v>1314</v>
      </c>
      <c r="E5715" s="62" t="n">
        <v>16</v>
      </c>
      <c r="F5715" s="26" t="n">
        <v>15.51</v>
      </c>
      <c r="G5715" s="26" t="n">
        <v>248.12</v>
      </c>
    </row>
    <row r="5716" customFormat="false" ht="15" hidden="false" customHeight="false" outlineLevel="0" collapsed="false">
      <c r="A5716" s="64" t="s">
        <v>1353</v>
      </c>
      <c r="B5716" s="64"/>
      <c r="C5716" s="64"/>
      <c r="D5716" s="64"/>
      <c r="E5716" s="64"/>
      <c r="F5716" s="64"/>
      <c r="G5716" s="65" t="n">
        <v>316.96</v>
      </c>
    </row>
    <row r="5717" customFormat="false" ht="15" hidden="false" customHeight="false" outlineLevel="0" collapsed="false">
      <c r="A5717" s="64" t="s">
        <v>1354</v>
      </c>
      <c r="B5717" s="64"/>
      <c r="C5717" s="64"/>
      <c r="D5717" s="64"/>
      <c r="E5717" s="64"/>
      <c r="F5717" s="64"/>
      <c r="G5717" s="65" t="n">
        <v>134.32</v>
      </c>
    </row>
    <row r="5718" customFormat="false" ht="15" hidden="false" customHeight="false" outlineLevel="0" collapsed="false">
      <c r="A5718" s="64" t="s">
        <v>1355</v>
      </c>
      <c r="B5718" s="64"/>
      <c r="C5718" s="64"/>
      <c r="D5718" s="64"/>
      <c r="E5718" s="64"/>
      <c r="F5718" s="64"/>
      <c r="G5718" s="65" t="n">
        <v>451.28</v>
      </c>
    </row>
    <row r="5719" customFormat="false" ht="15" hidden="false" customHeight="false" outlineLevel="0" collapsed="false">
      <c r="A5719" s="64" t="s">
        <v>1356</v>
      </c>
      <c r="B5719" s="64"/>
      <c r="C5719" s="64"/>
      <c r="D5719" s="64"/>
      <c r="E5719" s="64"/>
      <c r="F5719" s="64"/>
      <c r="G5719" s="65" t="n">
        <v>0</v>
      </c>
    </row>
    <row r="5720" customFormat="false" ht="15" hidden="false" customHeight="false" outlineLevel="0" collapsed="false">
      <c r="A5720" s="64" t="s">
        <v>1357</v>
      </c>
      <c r="B5720" s="64"/>
      <c r="C5720" s="64"/>
      <c r="D5720" s="64"/>
      <c r="E5720" s="64"/>
      <c r="F5720" s="64"/>
      <c r="G5720" s="65" t="n">
        <v>115.75</v>
      </c>
    </row>
    <row r="5721" customFormat="false" ht="15" hidden="false" customHeight="false" outlineLevel="0" collapsed="false">
      <c r="A5721" s="64" t="s">
        <v>1358</v>
      </c>
      <c r="B5721" s="64"/>
      <c r="C5721" s="64"/>
      <c r="D5721" s="64"/>
      <c r="E5721" s="64"/>
      <c r="F5721" s="64"/>
      <c r="G5721" s="65" t="n">
        <v>0</v>
      </c>
    </row>
    <row r="5722" customFormat="false" ht="15" hidden="false" customHeight="false" outlineLevel="0" collapsed="false">
      <c r="A5722" s="64" t="s">
        <v>1359</v>
      </c>
      <c r="B5722" s="64"/>
      <c r="C5722" s="64"/>
      <c r="D5722" s="64"/>
      <c r="E5722" s="64"/>
      <c r="F5722" s="64"/>
      <c r="G5722" s="65" t="n">
        <v>115.75</v>
      </c>
    </row>
    <row r="5723" customFormat="false" ht="15" hidden="false" customHeight="false" outlineLevel="0" collapsed="false">
      <c r="A5723" s="64" t="s">
        <v>1360</v>
      </c>
      <c r="B5723" s="64"/>
      <c r="C5723" s="64"/>
      <c r="D5723" s="64"/>
      <c r="E5723" s="64"/>
      <c r="F5723" s="64"/>
      <c r="G5723" s="65" t="n">
        <v>567.04</v>
      </c>
    </row>
    <row r="5724" customFormat="false" ht="15" hidden="false" customHeight="false" outlineLevel="0" collapsed="false">
      <c r="A5724" s="64" t="s">
        <v>1361</v>
      </c>
      <c r="B5724" s="64"/>
      <c r="C5724" s="64"/>
      <c r="D5724" s="64"/>
      <c r="E5724" s="64"/>
      <c r="F5724" s="64"/>
      <c r="G5724" s="65" t="n">
        <v>1</v>
      </c>
    </row>
    <row r="5725" customFormat="false" ht="15" hidden="false" customHeight="false" outlineLevel="0" collapsed="false">
      <c r="A5725" s="64" t="s">
        <v>1362</v>
      </c>
      <c r="B5725" s="64"/>
      <c r="C5725" s="64"/>
      <c r="D5725" s="64"/>
      <c r="E5725" s="64"/>
      <c r="F5725" s="64"/>
      <c r="G5725" s="65" t="n">
        <f aca="false">G5724*G5723</f>
        <v>567.04</v>
      </c>
    </row>
    <row r="5726" customFormat="false" ht="15" hidden="false" customHeight="false" outlineLevel="0" collapsed="false">
      <c r="A5726" s="66"/>
      <c r="B5726" s="66"/>
      <c r="C5726" s="66"/>
      <c r="D5726" s="66"/>
      <c r="E5726" s="66"/>
      <c r="F5726" s="66"/>
      <c r="G5726" s="66"/>
    </row>
    <row r="5727" customFormat="false" ht="15" hidden="false" customHeight="true" outlineLevel="0" collapsed="false">
      <c r="A5727" s="30" t="s">
        <v>710</v>
      </c>
      <c r="B5727" s="30" t="s">
        <v>711</v>
      </c>
      <c r="C5727" s="30"/>
      <c r="D5727" s="30"/>
      <c r="E5727" s="30"/>
      <c r="F5727" s="30"/>
      <c r="G5727" s="30"/>
    </row>
    <row r="5728" customFormat="false" ht="25.5" hidden="false" customHeight="false" outlineLevel="0" collapsed="false">
      <c r="A5728" s="30" t="s">
        <v>712</v>
      </c>
      <c r="B5728" s="30" t="s">
        <v>713</v>
      </c>
      <c r="C5728" s="61" t="s">
        <v>17</v>
      </c>
      <c r="D5728" s="61" t="s">
        <v>23</v>
      </c>
      <c r="E5728" s="62"/>
      <c r="F5728" s="25"/>
      <c r="G5728" s="25"/>
    </row>
    <row r="5729" customFormat="false" ht="25.5" hidden="false" customHeight="false" outlineLevel="0" collapsed="false">
      <c r="A5729" s="63" t="n">
        <v>1382</v>
      </c>
      <c r="B5729" s="23" t="s">
        <v>2001</v>
      </c>
      <c r="C5729" s="24" t="s">
        <v>1343</v>
      </c>
      <c r="D5729" s="24" t="s">
        <v>2002</v>
      </c>
      <c r="E5729" s="62" t="n">
        <v>7.5</v>
      </c>
      <c r="F5729" s="26" t="n">
        <v>22.93</v>
      </c>
      <c r="G5729" s="26" t="n">
        <v>171.98</v>
      </c>
    </row>
    <row r="5730" customFormat="false" ht="38.25" hidden="false" customHeight="false" outlineLevel="0" collapsed="false">
      <c r="A5730" s="63" t="n">
        <v>370</v>
      </c>
      <c r="B5730" s="23" t="s">
        <v>1549</v>
      </c>
      <c r="C5730" s="24" t="s">
        <v>1343</v>
      </c>
      <c r="D5730" s="24" t="s">
        <v>28</v>
      </c>
      <c r="E5730" s="62" t="n">
        <v>1.6</v>
      </c>
      <c r="F5730" s="26" t="n">
        <v>44</v>
      </c>
      <c r="G5730" s="26" t="n">
        <v>70.4</v>
      </c>
    </row>
    <row r="5731" customFormat="false" ht="38.25" hidden="false" customHeight="false" outlineLevel="0" collapsed="false">
      <c r="A5731" s="63" t="n">
        <v>4721</v>
      </c>
      <c r="B5731" s="23" t="s">
        <v>1550</v>
      </c>
      <c r="C5731" s="24" t="s">
        <v>1343</v>
      </c>
      <c r="D5731" s="24" t="s">
        <v>28</v>
      </c>
      <c r="E5731" s="62" t="n">
        <v>0.56</v>
      </c>
      <c r="F5731" s="26" t="n">
        <v>54.25</v>
      </c>
      <c r="G5731" s="26" t="n">
        <v>30.38</v>
      </c>
    </row>
    <row r="5732" customFormat="false" ht="38.25" hidden="false" customHeight="false" outlineLevel="0" collapsed="false">
      <c r="A5732" s="63" t="n">
        <v>7271</v>
      </c>
      <c r="B5732" s="23" t="s">
        <v>1598</v>
      </c>
      <c r="C5732" s="24" t="s">
        <v>1343</v>
      </c>
      <c r="D5732" s="24" t="s">
        <v>23</v>
      </c>
      <c r="E5732" s="62" t="n">
        <v>420</v>
      </c>
      <c r="F5732" s="26" t="n">
        <v>0.55</v>
      </c>
      <c r="G5732" s="26" t="n">
        <v>231</v>
      </c>
    </row>
    <row r="5733" customFormat="false" ht="25.5" hidden="false" customHeight="false" outlineLevel="0" collapsed="false">
      <c r="A5733" s="63" t="s">
        <v>1363</v>
      </c>
      <c r="B5733" s="23" t="s">
        <v>1364</v>
      </c>
      <c r="C5733" s="24" t="s">
        <v>17</v>
      </c>
      <c r="D5733" s="24" t="s">
        <v>1314</v>
      </c>
      <c r="E5733" s="62" t="n">
        <v>20</v>
      </c>
      <c r="F5733" s="26" t="n">
        <v>15.53</v>
      </c>
      <c r="G5733" s="26" t="n">
        <v>310.55</v>
      </c>
    </row>
    <row r="5734" customFormat="false" ht="25.5" hidden="false" customHeight="false" outlineLevel="0" collapsed="false">
      <c r="A5734" s="63" t="s">
        <v>1349</v>
      </c>
      <c r="B5734" s="23" t="s">
        <v>1350</v>
      </c>
      <c r="C5734" s="24" t="s">
        <v>17</v>
      </c>
      <c r="D5734" s="24" t="s">
        <v>1314</v>
      </c>
      <c r="E5734" s="62" t="n">
        <v>43.5</v>
      </c>
      <c r="F5734" s="26" t="n">
        <v>12.54</v>
      </c>
      <c r="G5734" s="26" t="n">
        <v>545.38</v>
      </c>
    </row>
    <row r="5735" customFormat="false" ht="15" hidden="false" customHeight="false" outlineLevel="0" collapsed="false">
      <c r="A5735" s="64" t="s">
        <v>1353</v>
      </c>
      <c r="B5735" s="64"/>
      <c r="C5735" s="64"/>
      <c r="D5735" s="64"/>
      <c r="E5735" s="64"/>
      <c r="F5735" s="64"/>
      <c r="G5735" s="65" t="n">
        <v>58.94</v>
      </c>
    </row>
    <row r="5736" customFormat="false" ht="15" hidden="false" customHeight="false" outlineLevel="0" collapsed="false">
      <c r="A5736" s="64" t="s">
        <v>1354</v>
      </c>
      <c r="B5736" s="64"/>
      <c r="C5736" s="64"/>
      <c r="D5736" s="64"/>
      <c r="E5736" s="64"/>
      <c r="F5736" s="64"/>
      <c r="G5736" s="65" t="n">
        <v>77.03</v>
      </c>
    </row>
    <row r="5737" customFormat="false" ht="15" hidden="false" customHeight="false" outlineLevel="0" collapsed="false">
      <c r="A5737" s="64" t="s">
        <v>1355</v>
      </c>
      <c r="B5737" s="64"/>
      <c r="C5737" s="64"/>
      <c r="D5737" s="64"/>
      <c r="E5737" s="64"/>
      <c r="F5737" s="64"/>
      <c r="G5737" s="65" t="n">
        <v>135.97</v>
      </c>
    </row>
    <row r="5738" customFormat="false" ht="15" hidden="false" customHeight="false" outlineLevel="0" collapsed="false">
      <c r="A5738" s="64" t="s">
        <v>1356</v>
      </c>
      <c r="B5738" s="64"/>
      <c r="C5738" s="64"/>
      <c r="D5738" s="64"/>
      <c r="E5738" s="64"/>
      <c r="F5738" s="64"/>
      <c r="G5738" s="65" t="n">
        <v>0</v>
      </c>
    </row>
    <row r="5739" customFormat="false" ht="15" hidden="false" customHeight="false" outlineLevel="0" collapsed="false">
      <c r="A5739" s="64" t="s">
        <v>1357</v>
      </c>
      <c r="B5739" s="64"/>
      <c r="C5739" s="64"/>
      <c r="D5739" s="64"/>
      <c r="E5739" s="64"/>
      <c r="F5739" s="64"/>
      <c r="G5739" s="65" t="n">
        <v>34.88</v>
      </c>
    </row>
    <row r="5740" customFormat="false" ht="15" hidden="false" customHeight="false" outlineLevel="0" collapsed="false">
      <c r="A5740" s="64" t="s">
        <v>1358</v>
      </c>
      <c r="B5740" s="64"/>
      <c r="C5740" s="64"/>
      <c r="D5740" s="64"/>
      <c r="E5740" s="64"/>
      <c r="F5740" s="64"/>
      <c r="G5740" s="65" t="n">
        <v>0</v>
      </c>
    </row>
    <row r="5741" customFormat="false" ht="15" hidden="false" customHeight="false" outlineLevel="0" collapsed="false">
      <c r="A5741" s="64" t="s">
        <v>1359</v>
      </c>
      <c r="B5741" s="64"/>
      <c r="C5741" s="64"/>
      <c r="D5741" s="64"/>
      <c r="E5741" s="64"/>
      <c r="F5741" s="64"/>
      <c r="G5741" s="65" t="n">
        <v>34.88</v>
      </c>
    </row>
    <row r="5742" customFormat="false" ht="15" hidden="false" customHeight="false" outlineLevel="0" collapsed="false">
      <c r="A5742" s="64" t="s">
        <v>1360</v>
      </c>
      <c r="B5742" s="64"/>
      <c r="C5742" s="64"/>
      <c r="D5742" s="64"/>
      <c r="E5742" s="64"/>
      <c r="F5742" s="64"/>
      <c r="G5742" s="65" t="n">
        <v>170.85</v>
      </c>
    </row>
    <row r="5743" customFormat="false" ht="15" hidden="false" customHeight="false" outlineLevel="0" collapsed="false">
      <c r="A5743" s="64" t="s">
        <v>1361</v>
      </c>
      <c r="B5743" s="64"/>
      <c r="C5743" s="64"/>
      <c r="D5743" s="64"/>
      <c r="E5743" s="64"/>
      <c r="F5743" s="64"/>
      <c r="G5743" s="65" t="n">
        <v>10</v>
      </c>
    </row>
    <row r="5744" customFormat="false" ht="15" hidden="false" customHeight="false" outlineLevel="0" collapsed="false">
      <c r="A5744" s="64" t="s">
        <v>1362</v>
      </c>
      <c r="B5744" s="64"/>
      <c r="C5744" s="64"/>
      <c r="D5744" s="64"/>
      <c r="E5744" s="64"/>
      <c r="F5744" s="64"/>
      <c r="G5744" s="65" t="n">
        <f aca="false">G5743*G5742</f>
        <v>1708.5</v>
      </c>
    </row>
    <row r="5745" customFormat="false" ht="15" hidden="false" customHeight="false" outlineLevel="0" collapsed="false">
      <c r="A5745" s="66"/>
      <c r="B5745" s="66"/>
      <c r="C5745" s="66"/>
      <c r="D5745" s="66"/>
      <c r="E5745" s="66"/>
      <c r="F5745" s="66"/>
      <c r="G5745" s="66"/>
    </row>
    <row r="5746" customFormat="false" ht="25.5" hidden="false" customHeight="false" outlineLevel="0" collapsed="false">
      <c r="A5746" s="30" t="s">
        <v>714</v>
      </c>
      <c r="B5746" s="30" t="s">
        <v>715</v>
      </c>
      <c r="C5746" s="61" t="s">
        <v>17</v>
      </c>
      <c r="D5746" s="61" t="s">
        <v>18</v>
      </c>
      <c r="E5746" s="62"/>
      <c r="F5746" s="25"/>
      <c r="G5746" s="25"/>
    </row>
    <row r="5747" customFormat="false" ht="25.5" hidden="false" customHeight="false" outlineLevel="0" collapsed="false">
      <c r="A5747" s="63" t="n">
        <v>550</v>
      </c>
      <c r="B5747" s="23" t="s">
        <v>2003</v>
      </c>
      <c r="C5747" s="24" t="s">
        <v>1343</v>
      </c>
      <c r="D5747" s="24" t="s">
        <v>114</v>
      </c>
      <c r="E5747" s="62" t="n">
        <v>151.2</v>
      </c>
      <c r="F5747" s="26" t="n">
        <v>4.17</v>
      </c>
      <c r="G5747" s="26" t="n">
        <v>630.5</v>
      </c>
    </row>
    <row r="5748" customFormat="false" ht="38.25" hidden="false" customHeight="false" outlineLevel="0" collapsed="false">
      <c r="A5748" s="63" t="n">
        <v>567</v>
      </c>
      <c r="B5748" s="23" t="s">
        <v>2004</v>
      </c>
      <c r="C5748" s="24" t="s">
        <v>1343</v>
      </c>
      <c r="D5748" s="24" t="s">
        <v>49</v>
      </c>
      <c r="E5748" s="62" t="n">
        <v>7.2</v>
      </c>
      <c r="F5748" s="26" t="n">
        <v>6.86</v>
      </c>
      <c r="G5748" s="26" t="n">
        <v>49.39</v>
      </c>
    </row>
    <row r="5749" customFormat="false" ht="25.5" hidden="false" customHeight="false" outlineLevel="0" collapsed="false">
      <c r="A5749" s="63" t="s">
        <v>2005</v>
      </c>
      <c r="B5749" s="23" t="s">
        <v>2006</v>
      </c>
      <c r="C5749" s="24" t="s">
        <v>17</v>
      </c>
      <c r="D5749" s="24" t="s">
        <v>1314</v>
      </c>
      <c r="E5749" s="62" t="n">
        <v>5.4</v>
      </c>
      <c r="F5749" s="26" t="n">
        <v>14.81</v>
      </c>
      <c r="G5749" s="26" t="n">
        <v>79.96</v>
      </c>
    </row>
    <row r="5750" customFormat="false" ht="25.5" hidden="false" customHeight="false" outlineLevel="0" collapsed="false">
      <c r="A5750" s="63" t="s">
        <v>1349</v>
      </c>
      <c r="B5750" s="23" t="s">
        <v>1350</v>
      </c>
      <c r="C5750" s="24" t="s">
        <v>17</v>
      </c>
      <c r="D5750" s="24" t="s">
        <v>1314</v>
      </c>
      <c r="E5750" s="62" t="n">
        <v>5.76</v>
      </c>
      <c r="F5750" s="26" t="n">
        <v>12.54</v>
      </c>
      <c r="G5750" s="26" t="n">
        <v>72.22</v>
      </c>
    </row>
    <row r="5751" customFormat="false" ht="38.25" hidden="false" customHeight="false" outlineLevel="0" collapsed="false">
      <c r="A5751" s="63" t="s">
        <v>1662</v>
      </c>
      <c r="B5751" s="23" t="s">
        <v>1663</v>
      </c>
      <c r="C5751" s="24" t="s">
        <v>17</v>
      </c>
      <c r="D5751" s="24" t="s">
        <v>28</v>
      </c>
      <c r="E5751" s="62" t="n">
        <v>0.01</v>
      </c>
      <c r="F5751" s="26" t="n">
        <v>328.69</v>
      </c>
      <c r="G5751" s="26" t="n">
        <v>4.73</v>
      </c>
    </row>
    <row r="5752" customFormat="false" ht="15" hidden="false" customHeight="false" outlineLevel="0" collapsed="false">
      <c r="A5752" s="64" t="s">
        <v>1353</v>
      </c>
      <c r="B5752" s="64"/>
      <c r="C5752" s="64"/>
      <c r="D5752" s="64"/>
      <c r="E5752" s="64"/>
      <c r="F5752" s="64"/>
      <c r="G5752" s="65" t="n">
        <v>29.55</v>
      </c>
    </row>
    <row r="5753" customFormat="false" ht="15" hidden="false" customHeight="false" outlineLevel="0" collapsed="false">
      <c r="A5753" s="64" t="s">
        <v>1354</v>
      </c>
      <c r="B5753" s="64"/>
      <c r="C5753" s="64"/>
      <c r="D5753" s="64"/>
      <c r="E5753" s="64"/>
      <c r="F5753" s="64"/>
      <c r="G5753" s="65" t="n">
        <v>202.9</v>
      </c>
    </row>
    <row r="5754" customFormat="false" ht="15" hidden="false" customHeight="false" outlineLevel="0" collapsed="false">
      <c r="A5754" s="64" t="s">
        <v>1355</v>
      </c>
      <c r="B5754" s="64"/>
      <c r="C5754" s="64"/>
      <c r="D5754" s="64"/>
      <c r="E5754" s="64"/>
      <c r="F5754" s="64"/>
      <c r="G5754" s="65" t="n">
        <v>232.45</v>
      </c>
    </row>
    <row r="5755" customFormat="false" ht="15" hidden="false" customHeight="false" outlineLevel="0" collapsed="false">
      <c r="A5755" s="64" t="s">
        <v>1356</v>
      </c>
      <c r="B5755" s="64"/>
      <c r="C5755" s="64"/>
      <c r="D5755" s="64"/>
      <c r="E5755" s="64"/>
      <c r="F5755" s="64"/>
      <c r="G5755" s="65" t="n">
        <v>0</v>
      </c>
    </row>
    <row r="5756" customFormat="false" ht="15" hidden="false" customHeight="false" outlineLevel="0" collapsed="false">
      <c r="A5756" s="64" t="s">
        <v>1357</v>
      </c>
      <c r="B5756" s="64"/>
      <c r="C5756" s="64"/>
      <c r="D5756" s="64"/>
      <c r="E5756" s="64"/>
      <c r="F5756" s="64"/>
      <c r="G5756" s="65" t="n">
        <v>59.62</v>
      </c>
    </row>
    <row r="5757" customFormat="false" ht="15" hidden="false" customHeight="false" outlineLevel="0" collapsed="false">
      <c r="A5757" s="64" t="s">
        <v>1358</v>
      </c>
      <c r="B5757" s="64"/>
      <c r="C5757" s="64"/>
      <c r="D5757" s="64"/>
      <c r="E5757" s="64"/>
      <c r="F5757" s="64"/>
      <c r="G5757" s="65" t="n">
        <v>0</v>
      </c>
    </row>
    <row r="5758" customFormat="false" ht="15" hidden="false" customHeight="false" outlineLevel="0" collapsed="false">
      <c r="A5758" s="64" t="s">
        <v>1359</v>
      </c>
      <c r="B5758" s="64"/>
      <c r="C5758" s="64"/>
      <c r="D5758" s="64"/>
      <c r="E5758" s="64"/>
      <c r="F5758" s="64"/>
      <c r="G5758" s="65" t="n">
        <v>59.62</v>
      </c>
    </row>
    <row r="5759" customFormat="false" ht="15" hidden="false" customHeight="false" outlineLevel="0" collapsed="false">
      <c r="A5759" s="64" t="s">
        <v>1360</v>
      </c>
      <c r="B5759" s="64"/>
      <c r="C5759" s="64"/>
      <c r="D5759" s="64"/>
      <c r="E5759" s="64"/>
      <c r="F5759" s="64"/>
      <c r="G5759" s="65" t="n">
        <v>292.07</v>
      </c>
    </row>
    <row r="5760" customFormat="false" ht="15" hidden="false" customHeight="false" outlineLevel="0" collapsed="false">
      <c r="A5760" s="64" t="s">
        <v>1361</v>
      </c>
      <c r="B5760" s="64"/>
      <c r="C5760" s="64"/>
      <c r="D5760" s="64"/>
      <c r="E5760" s="64"/>
      <c r="F5760" s="64"/>
      <c r="G5760" s="65" t="n">
        <v>3.6</v>
      </c>
    </row>
    <row r="5761" customFormat="false" ht="15" hidden="false" customHeight="false" outlineLevel="0" collapsed="false">
      <c r="A5761" s="64" t="s">
        <v>1362</v>
      </c>
      <c r="B5761" s="64"/>
      <c r="C5761" s="64"/>
      <c r="D5761" s="64"/>
      <c r="E5761" s="64"/>
      <c r="F5761" s="64"/>
      <c r="G5761" s="65" t="n">
        <f aca="false">G5760*G5759</f>
        <v>1051.452</v>
      </c>
    </row>
    <row r="5762" customFormat="false" ht="15" hidden="false" customHeight="false" outlineLevel="0" collapsed="false">
      <c r="A5762" s="66"/>
      <c r="B5762" s="66"/>
      <c r="C5762" s="66"/>
      <c r="D5762" s="66"/>
      <c r="E5762" s="66"/>
      <c r="F5762" s="66"/>
      <c r="G5762" s="66"/>
    </row>
    <row r="5763" customFormat="false" ht="25.5" hidden="false" customHeight="false" outlineLevel="0" collapsed="false">
      <c r="A5763" s="30" t="s">
        <v>716</v>
      </c>
      <c r="B5763" s="30" t="s">
        <v>111</v>
      </c>
      <c r="C5763" s="61" t="s">
        <v>17</v>
      </c>
      <c r="D5763" s="61" t="s">
        <v>28</v>
      </c>
      <c r="E5763" s="62"/>
      <c r="F5763" s="25"/>
      <c r="G5763" s="25"/>
    </row>
    <row r="5764" customFormat="false" ht="25.5" hidden="false" customHeight="false" outlineLevel="0" collapsed="false">
      <c r="A5764" s="63" t="s">
        <v>1349</v>
      </c>
      <c r="B5764" s="23" t="s">
        <v>1350</v>
      </c>
      <c r="C5764" s="24" t="s">
        <v>17</v>
      </c>
      <c r="D5764" s="24" t="s">
        <v>1314</v>
      </c>
      <c r="E5764" s="62" t="n">
        <v>23.13</v>
      </c>
      <c r="F5764" s="26" t="n">
        <v>12.54</v>
      </c>
      <c r="G5764" s="26" t="n">
        <v>289.99</v>
      </c>
    </row>
    <row r="5765" customFormat="false" ht="15" hidden="false" customHeight="false" outlineLevel="0" collapsed="false">
      <c r="A5765" s="64" t="s">
        <v>1353</v>
      </c>
      <c r="B5765" s="64"/>
      <c r="C5765" s="64"/>
      <c r="D5765" s="64"/>
      <c r="E5765" s="64"/>
      <c r="F5765" s="64"/>
      <c r="G5765" s="65" t="n">
        <v>25.02</v>
      </c>
    </row>
    <row r="5766" customFormat="false" ht="15" hidden="false" customHeight="false" outlineLevel="0" collapsed="false">
      <c r="A5766" s="64" t="s">
        <v>1354</v>
      </c>
      <c r="B5766" s="64"/>
      <c r="C5766" s="64"/>
      <c r="D5766" s="64"/>
      <c r="E5766" s="64"/>
      <c r="F5766" s="64"/>
      <c r="G5766" s="65" t="n">
        <v>12.59</v>
      </c>
    </row>
    <row r="5767" customFormat="false" ht="15" hidden="false" customHeight="false" outlineLevel="0" collapsed="false">
      <c r="A5767" s="64" t="s">
        <v>1355</v>
      </c>
      <c r="B5767" s="64"/>
      <c r="C5767" s="64"/>
      <c r="D5767" s="64"/>
      <c r="E5767" s="64"/>
      <c r="F5767" s="64"/>
      <c r="G5767" s="65" t="n">
        <v>37.61</v>
      </c>
    </row>
    <row r="5768" customFormat="false" ht="15" hidden="false" customHeight="false" outlineLevel="0" collapsed="false">
      <c r="A5768" s="64" t="s">
        <v>1356</v>
      </c>
      <c r="B5768" s="64"/>
      <c r="C5768" s="64"/>
      <c r="D5768" s="64"/>
      <c r="E5768" s="64"/>
      <c r="F5768" s="64"/>
      <c r="G5768" s="65" t="n">
        <v>0</v>
      </c>
    </row>
    <row r="5769" customFormat="false" ht="15" hidden="false" customHeight="false" outlineLevel="0" collapsed="false">
      <c r="A5769" s="64" t="s">
        <v>1357</v>
      </c>
      <c r="B5769" s="64"/>
      <c r="C5769" s="64"/>
      <c r="D5769" s="64"/>
      <c r="E5769" s="64"/>
      <c r="F5769" s="64"/>
      <c r="G5769" s="65" t="n">
        <v>9.65</v>
      </c>
    </row>
    <row r="5770" customFormat="false" ht="15" hidden="false" customHeight="false" outlineLevel="0" collapsed="false">
      <c r="A5770" s="64" t="s">
        <v>1358</v>
      </c>
      <c r="B5770" s="64"/>
      <c r="C5770" s="64"/>
      <c r="D5770" s="64"/>
      <c r="E5770" s="64"/>
      <c r="F5770" s="64"/>
      <c r="G5770" s="65" t="n">
        <v>0</v>
      </c>
    </row>
    <row r="5771" customFormat="false" ht="15" hidden="false" customHeight="false" outlineLevel="0" collapsed="false">
      <c r="A5771" s="64" t="s">
        <v>1359</v>
      </c>
      <c r="B5771" s="64"/>
      <c r="C5771" s="64"/>
      <c r="D5771" s="64"/>
      <c r="E5771" s="64"/>
      <c r="F5771" s="64"/>
      <c r="G5771" s="65" t="n">
        <v>9.65</v>
      </c>
    </row>
    <row r="5772" customFormat="false" ht="15" hidden="false" customHeight="false" outlineLevel="0" collapsed="false">
      <c r="A5772" s="64" t="s">
        <v>1360</v>
      </c>
      <c r="B5772" s="64"/>
      <c r="C5772" s="64"/>
      <c r="D5772" s="64"/>
      <c r="E5772" s="64"/>
      <c r="F5772" s="64"/>
      <c r="G5772" s="65" t="n">
        <v>47.26</v>
      </c>
    </row>
    <row r="5773" customFormat="false" ht="15" hidden="false" customHeight="false" outlineLevel="0" collapsed="false">
      <c r="A5773" s="64" t="s">
        <v>1361</v>
      </c>
      <c r="B5773" s="64"/>
      <c r="C5773" s="64"/>
      <c r="D5773" s="64"/>
      <c r="E5773" s="64"/>
      <c r="F5773" s="64"/>
      <c r="G5773" s="65" t="n">
        <v>7.71</v>
      </c>
    </row>
    <row r="5774" customFormat="false" ht="15" hidden="false" customHeight="false" outlineLevel="0" collapsed="false">
      <c r="A5774" s="64" t="s">
        <v>1362</v>
      </c>
      <c r="B5774" s="64"/>
      <c r="C5774" s="64"/>
      <c r="D5774" s="64"/>
      <c r="E5774" s="64"/>
      <c r="F5774" s="64"/>
      <c r="G5774" s="65" t="n">
        <f aca="false">G5773*G5772</f>
        <v>364.3746</v>
      </c>
    </row>
    <row r="5775" customFormat="false" ht="15" hidden="false" customHeight="false" outlineLevel="0" collapsed="false">
      <c r="A5775" s="66"/>
      <c r="B5775" s="66"/>
      <c r="C5775" s="66"/>
      <c r="D5775" s="66"/>
      <c r="E5775" s="66"/>
      <c r="F5775" s="66"/>
      <c r="G5775" s="66"/>
    </row>
    <row r="5776" customFormat="false" ht="102" hidden="false" customHeight="false" outlineLevel="0" collapsed="false">
      <c r="A5776" s="30" t="s">
        <v>717</v>
      </c>
      <c r="B5776" s="30" t="s">
        <v>682</v>
      </c>
      <c r="C5776" s="61" t="s">
        <v>17</v>
      </c>
      <c r="D5776" s="61" t="s">
        <v>23</v>
      </c>
      <c r="E5776" s="62"/>
      <c r="F5776" s="25"/>
      <c r="G5776" s="25"/>
    </row>
    <row r="5777" customFormat="false" ht="25.5" hidden="false" customHeight="false" outlineLevel="0" collapsed="false">
      <c r="A5777" s="63" t="n">
        <v>1379</v>
      </c>
      <c r="B5777" s="23" t="s">
        <v>1548</v>
      </c>
      <c r="C5777" s="24" t="s">
        <v>1343</v>
      </c>
      <c r="D5777" s="24" t="s">
        <v>114</v>
      </c>
      <c r="E5777" s="62" t="n">
        <v>2.4</v>
      </c>
      <c r="F5777" s="26" t="n">
        <v>0.47</v>
      </c>
      <c r="G5777" s="26" t="n">
        <v>1.13</v>
      </c>
    </row>
    <row r="5778" customFormat="false" ht="38.25" hidden="false" customHeight="false" outlineLevel="0" collapsed="false">
      <c r="A5778" s="63" t="s">
        <v>1983</v>
      </c>
      <c r="B5778" s="23" t="s">
        <v>1984</v>
      </c>
      <c r="C5778" s="24" t="s">
        <v>17</v>
      </c>
      <c r="D5778" s="24" t="s">
        <v>23</v>
      </c>
      <c r="E5778" s="62" t="n">
        <v>3</v>
      </c>
      <c r="F5778" s="26" t="n">
        <v>20.28</v>
      </c>
      <c r="G5778" s="26" t="n">
        <v>60.85</v>
      </c>
    </row>
    <row r="5779" customFormat="false" ht="25.5" hidden="false" customHeight="false" outlineLevel="0" collapsed="false">
      <c r="A5779" s="63" t="n">
        <v>7258</v>
      </c>
      <c r="B5779" s="23" t="s">
        <v>1595</v>
      </c>
      <c r="C5779" s="24" t="s">
        <v>1343</v>
      </c>
      <c r="D5779" s="24" t="s">
        <v>23</v>
      </c>
      <c r="E5779" s="62" t="n">
        <v>227.66</v>
      </c>
      <c r="F5779" s="26" t="n">
        <v>0.35</v>
      </c>
      <c r="G5779" s="26" t="n">
        <v>79.68</v>
      </c>
    </row>
    <row r="5780" customFormat="false" ht="102" hidden="false" customHeight="false" outlineLevel="0" collapsed="false">
      <c r="A5780" s="63" t="s">
        <v>1596</v>
      </c>
      <c r="B5780" s="23" t="s">
        <v>1597</v>
      </c>
      <c r="C5780" s="24" t="s">
        <v>17</v>
      </c>
      <c r="D5780" s="24" t="s">
        <v>28</v>
      </c>
      <c r="E5780" s="62" t="n">
        <v>0.07</v>
      </c>
      <c r="F5780" s="26" t="n">
        <v>342.29</v>
      </c>
      <c r="G5780" s="26" t="n">
        <v>23.41</v>
      </c>
    </row>
    <row r="5781" customFormat="false" ht="25.5" hidden="false" customHeight="false" outlineLevel="0" collapsed="false">
      <c r="A5781" s="63" t="s">
        <v>1363</v>
      </c>
      <c r="B5781" s="23" t="s">
        <v>1364</v>
      </c>
      <c r="C5781" s="24" t="s">
        <v>17</v>
      </c>
      <c r="D5781" s="24" t="s">
        <v>1314</v>
      </c>
      <c r="E5781" s="62" t="n">
        <v>5.7</v>
      </c>
      <c r="F5781" s="26" t="n">
        <v>15.53</v>
      </c>
      <c r="G5781" s="26" t="n">
        <v>88.51</v>
      </c>
    </row>
    <row r="5782" customFormat="false" ht="25.5" hidden="false" customHeight="false" outlineLevel="0" collapsed="false">
      <c r="A5782" s="63" t="s">
        <v>1349</v>
      </c>
      <c r="B5782" s="23" t="s">
        <v>1350</v>
      </c>
      <c r="C5782" s="24" t="s">
        <v>17</v>
      </c>
      <c r="D5782" s="24" t="s">
        <v>1314</v>
      </c>
      <c r="E5782" s="62" t="n">
        <v>4.95</v>
      </c>
      <c r="F5782" s="26" t="n">
        <v>12.54</v>
      </c>
      <c r="G5782" s="26" t="n">
        <v>62.06</v>
      </c>
    </row>
    <row r="5783" customFormat="false" ht="38.25" hidden="false" customHeight="false" outlineLevel="0" collapsed="false">
      <c r="A5783" s="63" t="s">
        <v>1985</v>
      </c>
      <c r="B5783" s="23" t="s">
        <v>1986</v>
      </c>
      <c r="C5783" s="24" t="s">
        <v>17</v>
      </c>
      <c r="D5783" s="24" t="s">
        <v>28</v>
      </c>
      <c r="E5783" s="62" t="n">
        <v>0.05</v>
      </c>
      <c r="F5783" s="26" t="n">
        <v>268.47</v>
      </c>
      <c r="G5783" s="26" t="n">
        <v>13.29</v>
      </c>
    </row>
    <row r="5784" customFormat="false" ht="25.5" hidden="false" customHeight="false" outlineLevel="0" collapsed="false">
      <c r="A5784" s="63" t="s">
        <v>1987</v>
      </c>
      <c r="B5784" s="23" t="s">
        <v>730</v>
      </c>
      <c r="C5784" s="24" t="s">
        <v>17</v>
      </c>
      <c r="D5784" s="24" t="s">
        <v>28</v>
      </c>
      <c r="E5784" s="62" t="n">
        <v>0.65</v>
      </c>
      <c r="F5784" s="26" t="n">
        <v>49.6</v>
      </c>
      <c r="G5784" s="26" t="n">
        <v>32.14</v>
      </c>
    </row>
    <row r="5785" customFormat="false" ht="51" hidden="false" customHeight="false" outlineLevel="0" collapsed="false">
      <c r="A5785" s="63" t="s">
        <v>1744</v>
      </c>
      <c r="B5785" s="23" t="s">
        <v>1745</v>
      </c>
      <c r="C5785" s="24" t="s">
        <v>17</v>
      </c>
      <c r="D5785" s="24" t="s">
        <v>28</v>
      </c>
      <c r="E5785" s="62" t="n">
        <v>0.05</v>
      </c>
      <c r="F5785" s="26" t="n">
        <v>242.68</v>
      </c>
      <c r="G5785" s="26" t="n">
        <v>13.1</v>
      </c>
    </row>
    <row r="5786" customFormat="false" ht="15" hidden="false" customHeight="false" outlineLevel="0" collapsed="false">
      <c r="A5786" s="64" t="s">
        <v>1353</v>
      </c>
      <c r="B5786" s="64"/>
      <c r="C5786" s="64"/>
      <c r="D5786" s="64"/>
      <c r="E5786" s="64"/>
      <c r="F5786" s="64"/>
      <c r="G5786" s="65" t="n">
        <v>48.54</v>
      </c>
    </row>
    <row r="5787" customFormat="false" ht="15" hidden="false" customHeight="false" outlineLevel="0" collapsed="false">
      <c r="A5787" s="64" t="s">
        <v>1354</v>
      </c>
      <c r="B5787" s="64"/>
      <c r="C5787" s="64"/>
      <c r="D5787" s="64"/>
      <c r="E5787" s="64"/>
      <c r="F5787" s="64"/>
      <c r="G5787" s="65" t="n">
        <v>76.19</v>
      </c>
    </row>
    <row r="5788" customFormat="false" ht="15" hidden="false" customHeight="false" outlineLevel="0" collapsed="false">
      <c r="A5788" s="64" t="s">
        <v>1355</v>
      </c>
      <c r="B5788" s="64"/>
      <c r="C5788" s="64"/>
      <c r="D5788" s="64"/>
      <c r="E5788" s="64"/>
      <c r="F5788" s="64"/>
      <c r="G5788" s="65" t="n">
        <v>124.72</v>
      </c>
    </row>
    <row r="5789" customFormat="false" ht="15" hidden="false" customHeight="false" outlineLevel="0" collapsed="false">
      <c r="A5789" s="64" t="s">
        <v>1356</v>
      </c>
      <c r="B5789" s="64"/>
      <c r="C5789" s="64"/>
      <c r="D5789" s="64"/>
      <c r="E5789" s="64"/>
      <c r="F5789" s="64"/>
      <c r="G5789" s="65" t="n">
        <v>0</v>
      </c>
    </row>
    <row r="5790" customFormat="false" ht="15" hidden="false" customHeight="false" outlineLevel="0" collapsed="false">
      <c r="A5790" s="64" t="s">
        <v>1357</v>
      </c>
      <c r="B5790" s="64"/>
      <c r="C5790" s="64"/>
      <c r="D5790" s="64"/>
      <c r="E5790" s="64"/>
      <c r="F5790" s="64"/>
      <c r="G5790" s="65" t="n">
        <v>31.99</v>
      </c>
    </row>
    <row r="5791" customFormat="false" ht="15" hidden="false" customHeight="false" outlineLevel="0" collapsed="false">
      <c r="A5791" s="64" t="s">
        <v>1358</v>
      </c>
      <c r="B5791" s="64"/>
      <c r="C5791" s="64"/>
      <c r="D5791" s="64"/>
      <c r="E5791" s="64"/>
      <c r="F5791" s="64"/>
      <c r="G5791" s="65" t="n">
        <v>0</v>
      </c>
    </row>
    <row r="5792" customFormat="false" ht="15" hidden="false" customHeight="false" outlineLevel="0" collapsed="false">
      <c r="A5792" s="64" t="s">
        <v>1359</v>
      </c>
      <c r="B5792" s="64"/>
      <c r="C5792" s="64"/>
      <c r="D5792" s="64"/>
      <c r="E5792" s="64"/>
      <c r="F5792" s="64"/>
      <c r="G5792" s="65" t="n">
        <v>31.99</v>
      </c>
    </row>
    <row r="5793" customFormat="false" ht="15" hidden="false" customHeight="false" outlineLevel="0" collapsed="false">
      <c r="A5793" s="64" t="s">
        <v>1360</v>
      </c>
      <c r="B5793" s="64"/>
      <c r="C5793" s="64"/>
      <c r="D5793" s="64"/>
      <c r="E5793" s="64"/>
      <c r="F5793" s="64"/>
      <c r="G5793" s="65" t="n">
        <v>156.72</v>
      </c>
    </row>
    <row r="5794" customFormat="false" ht="15" hidden="false" customHeight="false" outlineLevel="0" collapsed="false">
      <c r="A5794" s="64" t="s">
        <v>1361</v>
      </c>
      <c r="B5794" s="64"/>
      <c r="C5794" s="64"/>
      <c r="D5794" s="64"/>
      <c r="E5794" s="64"/>
      <c r="F5794" s="64"/>
      <c r="G5794" s="65" t="n">
        <v>3</v>
      </c>
    </row>
    <row r="5795" customFormat="false" ht="15" hidden="false" customHeight="false" outlineLevel="0" collapsed="false">
      <c r="A5795" s="64" t="s">
        <v>1362</v>
      </c>
      <c r="B5795" s="64"/>
      <c r="C5795" s="64"/>
      <c r="D5795" s="64"/>
      <c r="E5795" s="64"/>
      <c r="F5795" s="64"/>
      <c r="G5795" s="65" t="n">
        <f aca="false">G5794*G5793</f>
        <v>470.16</v>
      </c>
    </row>
    <row r="5796" customFormat="false" ht="15" hidden="false" customHeight="false" outlineLevel="0" collapsed="false">
      <c r="A5796" s="66"/>
      <c r="B5796" s="66"/>
      <c r="C5796" s="66"/>
      <c r="D5796" s="66"/>
      <c r="E5796" s="66"/>
      <c r="F5796" s="66"/>
      <c r="G5796" s="66"/>
    </row>
    <row r="5797" customFormat="false" ht="63.75" hidden="false" customHeight="false" outlineLevel="0" collapsed="false">
      <c r="A5797" s="30" t="s">
        <v>718</v>
      </c>
      <c r="B5797" s="30" t="s">
        <v>719</v>
      </c>
      <c r="C5797" s="61" t="s">
        <v>17</v>
      </c>
      <c r="D5797" s="61" t="s">
        <v>49</v>
      </c>
      <c r="E5797" s="62"/>
      <c r="F5797" s="25"/>
      <c r="G5797" s="25"/>
    </row>
    <row r="5798" customFormat="false" ht="25.5" hidden="false" customHeight="false" outlineLevel="0" collapsed="false">
      <c r="A5798" s="63" t="n">
        <v>122</v>
      </c>
      <c r="B5798" s="23" t="s">
        <v>1946</v>
      </c>
      <c r="C5798" s="24" t="s">
        <v>1343</v>
      </c>
      <c r="D5798" s="24" t="s">
        <v>23</v>
      </c>
      <c r="E5798" s="62" t="n">
        <v>0.02</v>
      </c>
      <c r="F5798" s="26" t="n">
        <v>45.16</v>
      </c>
      <c r="G5798" s="26" t="n">
        <v>1.12</v>
      </c>
    </row>
    <row r="5799" customFormat="false" ht="25.5" hidden="false" customHeight="false" outlineLevel="0" collapsed="false">
      <c r="A5799" s="63" t="n">
        <v>20083</v>
      </c>
      <c r="B5799" s="23" t="s">
        <v>1947</v>
      </c>
      <c r="C5799" s="24" t="s">
        <v>1343</v>
      </c>
      <c r="D5799" s="24" t="s">
        <v>23</v>
      </c>
      <c r="E5799" s="62" t="n">
        <v>0.04</v>
      </c>
      <c r="F5799" s="26" t="n">
        <v>39.22</v>
      </c>
      <c r="G5799" s="26" t="n">
        <v>1.51</v>
      </c>
    </row>
    <row r="5800" customFormat="false" ht="38.25" hidden="false" customHeight="false" outlineLevel="0" collapsed="false">
      <c r="A5800" s="63" t="n">
        <v>3767</v>
      </c>
      <c r="B5800" s="23" t="s">
        <v>1945</v>
      </c>
      <c r="C5800" s="24" t="s">
        <v>1343</v>
      </c>
      <c r="D5800" s="24" t="s">
        <v>23</v>
      </c>
      <c r="E5800" s="62" t="n">
        <v>0.19</v>
      </c>
      <c r="F5800" s="26" t="n">
        <v>0.66</v>
      </c>
      <c r="G5800" s="26" t="n">
        <v>0.12</v>
      </c>
    </row>
    <row r="5801" customFormat="false" ht="38.25" hidden="false" customHeight="false" outlineLevel="0" collapsed="false">
      <c r="A5801" s="63" t="s">
        <v>1375</v>
      </c>
      <c r="B5801" s="23" t="s">
        <v>1376</v>
      </c>
      <c r="C5801" s="24" t="s">
        <v>17</v>
      </c>
      <c r="D5801" s="24" t="s">
        <v>1314</v>
      </c>
      <c r="E5801" s="62" t="n">
        <v>0.56</v>
      </c>
      <c r="F5801" s="26" t="n">
        <v>12.7</v>
      </c>
      <c r="G5801" s="26" t="n">
        <v>7.11</v>
      </c>
    </row>
    <row r="5802" customFormat="false" ht="38.25" hidden="false" customHeight="false" outlineLevel="0" collapsed="false">
      <c r="A5802" s="63" t="s">
        <v>1369</v>
      </c>
      <c r="B5802" s="23" t="s">
        <v>1370</v>
      </c>
      <c r="C5802" s="24" t="s">
        <v>17</v>
      </c>
      <c r="D5802" s="24" t="s">
        <v>1314</v>
      </c>
      <c r="E5802" s="62" t="n">
        <v>0.56</v>
      </c>
      <c r="F5802" s="26" t="n">
        <v>15.51</v>
      </c>
      <c r="G5802" s="26" t="n">
        <v>8.68</v>
      </c>
    </row>
    <row r="5803" customFormat="false" ht="38.25" hidden="false" customHeight="false" outlineLevel="0" collapsed="false">
      <c r="A5803" s="63" t="n">
        <v>9837</v>
      </c>
      <c r="B5803" s="23" t="s">
        <v>2007</v>
      </c>
      <c r="C5803" s="24" t="s">
        <v>1343</v>
      </c>
      <c r="D5803" s="24" t="s">
        <v>49</v>
      </c>
      <c r="E5803" s="62" t="n">
        <v>1.05</v>
      </c>
      <c r="F5803" s="26" t="n">
        <v>6.44</v>
      </c>
      <c r="G5803" s="26" t="n">
        <v>6.76</v>
      </c>
    </row>
    <row r="5804" customFormat="false" ht="15" hidden="false" customHeight="false" outlineLevel="0" collapsed="false">
      <c r="A5804" s="64" t="s">
        <v>1353</v>
      </c>
      <c r="B5804" s="64"/>
      <c r="C5804" s="64"/>
      <c r="D5804" s="64"/>
      <c r="E5804" s="64"/>
      <c r="F5804" s="64"/>
      <c r="G5804" s="65" t="n">
        <v>11.09</v>
      </c>
    </row>
    <row r="5805" customFormat="false" ht="15" hidden="false" customHeight="false" outlineLevel="0" collapsed="false">
      <c r="A5805" s="64" t="s">
        <v>1354</v>
      </c>
      <c r="B5805" s="64"/>
      <c r="C5805" s="64"/>
      <c r="D5805" s="64"/>
      <c r="E5805" s="64"/>
      <c r="F5805" s="64"/>
      <c r="G5805" s="65" t="n">
        <v>14.21</v>
      </c>
    </row>
    <row r="5806" customFormat="false" ht="15" hidden="false" customHeight="false" outlineLevel="0" collapsed="false">
      <c r="A5806" s="64" t="s">
        <v>1355</v>
      </c>
      <c r="B5806" s="64"/>
      <c r="C5806" s="64"/>
      <c r="D5806" s="64"/>
      <c r="E5806" s="64"/>
      <c r="F5806" s="64"/>
      <c r="G5806" s="65" t="n">
        <v>25.31</v>
      </c>
    </row>
    <row r="5807" customFormat="false" ht="15" hidden="false" customHeight="false" outlineLevel="0" collapsed="false">
      <c r="A5807" s="64" t="s">
        <v>1356</v>
      </c>
      <c r="B5807" s="64"/>
      <c r="C5807" s="64"/>
      <c r="D5807" s="64"/>
      <c r="E5807" s="64"/>
      <c r="F5807" s="64"/>
      <c r="G5807" s="65" t="n">
        <v>0</v>
      </c>
    </row>
    <row r="5808" customFormat="false" ht="15" hidden="false" customHeight="false" outlineLevel="0" collapsed="false">
      <c r="A5808" s="64" t="s">
        <v>1357</v>
      </c>
      <c r="B5808" s="64"/>
      <c r="C5808" s="64"/>
      <c r="D5808" s="64"/>
      <c r="E5808" s="64"/>
      <c r="F5808" s="64"/>
      <c r="G5808" s="65" t="n">
        <v>6.49</v>
      </c>
    </row>
    <row r="5809" customFormat="false" ht="15" hidden="false" customHeight="false" outlineLevel="0" collapsed="false">
      <c r="A5809" s="64" t="s">
        <v>1358</v>
      </c>
      <c r="B5809" s="64"/>
      <c r="C5809" s="64"/>
      <c r="D5809" s="64"/>
      <c r="E5809" s="64"/>
      <c r="F5809" s="64"/>
      <c r="G5809" s="65" t="n">
        <v>0</v>
      </c>
    </row>
    <row r="5810" customFormat="false" ht="15" hidden="false" customHeight="false" outlineLevel="0" collapsed="false">
      <c r="A5810" s="64" t="s">
        <v>1359</v>
      </c>
      <c r="B5810" s="64"/>
      <c r="C5810" s="64"/>
      <c r="D5810" s="64"/>
      <c r="E5810" s="64"/>
      <c r="F5810" s="64"/>
      <c r="G5810" s="65" t="n">
        <v>6.49</v>
      </c>
    </row>
    <row r="5811" customFormat="false" ht="15" hidden="false" customHeight="false" outlineLevel="0" collapsed="false">
      <c r="A5811" s="64" t="s">
        <v>1360</v>
      </c>
      <c r="B5811" s="64"/>
      <c r="C5811" s="64"/>
      <c r="D5811" s="64"/>
      <c r="E5811" s="64"/>
      <c r="F5811" s="64"/>
      <c r="G5811" s="65" t="n">
        <v>31.8</v>
      </c>
    </row>
    <row r="5812" customFormat="false" ht="15" hidden="false" customHeight="false" outlineLevel="0" collapsed="false">
      <c r="A5812" s="64" t="s">
        <v>1361</v>
      </c>
      <c r="B5812" s="64"/>
      <c r="C5812" s="64"/>
      <c r="D5812" s="64"/>
      <c r="E5812" s="64"/>
      <c r="F5812" s="64"/>
      <c r="G5812" s="65" t="n">
        <v>1</v>
      </c>
    </row>
    <row r="5813" customFormat="false" ht="15" hidden="false" customHeight="false" outlineLevel="0" collapsed="false">
      <c r="A5813" s="64" t="s">
        <v>1362</v>
      </c>
      <c r="B5813" s="64"/>
      <c r="C5813" s="64"/>
      <c r="D5813" s="64"/>
      <c r="E5813" s="64"/>
      <c r="F5813" s="64"/>
      <c r="G5813" s="65" t="n">
        <f aca="false">G5812*G5811</f>
        <v>31.8</v>
      </c>
    </row>
    <row r="5814" customFormat="false" ht="15" hidden="false" customHeight="false" outlineLevel="0" collapsed="false">
      <c r="A5814" s="66"/>
      <c r="B5814" s="66"/>
      <c r="C5814" s="66"/>
      <c r="D5814" s="66"/>
      <c r="E5814" s="66"/>
      <c r="F5814" s="66"/>
      <c r="G5814" s="66"/>
    </row>
    <row r="5815" customFormat="false" ht="63.75" hidden="false" customHeight="false" outlineLevel="0" collapsed="false">
      <c r="A5815" s="30" t="s">
        <v>720</v>
      </c>
      <c r="B5815" s="30" t="s">
        <v>690</v>
      </c>
      <c r="C5815" s="61" t="s">
        <v>17</v>
      </c>
      <c r="D5815" s="61" t="s">
        <v>49</v>
      </c>
      <c r="E5815" s="62"/>
      <c r="F5815" s="25"/>
      <c r="G5815" s="25"/>
    </row>
    <row r="5816" customFormat="false" ht="25.5" hidden="false" customHeight="false" outlineLevel="0" collapsed="false">
      <c r="A5816" s="63" t="n">
        <v>122</v>
      </c>
      <c r="B5816" s="23" t="s">
        <v>1946</v>
      </c>
      <c r="C5816" s="24" t="s">
        <v>1343</v>
      </c>
      <c r="D5816" s="24" t="s">
        <v>23</v>
      </c>
      <c r="E5816" s="62" t="n">
        <v>4.94</v>
      </c>
      <c r="F5816" s="26" t="n">
        <v>45.16</v>
      </c>
      <c r="G5816" s="26" t="n">
        <v>223.11</v>
      </c>
    </row>
    <row r="5817" customFormat="false" ht="25.5" hidden="false" customHeight="false" outlineLevel="0" collapsed="false">
      <c r="A5817" s="63" t="n">
        <v>20083</v>
      </c>
      <c r="B5817" s="23" t="s">
        <v>1947</v>
      </c>
      <c r="C5817" s="24" t="s">
        <v>1343</v>
      </c>
      <c r="D5817" s="24" t="s">
        <v>23</v>
      </c>
      <c r="E5817" s="62" t="n">
        <v>8.07</v>
      </c>
      <c r="F5817" s="26" t="n">
        <v>39.22</v>
      </c>
      <c r="G5817" s="26" t="n">
        <v>316.53</v>
      </c>
    </row>
    <row r="5818" customFormat="false" ht="38.25" hidden="false" customHeight="false" outlineLevel="0" collapsed="false">
      <c r="A5818" s="63" t="n">
        <v>3767</v>
      </c>
      <c r="B5818" s="23" t="s">
        <v>1945</v>
      </c>
      <c r="C5818" s="24" t="s">
        <v>1343</v>
      </c>
      <c r="D5818" s="24" t="s">
        <v>23</v>
      </c>
      <c r="E5818" s="62" t="n">
        <v>33.62</v>
      </c>
      <c r="F5818" s="26" t="n">
        <v>0.66</v>
      </c>
      <c r="G5818" s="26" t="n">
        <v>22.19</v>
      </c>
    </row>
    <row r="5819" customFormat="false" ht="38.25" hidden="false" customHeight="false" outlineLevel="0" collapsed="false">
      <c r="A5819" s="63" t="s">
        <v>1375</v>
      </c>
      <c r="B5819" s="23" t="s">
        <v>1376</v>
      </c>
      <c r="C5819" s="24" t="s">
        <v>17</v>
      </c>
      <c r="D5819" s="24" t="s">
        <v>1314</v>
      </c>
      <c r="E5819" s="62" t="n">
        <v>100.71</v>
      </c>
      <c r="F5819" s="26" t="n">
        <v>12.7</v>
      </c>
      <c r="G5819" s="26" t="n">
        <v>1278.82</v>
      </c>
    </row>
    <row r="5820" customFormat="false" ht="38.25" hidden="false" customHeight="false" outlineLevel="0" collapsed="false">
      <c r="A5820" s="63" t="s">
        <v>1369</v>
      </c>
      <c r="B5820" s="23" t="s">
        <v>1370</v>
      </c>
      <c r="C5820" s="24" t="s">
        <v>17</v>
      </c>
      <c r="D5820" s="24" t="s">
        <v>1314</v>
      </c>
      <c r="E5820" s="62" t="n">
        <v>100.71</v>
      </c>
      <c r="F5820" s="26" t="n">
        <v>15.51</v>
      </c>
      <c r="G5820" s="26" t="n">
        <v>1561.83</v>
      </c>
    </row>
    <row r="5821" customFormat="false" ht="38.25" hidden="false" customHeight="false" outlineLevel="0" collapsed="false">
      <c r="A5821" s="63" t="n">
        <v>9836</v>
      </c>
      <c r="B5821" s="23" t="s">
        <v>1993</v>
      </c>
      <c r="C5821" s="24" t="s">
        <v>1343</v>
      </c>
      <c r="D5821" s="24" t="s">
        <v>49</v>
      </c>
      <c r="E5821" s="62" t="n">
        <v>142.91</v>
      </c>
      <c r="F5821" s="26" t="n">
        <v>7.32</v>
      </c>
      <c r="G5821" s="26" t="n">
        <v>1046.06</v>
      </c>
    </row>
    <row r="5822" customFormat="false" ht="15" hidden="false" customHeight="false" outlineLevel="0" collapsed="false">
      <c r="A5822" s="64" t="s">
        <v>1353</v>
      </c>
      <c r="B5822" s="64"/>
      <c r="C5822" s="64"/>
      <c r="D5822" s="64"/>
      <c r="E5822" s="64"/>
      <c r="F5822" s="64"/>
      <c r="G5822" s="65" t="n">
        <v>14.66</v>
      </c>
    </row>
    <row r="5823" customFormat="false" ht="15" hidden="false" customHeight="false" outlineLevel="0" collapsed="false">
      <c r="A5823" s="64" t="s">
        <v>1354</v>
      </c>
      <c r="B5823" s="64"/>
      <c r="C5823" s="64"/>
      <c r="D5823" s="64"/>
      <c r="E5823" s="64"/>
      <c r="F5823" s="64"/>
      <c r="G5823" s="65" t="n">
        <v>18.03</v>
      </c>
    </row>
    <row r="5824" customFormat="false" ht="15" hidden="false" customHeight="false" outlineLevel="0" collapsed="false">
      <c r="A5824" s="64" t="s">
        <v>1355</v>
      </c>
      <c r="B5824" s="64"/>
      <c r="C5824" s="64"/>
      <c r="D5824" s="64"/>
      <c r="E5824" s="64"/>
      <c r="F5824" s="64"/>
      <c r="G5824" s="65" t="n">
        <v>32.69</v>
      </c>
    </row>
    <row r="5825" customFormat="false" ht="15" hidden="false" customHeight="false" outlineLevel="0" collapsed="false">
      <c r="A5825" s="64" t="s">
        <v>1356</v>
      </c>
      <c r="B5825" s="64"/>
      <c r="C5825" s="64"/>
      <c r="D5825" s="64"/>
      <c r="E5825" s="64"/>
      <c r="F5825" s="64"/>
      <c r="G5825" s="65" t="n">
        <v>0</v>
      </c>
    </row>
    <row r="5826" customFormat="false" ht="15" hidden="false" customHeight="false" outlineLevel="0" collapsed="false">
      <c r="A5826" s="64" t="s">
        <v>1357</v>
      </c>
      <c r="B5826" s="64"/>
      <c r="C5826" s="64"/>
      <c r="D5826" s="64"/>
      <c r="E5826" s="64"/>
      <c r="F5826" s="64"/>
      <c r="G5826" s="65" t="n">
        <v>8.38</v>
      </c>
    </row>
    <row r="5827" customFormat="false" ht="15" hidden="false" customHeight="false" outlineLevel="0" collapsed="false">
      <c r="A5827" s="64" t="s">
        <v>1358</v>
      </c>
      <c r="B5827" s="64"/>
      <c r="C5827" s="64"/>
      <c r="D5827" s="64"/>
      <c r="E5827" s="64"/>
      <c r="F5827" s="64"/>
      <c r="G5827" s="65" t="n">
        <v>0</v>
      </c>
    </row>
    <row r="5828" customFormat="false" ht="15" hidden="false" customHeight="false" outlineLevel="0" collapsed="false">
      <c r="A5828" s="64" t="s">
        <v>1359</v>
      </c>
      <c r="B5828" s="64"/>
      <c r="C5828" s="64"/>
      <c r="D5828" s="64"/>
      <c r="E5828" s="64"/>
      <c r="F5828" s="64"/>
      <c r="G5828" s="65" t="n">
        <v>8.38</v>
      </c>
    </row>
    <row r="5829" customFormat="false" ht="15" hidden="false" customHeight="false" outlineLevel="0" collapsed="false">
      <c r="A5829" s="64" t="s">
        <v>1360</v>
      </c>
      <c r="B5829" s="64"/>
      <c r="C5829" s="64"/>
      <c r="D5829" s="64"/>
      <c r="E5829" s="64"/>
      <c r="F5829" s="64"/>
      <c r="G5829" s="65" t="n">
        <v>41.07</v>
      </c>
    </row>
    <row r="5830" customFormat="false" ht="15" hidden="false" customHeight="false" outlineLevel="0" collapsed="false">
      <c r="A5830" s="64" t="s">
        <v>1361</v>
      </c>
      <c r="B5830" s="64"/>
      <c r="C5830" s="64"/>
      <c r="D5830" s="64"/>
      <c r="E5830" s="64"/>
      <c r="F5830" s="64"/>
      <c r="G5830" s="65" t="n">
        <v>136.1</v>
      </c>
    </row>
    <row r="5831" customFormat="false" ht="15" hidden="false" customHeight="false" outlineLevel="0" collapsed="false">
      <c r="A5831" s="64" t="s">
        <v>1362</v>
      </c>
      <c r="B5831" s="64"/>
      <c r="C5831" s="64"/>
      <c r="D5831" s="64"/>
      <c r="E5831" s="64"/>
      <c r="F5831" s="64"/>
      <c r="G5831" s="65" t="n">
        <f aca="false">G5830*G5829</f>
        <v>5589.627</v>
      </c>
    </row>
    <row r="5832" customFormat="false" ht="15" hidden="false" customHeight="false" outlineLevel="0" collapsed="false">
      <c r="A5832" s="66"/>
      <c r="B5832" s="66"/>
      <c r="C5832" s="66"/>
      <c r="D5832" s="66"/>
      <c r="E5832" s="66"/>
      <c r="F5832" s="66"/>
      <c r="G5832" s="66"/>
    </row>
    <row r="5833" customFormat="false" ht="76.5" hidden="false" customHeight="false" outlineLevel="0" collapsed="false">
      <c r="A5833" s="30" t="s">
        <v>721</v>
      </c>
      <c r="B5833" s="30" t="s">
        <v>696</v>
      </c>
      <c r="C5833" s="61" t="s">
        <v>17</v>
      </c>
      <c r="D5833" s="61" t="s">
        <v>23</v>
      </c>
      <c r="E5833" s="62"/>
      <c r="F5833" s="25"/>
      <c r="G5833" s="25"/>
    </row>
    <row r="5834" customFormat="false" ht="51" hidden="false" customHeight="false" outlineLevel="0" collapsed="false">
      <c r="A5834" s="63" t="n">
        <v>20078</v>
      </c>
      <c r="B5834" s="23" t="s">
        <v>1988</v>
      </c>
      <c r="C5834" s="24" t="s">
        <v>1343</v>
      </c>
      <c r="D5834" s="24" t="s">
        <v>23</v>
      </c>
      <c r="E5834" s="62" t="n">
        <v>1.24</v>
      </c>
      <c r="F5834" s="26" t="n">
        <v>16.53</v>
      </c>
      <c r="G5834" s="26" t="n">
        <v>20.53</v>
      </c>
    </row>
    <row r="5835" customFormat="false" ht="38.25" hidden="false" customHeight="false" outlineLevel="0" collapsed="false">
      <c r="A5835" s="63" t="n">
        <v>301</v>
      </c>
      <c r="B5835" s="23" t="s">
        <v>1996</v>
      </c>
      <c r="C5835" s="24" t="s">
        <v>1343</v>
      </c>
      <c r="D5835" s="24" t="s">
        <v>23</v>
      </c>
      <c r="E5835" s="62" t="n">
        <v>27</v>
      </c>
      <c r="F5835" s="26" t="n">
        <v>1.73</v>
      </c>
      <c r="G5835" s="26" t="n">
        <v>46.71</v>
      </c>
    </row>
    <row r="5836" customFormat="false" ht="38.25" hidden="false" customHeight="false" outlineLevel="0" collapsed="false">
      <c r="A5836" s="63" t="n">
        <v>3520</v>
      </c>
      <c r="B5836" s="23" t="s">
        <v>1997</v>
      </c>
      <c r="C5836" s="24" t="s">
        <v>1343</v>
      </c>
      <c r="D5836" s="24" t="s">
        <v>23</v>
      </c>
      <c r="E5836" s="62" t="n">
        <v>27</v>
      </c>
      <c r="F5836" s="26" t="n">
        <v>5.45</v>
      </c>
      <c r="G5836" s="26" t="n">
        <v>147.15</v>
      </c>
    </row>
    <row r="5837" customFormat="false" ht="38.25" hidden="false" customHeight="false" outlineLevel="0" collapsed="false">
      <c r="A5837" s="63" t="s">
        <v>1375</v>
      </c>
      <c r="B5837" s="23" t="s">
        <v>1376</v>
      </c>
      <c r="C5837" s="24" t="s">
        <v>17</v>
      </c>
      <c r="D5837" s="24" t="s">
        <v>1314</v>
      </c>
      <c r="E5837" s="62" t="n">
        <v>6.75</v>
      </c>
      <c r="F5837" s="26" t="n">
        <v>12.7</v>
      </c>
      <c r="G5837" s="26" t="n">
        <v>85.71</v>
      </c>
    </row>
    <row r="5838" customFormat="false" ht="38.25" hidden="false" customHeight="false" outlineLevel="0" collapsed="false">
      <c r="A5838" s="63" t="s">
        <v>1369</v>
      </c>
      <c r="B5838" s="23" t="s">
        <v>1370</v>
      </c>
      <c r="C5838" s="24" t="s">
        <v>17</v>
      </c>
      <c r="D5838" s="24" t="s">
        <v>1314</v>
      </c>
      <c r="E5838" s="62" t="n">
        <v>6.75</v>
      </c>
      <c r="F5838" s="26" t="n">
        <v>15.51</v>
      </c>
      <c r="G5838" s="26" t="n">
        <v>104.68</v>
      </c>
    </row>
    <row r="5839" customFormat="false" ht="15" hidden="false" customHeight="false" outlineLevel="0" collapsed="false">
      <c r="A5839" s="64" t="s">
        <v>1353</v>
      </c>
      <c r="B5839" s="64"/>
      <c r="C5839" s="64"/>
      <c r="D5839" s="64"/>
      <c r="E5839" s="64"/>
      <c r="F5839" s="64"/>
      <c r="G5839" s="65" t="n">
        <v>4.95</v>
      </c>
    </row>
    <row r="5840" customFormat="false" ht="15" hidden="false" customHeight="false" outlineLevel="0" collapsed="false">
      <c r="A5840" s="64" t="s">
        <v>1354</v>
      </c>
      <c r="B5840" s="64"/>
      <c r="C5840" s="64"/>
      <c r="D5840" s="64"/>
      <c r="E5840" s="64"/>
      <c r="F5840" s="64"/>
      <c r="G5840" s="65" t="n">
        <v>10.04</v>
      </c>
    </row>
    <row r="5841" customFormat="false" ht="15" hidden="false" customHeight="false" outlineLevel="0" collapsed="false">
      <c r="A5841" s="64" t="s">
        <v>1355</v>
      </c>
      <c r="B5841" s="64"/>
      <c r="C5841" s="64"/>
      <c r="D5841" s="64"/>
      <c r="E5841" s="64"/>
      <c r="F5841" s="64"/>
      <c r="G5841" s="65" t="n">
        <v>14.99</v>
      </c>
    </row>
    <row r="5842" customFormat="false" ht="15" hidden="false" customHeight="false" outlineLevel="0" collapsed="false">
      <c r="A5842" s="64" t="s">
        <v>1356</v>
      </c>
      <c r="B5842" s="64"/>
      <c r="C5842" s="64"/>
      <c r="D5842" s="64"/>
      <c r="E5842" s="64"/>
      <c r="F5842" s="64"/>
      <c r="G5842" s="65" t="n">
        <v>0</v>
      </c>
    </row>
    <row r="5843" customFormat="false" ht="15" hidden="false" customHeight="false" outlineLevel="0" collapsed="false">
      <c r="A5843" s="64" t="s">
        <v>1357</v>
      </c>
      <c r="B5843" s="64"/>
      <c r="C5843" s="64"/>
      <c r="D5843" s="64"/>
      <c r="E5843" s="64"/>
      <c r="F5843" s="64"/>
      <c r="G5843" s="65" t="n">
        <v>3.85</v>
      </c>
    </row>
    <row r="5844" customFormat="false" ht="15" hidden="false" customHeight="false" outlineLevel="0" collapsed="false">
      <c r="A5844" s="64" t="s">
        <v>1358</v>
      </c>
      <c r="B5844" s="64"/>
      <c r="C5844" s="64"/>
      <c r="D5844" s="64"/>
      <c r="E5844" s="64"/>
      <c r="F5844" s="64"/>
      <c r="G5844" s="65" t="n">
        <v>0</v>
      </c>
    </row>
    <row r="5845" customFormat="false" ht="15" hidden="false" customHeight="false" outlineLevel="0" collapsed="false">
      <c r="A5845" s="64" t="s">
        <v>1359</v>
      </c>
      <c r="B5845" s="64"/>
      <c r="C5845" s="64"/>
      <c r="D5845" s="64"/>
      <c r="E5845" s="64"/>
      <c r="F5845" s="64"/>
      <c r="G5845" s="65" t="n">
        <v>3.85</v>
      </c>
    </row>
    <row r="5846" customFormat="false" ht="15" hidden="false" customHeight="false" outlineLevel="0" collapsed="false">
      <c r="A5846" s="64" t="s">
        <v>1360</v>
      </c>
      <c r="B5846" s="64"/>
      <c r="C5846" s="64"/>
      <c r="D5846" s="64"/>
      <c r="E5846" s="64"/>
      <c r="F5846" s="64"/>
      <c r="G5846" s="65" t="n">
        <v>18.84</v>
      </c>
    </row>
    <row r="5847" customFormat="false" ht="15" hidden="false" customHeight="false" outlineLevel="0" collapsed="false">
      <c r="A5847" s="64" t="s">
        <v>1361</v>
      </c>
      <c r="B5847" s="64"/>
      <c r="C5847" s="64"/>
      <c r="D5847" s="64"/>
      <c r="E5847" s="64"/>
      <c r="F5847" s="64"/>
      <c r="G5847" s="65" t="n">
        <v>27</v>
      </c>
    </row>
    <row r="5848" customFormat="false" ht="15" hidden="false" customHeight="false" outlineLevel="0" collapsed="false">
      <c r="A5848" s="64" t="s">
        <v>1362</v>
      </c>
      <c r="B5848" s="64"/>
      <c r="C5848" s="64"/>
      <c r="D5848" s="64"/>
      <c r="E5848" s="64"/>
      <c r="F5848" s="64"/>
      <c r="G5848" s="65" t="n">
        <f aca="false">G5847*G5846</f>
        <v>508.68</v>
      </c>
    </row>
    <row r="5849" customFormat="false" ht="15" hidden="false" customHeight="false" outlineLevel="0" collapsed="false">
      <c r="A5849" s="66"/>
      <c r="B5849" s="66"/>
      <c r="C5849" s="66"/>
      <c r="D5849" s="66"/>
      <c r="E5849" s="66"/>
      <c r="F5849" s="66"/>
      <c r="G5849" s="66"/>
    </row>
    <row r="5850" customFormat="false" ht="76.5" hidden="false" customHeight="false" outlineLevel="0" collapsed="false">
      <c r="A5850" s="30" t="s">
        <v>722</v>
      </c>
      <c r="B5850" s="30" t="s">
        <v>723</v>
      </c>
      <c r="C5850" s="61" t="s">
        <v>17</v>
      </c>
      <c r="D5850" s="61" t="s">
        <v>23</v>
      </c>
      <c r="E5850" s="62"/>
      <c r="F5850" s="25"/>
      <c r="G5850" s="25"/>
    </row>
    <row r="5851" customFormat="false" ht="25.5" hidden="false" customHeight="false" outlineLevel="0" collapsed="false">
      <c r="A5851" s="63" t="n">
        <v>1966</v>
      </c>
      <c r="B5851" s="23" t="s">
        <v>2008</v>
      </c>
      <c r="C5851" s="24" t="s">
        <v>1343</v>
      </c>
      <c r="D5851" s="24" t="s">
        <v>23</v>
      </c>
      <c r="E5851" s="62" t="n">
        <v>9</v>
      </c>
      <c r="F5851" s="26" t="n">
        <v>12.45</v>
      </c>
      <c r="G5851" s="26" t="n">
        <v>112.05</v>
      </c>
    </row>
    <row r="5852" customFormat="false" ht="51" hidden="false" customHeight="false" outlineLevel="0" collapsed="false">
      <c r="A5852" s="63" t="n">
        <v>20078</v>
      </c>
      <c r="B5852" s="23" t="s">
        <v>1988</v>
      </c>
      <c r="C5852" s="24" t="s">
        <v>1343</v>
      </c>
      <c r="D5852" s="24" t="s">
        <v>23</v>
      </c>
      <c r="E5852" s="62" t="n">
        <v>0.41</v>
      </c>
      <c r="F5852" s="26" t="n">
        <v>16.53</v>
      </c>
      <c r="G5852" s="26" t="n">
        <v>6.84</v>
      </c>
    </row>
    <row r="5853" customFormat="false" ht="38.25" hidden="false" customHeight="false" outlineLevel="0" collapsed="false">
      <c r="A5853" s="63" t="n">
        <v>301</v>
      </c>
      <c r="B5853" s="23" t="s">
        <v>1996</v>
      </c>
      <c r="C5853" s="24" t="s">
        <v>1343</v>
      </c>
      <c r="D5853" s="24" t="s">
        <v>23</v>
      </c>
      <c r="E5853" s="62" t="n">
        <v>9</v>
      </c>
      <c r="F5853" s="26" t="n">
        <v>1.73</v>
      </c>
      <c r="G5853" s="26" t="n">
        <v>15.57</v>
      </c>
    </row>
    <row r="5854" customFormat="false" ht="38.25" hidden="false" customHeight="false" outlineLevel="0" collapsed="false">
      <c r="A5854" s="63" t="s">
        <v>1375</v>
      </c>
      <c r="B5854" s="23" t="s">
        <v>1376</v>
      </c>
      <c r="C5854" s="24" t="s">
        <v>17</v>
      </c>
      <c r="D5854" s="24" t="s">
        <v>1314</v>
      </c>
      <c r="E5854" s="62" t="n">
        <v>2.25</v>
      </c>
      <c r="F5854" s="26" t="n">
        <v>12.7</v>
      </c>
      <c r="G5854" s="26" t="n">
        <v>28.57</v>
      </c>
    </row>
    <row r="5855" customFormat="false" ht="38.25" hidden="false" customHeight="false" outlineLevel="0" collapsed="false">
      <c r="A5855" s="63" t="s">
        <v>1369</v>
      </c>
      <c r="B5855" s="23" t="s">
        <v>1370</v>
      </c>
      <c r="C5855" s="24" t="s">
        <v>17</v>
      </c>
      <c r="D5855" s="24" t="s">
        <v>1314</v>
      </c>
      <c r="E5855" s="62" t="n">
        <v>2.25</v>
      </c>
      <c r="F5855" s="26" t="n">
        <v>15.51</v>
      </c>
      <c r="G5855" s="26" t="n">
        <v>34.89</v>
      </c>
    </row>
    <row r="5856" customFormat="false" ht="15" hidden="false" customHeight="false" outlineLevel="0" collapsed="false">
      <c r="A5856" s="64" t="s">
        <v>1353</v>
      </c>
      <c r="B5856" s="64"/>
      <c r="C5856" s="64"/>
      <c r="D5856" s="64"/>
      <c r="E5856" s="64"/>
      <c r="F5856" s="64"/>
      <c r="G5856" s="65" t="n">
        <v>4.95</v>
      </c>
    </row>
    <row r="5857" customFormat="false" ht="15" hidden="false" customHeight="false" outlineLevel="0" collapsed="false">
      <c r="A5857" s="64" t="s">
        <v>1354</v>
      </c>
      <c r="B5857" s="64"/>
      <c r="C5857" s="64"/>
      <c r="D5857" s="64"/>
      <c r="E5857" s="64"/>
      <c r="F5857" s="64"/>
      <c r="G5857" s="65" t="n">
        <v>17.04</v>
      </c>
    </row>
    <row r="5858" customFormat="false" ht="15" hidden="false" customHeight="false" outlineLevel="0" collapsed="false">
      <c r="A5858" s="64" t="s">
        <v>1355</v>
      </c>
      <c r="B5858" s="64"/>
      <c r="C5858" s="64"/>
      <c r="D5858" s="64"/>
      <c r="E5858" s="64"/>
      <c r="F5858" s="64"/>
      <c r="G5858" s="65" t="n">
        <v>21.99</v>
      </c>
    </row>
    <row r="5859" customFormat="false" ht="15" hidden="false" customHeight="false" outlineLevel="0" collapsed="false">
      <c r="A5859" s="64" t="s">
        <v>1356</v>
      </c>
      <c r="B5859" s="64"/>
      <c r="C5859" s="64"/>
      <c r="D5859" s="64"/>
      <c r="E5859" s="64"/>
      <c r="F5859" s="64"/>
      <c r="G5859" s="65" t="n">
        <v>0</v>
      </c>
    </row>
    <row r="5860" customFormat="false" ht="15" hidden="false" customHeight="false" outlineLevel="0" collapsed="false">
      <c r="A5860" s="64" t="s">
        <v>1357</v>
      </c>
      <c r="B5860" s="64"/>
      <c r="C5860" s="64"/>
      <c r="D5860" s="64"/>
      <c r="E5860" s="64"/>
      <c r="F5860" s="64"/>
      <c r="G5860" s="65" t="n">
        <v>5.64</v>
      </c>
    </row>
    <row r="5861" customFormat="false" ht="15" hidden="false" customHeight="false" outlineLevel="0" collapsed="false">
      <c r="A5861" s="64" t="s">
        <v>1358</v>
      </c>
      <c r="B5861" s="64"/>
      <c r="C5861" s="64"/>
      <c r="D5861" s="64"/>
      <c r="E5861" s="64"/>
      <c r="F5861" s="64"/>
      <c r="G5861" s="65" t="n">
        <v>0</v>
      </c>
    </row>
    <row r="5862" customFormat="false" ht="15" hidden="false" customHeight="false" outlineLevel="0" collapsed="false">
      <c r="A5862" s="64" t="s">
        <v>1359</v>
      </c>
      <c r="B5862" s="64"/>
      <c r="C5862" s="64"/>
      <c r="D5862" s="64"/>
      <c r="E5862" s="64"/>
      <c r="F5862" s="64"/>
      <c r="G5862" s="65" t="n">
        <v>5.64</v>
      </c>
    </row>
    <row r="5863" customFormat="false" ht="15" hidden="false" customHeight="false" outlineLevel="0" collapsed="false">
      <c r="A5863" s="64" t="s">
        <v>1360</v>
      </c>
      <c r="B5863" s="64"/>
      <c r="C5863" s="64"/>
      <c r="D5863" s="64"/>
      <c r="E5863" s="64"/>
      <c r="F5863" s="64"/>
      <c r="G5863" s="65" t="n">
        <v>27.63</v>
      </c>
    </row>
    <row r="5864" customFormat="false" ht="15" hidden="false" customHeight="false" outlineLevel="0" collapsed="false">
      <c r="A5864" s="64" t="s">
        <v>1361</v>
      </c>
      <c r="B5864" s="64"/>
      <c r="C5864" s="64"/>
      <c r="D5864" s="64"/>
      <c r="E5864" s="64"/>
      <c r="F5864" s="64"/>
      <c r="G5864" s="65" t="n">
        <v>9</v>
      </c>
    </row>
    <row r="5865" customFormat="false" ht="15" hidden="false" customHeight="false" outlineLevel="0" collapsed="false">
      <c r="A5865" s="64" t="s">
        <v>1362</v>
      </c>
      <c r="B5865" s="64"/>
      <c r="C5865" s="64"/>
      <c r="D5865" s="64"/>
      <c r="E5865" s="64"/>
      <c r="F5865" s="64"/>
      <c r="G5865" s="65" t="n">
        <f aca="false">G5864*G5863</f>
        <v>248.67</v>
      </c>
    </row>
    <row r="5866" customFormat="false" ht="15" hidden="false" customHeight="false" outlineLevel="0" collapsed="false">
      <c r="A5866" s="66"/>
      <c r="B5866" s="66"/>
      <c r="C5866" s="66"/>
      <c r="D5866" s="66"/>
      <c r="E5866" s="66"/>
      <c r="F5866" s="66"/>
      <c r="G5866" s="66"/>
    </row>
    <row r="5867" customFormat="false" ht="76.5" hidden="false" customHeight="false" outlineLevel="0" collapsed="false">
      <c r="A5867" s="30" t="s">
        <v>724</v>
      </c>
      <c r="B5867" s="30" t="s">
        <v>698</v>
      </c>
      <c r="C5867" s="61" t="s">
        <v>17</v>
      </c>
      <c r="D5867" s="61" t="s">
        <v>23</v>
      </c>
      <c r="E5867" s="62"/>
      <c r="F5867" s="25"/>
      <c r="G5867" s="25"/>
    </row>
    <row r="5868" customFormat="false" ht="25.5" hidden="false" customHeight="false" outlineLevel="0" collapsed="false">
      <c r="A5868" s="63" t="n">
        <v>1970</v>
      </c>
      <c r="B5868" s="23" t="s">
        <v>1998</v>
      </c>
      <c r="C5868" s="24" t="s">
        <v>1343</v>
      </c>
      <c r="D5868" s="24" t="s">
        <v>23</v>
      </c>
      <c r="E5868" s="62" t="n">
        <v>5</v>
      </c>
      <c r="F5868" s="26" t="n">
        <v>28.61</v>
      </c>
      <c r="G5868" s="26" t="n">
        <v>143.05</v>
      </c>
    </row>
    <row r="5869" customFormat="false" ht="51" hidden="false" customHeight="false" outlineLevel="0" collapsed="false">
      <c r="A5869" s="63" t="n">
        <v>20078</v>
      </c>
      <c r="B5869" s="23" t="s">
        <v>1988</v>
      </c>
      <c r="C5869" s="24" t="s">
        <v>1343</v>
      </c>
      <c r="D5869" s="24" t="s">
        <v>23</v>
      </c>
      <c r="E5869" s="62" t="n">
        <v>0.23</v>
      </c>
      <c r="F5869" s="26" t="n">
        <v>16.53</v>
      </c>
      <c r="G5869" s="26" t="n">
        <v>3.8</v>
      </c>
    </row>
    <row r="5870" customFormat="false" ht="38.25" hidden="false" customHeight="false" outlineLevel="0" collapsed="false">
      <c r="A5870" s="63" t="n">
        <v>301</v>
      </c>
      <c r="B5870" s="23" t="s">
        <v>1996</v>
      </c>
      <c r="C5870" s="24" t="s">
        <v>1343</v>
      </c>
      <c r="D5870" s="24" t="s">
        <v>23</v>
      </c>
      <c r="E5870" s="62" t="n">
        <v>5</v>
      </c>
      <c r="F5870" s="26" t="n">
        <v>1.73</v>
      </c>
      <c r="G5870" s="26" t="n">
        <v>8.65</v>
      </c>
    </row>
    <row r="5871" customFormat="false" ht="38.25" hidden="false" customHeight="false" outlineLevel="0" collapsed="false">
      <c r="A5871" s="63" t="s">
        <v>1375</v>
      </c>
      <c r="B5871" s="23" t="s">
        <v>1376</v>
      </c>
      <c r="C5871" s="24" t="s">
        <v>17</v>
      </c>
      <c r="D5871" s="24" t="s">
        <v>1314</v>
      </c>
      <c r="E5871" s="62" t="n">
        <v>1.25</v>
      </c>
      <c r="F5871" s="26" t="n">
        <v>12.7</v>
      </c>
      <c r="G5871" s="26" t="n">
        <v>15.87</v>
      </c>
    </row>
    <row r="5872" customFormat="false" ht="38.25" hidden="false" customHeight="false" outlineLevel="0" collapsed="false">
      <c r="A5872" s="63" t="s">
        <v>1369</v>
      </c>
      <c r="B5872" s="23" t="s">
        <v>1370</v>
      </c>
      <c r="C5872" s="24" t="s">
        <v>17</v>
      </c>
      <c r="D5872" s="24" t="s">
        <v>1314</v>
      </c>
      <c r="E5872" s="62" t="n">
        <v>1.25</v>
      </c>
      <c r="F5872" s="26" t="n">
        <v>15.51</v>
      </c>
      <c r="G5872" s="26" t="n">
        <v>19.38</v>
      </c>
    </row>
    <row r="5873" customFormat="false" ht="15" hidden="false" customHeight="false" outlineLevel="0" collapsed="false">
      <c r="A5873" s="64" t="s">
        <v>1353</v>
      </c>
      <c r="B5873" s="64"/>
      <c r="C5873" s="64"/>
      <c r="D5873" s="64"/>
      <c r="E5873" s="64"/>
      <c r="F5873" s="64"/>
      <c r="G5873" s="65" t="n">
        <v>4.95</v>
      </c>
    </row>
    <row r="5874" customFormat="false" ht="15" hidden="false" customHeight="false" outlineLevel="0" collapsed="false">
      <c r="A5874" s="64" t="s">
        <v>1354</v>
      </c>
      <c r="B5874" s="64"/>
      <c r="C5874" s="64"/>
      <c r="D5874" s="64"/>
      <c r="E5874" s="64"/>
      <c r="F5874" s="64"/>
      <c r="G5874" s="65" t="n">
        <v>33.2</v>
      </c>
    </row>
    <row r="5875" customFormat="false" ht="15" hidden="false" customHeight="false" outlineLevel="0" collapsed="false">
      <c r="A5875" s="64" t="s">
        <v>1355</v>
      </c>
      <c r="B5875" s="64"/>
      <c r="C5875" s="64"/>
      <c r="D5875" s="64"/>
      <c r="E5875" s="64"/>
      <c r="F5875" s="64"/>
      <c r="G5875" s="65" t="n">
        <v>38.15</v>
      </c>
    </row>
    <row r="5876" customFormat="false" ht="15" hidden="false" customHeight="false" outlineLevel="0" collapsed="false">
      <c r="A5876" s="64" t="s">
        <v>1356</v>
      </c>
      <c r="B5876" s="64"/>
      <c r="C5876" s="64"/>
      <c r="D5876" s="64"/>
      <c r="E5876" s="64"/>
      <c r="F5876" s="64"/>
      <c r="G5876" s="65" t="n">
        <v>0</v>
      </c>
    </row>
    <row r="5877" customFormat="false" ht="15" hidden="false" customHeight="false" outlineLevel="0" collapsed="false">
      <c r="A5877" s="64" t="s">
        <v>1357</v>
      </c>
      <c r="B5877" s="64"/>
      <c r="C5877" s="64"/>
      <c r="D5877" s="64"/>
      <c r="E5877" s="64"/>
      <c r="F5877" s="64"/>
      <c r="G5877" s="65" t="n">
        <v>9.79</v>
      </c>
    </row>
    <row r="5878" customFormat="false" ht="15" hidden="false" customHeight="false" outlineLevel="0" collapsed="false">
      <c r="A5878" s="64" t="s">
        <v>1358</v>
      </c>
      <c r="B5878" s="64"/>
      <c r="C5878" s="64"/>
      <c r="D5878" s="64"/>
      <c r="E5878" s="64"/>
      <c r="F5878" s="64"/>
      <c r="G5878" s="65" t="n">
        <v>0</v>
      </c>
    </row>
    <row r="5879" customFormat="false" ht="15" hidden="false" customHeight="false" outlineLevel="0" collapsed="false">
      <c r="A5879" s="64" t="s">
        <v>1359</v>
      </c>
      <c r="B5879" s="64"/>
      <c r="C5879" s="64"/>
      <c r="D5879" s="64"/>
      <c r="E5879" s="64"/>
      <c r="F5879" s="64"/>
      <c r="G5879" s="65" t="n">
        <v>9.79</v>
      </c>
    </row>
    <row r="5880" customFormat="false" ht="15" hidden="false" customHeight="false" outlineLevel="0" collapsed="false">
      <c r="A5880" s="64" t="s">
        <v>1360</v>
      </c>
      <c r="B5880" s="64"/>
      <c r="C5880" s="64"/>
      <c r="D5880" s="64"/>
      <c r="E5880" s="64"/>
      <c r="F5880" s="64"/>
      <c r="G5880" s="65" t="n">
        <v>47.94</v>
      </c>
    </row>
    <row r="5881" customFormat="false" ht="15" hidden="false" customHeight="false" outlineLevel="0" collapsed="false">
      <c r="A5881" s="64" t="s">
        <v>1361</v>
      </c>
      <c r="B5881" s="64"/>
      <c r="C5881" s="64"/>
      <c r="D5881" s="64"/>
      <c r="E5881" s="64"/>
      <c r="F5881" s="64"/>
      <c r="G5881" s="65" t="n">
        <v>5</v>
      </c>
    </row>
    <row r="5882" customFormat="false" ht="15" hidden="false" customHeight="false" outlineLevel="0" collapsed="false">
      <c r="A5882" s="64" t="s">
        <v>1362</v>
      </c>
      <c r="B5882" s="64"/>
      <c r="C5882" s="64"/>
      <c r="D5882" s="64"/>
      <c r="E5882" s="64"/>
      <c r="F5882" s="64"/>
      <c r="G5882" s="65" t="n">
        <f aca="false">G5881*G5880</f>
        <v>239.7</v>
      </c>
    </row>
    <row r="5883" customFormat="false" ht="15" hidden="false" customHeight="false" outlineLevel="0" collapsed="false">
      <c r="A5883" s="66"/>
      <c r="B5883" s="66"/>
      <c r="C5883" s="66"/>
      <c r="D5883" s="66"/>
      <c r="E5883" s="66"/>
      <c r="F5883" s="66"/>
      <c r="G5883" s="66"/>
    </row>
    <row r="5884" customFormat="false" ht="63.75" hidden="false" customHeight="false" outlineLevel="0" collapsed="false">
      <c r="A5884" s="72" t="s">
        <v>2009</v>
      </c>
      <c r="B5884" s="30" t="s">
        <v>726</v>
      </c>
      <c r="C5884" s="61" t="s">
        <v>17</v>
      </c>
      <c r="D5884" s="61" t="s">
        <v>23</v>
      </c>
      <c r="E5884" s="62"/>
      <c r="F5884" s="25"/>
      <c r="G5884" s="25"/>
    </row>
    <row r="5885" customFormat="false" ht="51" hidden="false" customHeight="false" outlineLevel="0" collapsed="false">
      <c r="A5885" s="63" t="n">
        <v>20078</v>
      </c>
      <c r="B5885" s="23" t="s">
        <v>1988</v>
      </c>
      <c r="C5885" s="24" t="s">
        <v>1343</v>
      </c>
      <c r="D5885" s="24" t="s">
        <v>23</v>
      </c>
      <c r="E5885" s="62" t="n">
        <v>0.74</v>
      </c>
      <c r="F5885" s="26" t="n">
        <v>16.53</v>
      </c>
      <c r="G5885" s="26" t="n">
        <v>12.17</v>
      </c>
    </row>
    <row r="5886" customFormat="false" ht="38.25" hidden="false" customHeight="false" outlineLevel="0" collapsed="false">
      <c r="A5886" s="63" t="n">
        <v>301</v>
      </c>
      <c r="B5886" s="23" t="s">
        <v>1996</v>
      </c>
      <c r="C5886" s="24" t="s">
        <v>1343</v>
      </c>
      <c r="D5886" s="24" t="s">
        <v>23</v>
      </c>
      <c r="E5886" s="62" t="n">
        <v>16</v>
      </c>
      <c r="F5886" s="26" t="n">
        <v>1.73</v>
      </c>
      <c r="G5886" s="26" t="n">
        <v>27.68</v>
      </c>
    </row>
    <row r="5887" customFormat="false" ht="38.25" hidden="false" customHeight="false" outlineLevel="0" collapsed="false">
      <c r="A5887" s="63" t="n">
        <v>7091</v>
      </c>
      <c r="B5887" s="23" t="s">
        <v>2010</v>
      </c>
      <c r="C5887" s="24" t="s">
        <v>1343</v>
      </c>
      <c r="D5887" s="24" t="s">
        <v>23</v>
      </c>
      <c r="E5887" s="62" t="n">
        <v>8</v>
      </c>
      <c r="F5887" s="26" t="n">
        <v>10.34</v>
      </c>
      <c r="G5887" s="26" t="n">
        <v>82.72</v>
      </c>
    </row>
    <row r="5888" customFormat="false" ht="38.25" hidden="false" customHeight="false" outlineLevel="0" collapsed="false">
      <c r="A5888" s="63" t="s">
        <v>1375</v>
      </c>
      <c r="B5888" s="23" t="s">
        <v>1376</v>
      </c>
      <c r="C5888" s="24" t="s">
        <v>17</v>
      </c>
      <c r="D5888" s="24" t="s">
        <v>1314</v>
      </c>
      <c r="E5888" s="62" t="n">
        <v>2.64</v>
      </c>
      <c r="F5888" s="26" t="n">
        <v>12.7</v>
      </c>
      <c r="G5888" s="26" t="n">
        <v>33.52</v>
      </c>
    </row>
    <row r="5889" customFormat="false" ht="38.25" hidden="false" customHeight="false" outlineLevel="0" collapsed="false">
      <c r="A5889" s="63" t="s">
        <v>1369</v>
      </c>
      <c r="B5889" s="23" t="s">
        <v>1370</v>
      </c>
      <c r="C5889" s="24" t="s">
        <v>17</v>
      </c>
      <c r="D5889" s="24" t="s">
        <v>1314</v>
      </c>
      <c r="E5889" s="62" t="n">
        <v>2.64</v>
      </c>
      <c r="F5889" s="26" t="n">
        <v>15.51</v>
      </c>
      <c r="G5889" s="26" t="n">
        <v>40.94</v>
      </c>
    </row>
    <row r="5890" customFormat="false" ht="15" hidden="false" customHeight="false" outlineLevel="0" collapsed="false">
      <c r="A5890" s="64" t="s">
        <v>1353</v>
      </c>
      <c r="B5890" s="64"/>
      <c r="C5890" s="64"/>
      <c r="D5890" s="64"/>
      <c r="E5890" s="64"/>
      <c r="F5890" s="64"/>
      <c r="G5890" s="65" t="n">
        <v>6.54</v>
      </c>
    </row>
    <row r="5891" customFormat="false" ht="15" hidden="false" customHeight="false" outlineLevel="0" collapsed="false">
      <c r="A5891" s="64" t="s">
        <v>1354</v>
      </c>
      <c r="B5891" s="64"/>
      <c r="C5891" s="64"/>
      <c r="D5891" s="64"/>
      <c r="E5891" s="64"/>
      <c r="F5891" s="64"/>
      <c r="G5891" s="65" t="n">
        <v>18.09</v>
      </c>
    </row>
    <row r="5892" customFormat="false" ht="15" hidden="false" customHeight="false" outlineLevel="0" collapsed="false">
      <c r="A5892" s="64" t="s">
        <v>1355</v>
      </c>
      <c r="B5892" s="64"/>
      <c r="C5892" s="64"/>
      <c r="D5892" s="64"/>
      <c r="E5892" s="64"/>
      <c r="F5892" s="64"/>
      <c r="G5892" s="65" t="n">
        <v>24.63</v>
      </c>
    </row>
    <row r="5893" customFormat="false" ht="15" hidden="false" customHeight="false" outlineLevel="0" collapsed="false">
      <c r="A5893" s="64" t="s">
        <v>1356</v>
      </c>
      <c r="B5893" s="64"/>
      <c r="C5893" s="64"/>
      <c r="D5893" s="64"/>
      <c r="E5893" s="64"/>
      <c r="F5893" s="64"/>
      <c r="G5893" s="65" t="n">
        <v>0</v>
      </c>
    </row>
    <row r="5894" customFormat="false" ht="15" hidden="false" customHeight="false" outlineLevel="0" collapsed="false">
      <c r="A5894" s="64" t="s">
        <v>1357</v>
      </c>
      <c r="B5894" s="64"/>
      <c r="C5894" s="64"/>
      <c r="D5894" s="64"/>
      <c r="E5894" s="64"/>
      <c r="F5894" s="64"/>
      <c r="G5894" s="65" t="n">
        <v>6.32</v>
      </c>
    </row>
    <row r="5895" customFormat="false" ht="15" hidden="false" customHeight="false" outlineLevel="0" collapsed="false">
      <c r="A5895" s="64" t="s">
        <v>1358</v>
      </c>
      <c r="B5895" s="64"/>
      <c r="C5895" s="64"/>
      <c r="D5895" s="64"/>
      <c r="E5895" s="64"/>
      <c r="F5895" s="64"/>
      <c r="G5895" s="65" t="n">
        <v>0</v>
      </c>
    </row>
    <row r="5896" customFormat="false" ht="15" hidden="false" customHeight="false" outlineLevel="0" collapsed="false">
      <c r="A5896" s="64" t="s">
        <v>1359</v>
      </c>
      <c r="B5896" s="64"/>
      <c r="C5896" s="64"/>
      <c r="D5896" s="64"/>
      <c r="E5896" s="64"/>
      <c r="F5896" s="64"/>
      <c r="G5896" s="65" t="n">
        <v>6.32</v>
      </c>
    </row>
    <row r="5897" customFormat="false" ht="15" hidden="false" customHeight="false" outlineLevel="0" collapsed="false">
      <c r="A5897" s="64" t="s">
        <v>1360</v>
      </c>
      <c r="B5897" s="64"/>
      <c r="C5897" s="64"/>
      <c r="D5897" s="64"/>
      <c r="E5897" s="64"/>
      <c r="F5897" s="64"/>
      <c r="G5897" s="65" t="n">
        <v>30.95</v>
      </c>
    </row>
    <row r="5898" customFormat="false" ht="15" hidden="false" customHeight="false" outlineLevel="0" collapsed="false">
      <c r="A5898" s="64" t="s">
        <v>1361</v>
      </c>
      <c r="B5898" s="64"/>
      <c r="C5898" s="64"/>
      <c r="D5898" s="64"/>
      <c r="E5898" s="64"/>
      <c r="F5898" s="64"/>
      <c r="G5898" s="65" t="n">
        <v>8</v>
      </c>
    </row>
    <row r="5899" customFormat="false" ht="15" hidden="false" customHeight="false" outlineLevel="0" collapsed="false">
      <c r="A5899" s="64" t="s">
        <v>1362</v>
      </c>
      <c r="B5899" s="64"/>
      <c r="C5899" s="64"/>
      <c r="D5899" s="64"/>
      <c r="E5899" s="64"/>
      <c r="F5899" s="64"/>
      <c r="G5899" s="65" t="n">
        <f aca="false">G5898*G5897</f>
        <v>247.6</v>
      </c>
    </row>
    <row r="5900" customFormat="false" ht="15" hidden="false" customHeight="false" outlineLevel="0" collapsed="false">
      <c r="A5900" s="66"/>
      <c r="B5900" s="66"/>
      <c r="C5900" s="66"/>
      <c r="D5900" s="66"/>
      <c r="E5900" s="66"/>
      <c r="F5900" s="66"/>
      <c r="G5900" s="66"/>
    </row>
    <row r="5901" customFormat="false" ht="89.25" hidden="false" customHeight="false" outlineLevel="0" collapsed="false">
      <c r="A5901" s="72" t="s">
        <v>2011</v>
      </c>
      <c r="B5901" s="30" t="s">
        <v>728</v>
      </c>
      <c r="C5901" s="61" t="s">
        <v>17</v>
      </c>
      <c r="D5901" s="61" t="s">
        <v>49</v>
      </c>
      <c r="E5901" s="62"/>
      <c r="F5901" s="25"/>
      <c r="G5901" s="25"/>
    </row>
    <row r="5902" customFormat="false" ht="51" hidden="false" customHeight="false" outlineLevel="0" collapsed="false">
      <c r="A5902" s="63" t="n">
        <v>20078</v>
      </c>
      <c r="B5902" s="23" t="s">
        <v>1988</v>
      </c>
      <c r="C5902" s="24" t="s">
        <v>1343</v>
      </c>
      <c r="D5902" s="24" t="s">
        <v>23</v>
      </c>
      <c r="E5902" s="62" t="n">
        <v>0.19</v>
      </c>
      <c r="F5902" s="26" t="n">
        <v>16.53</v>
      </c>
      <c r="G5902" s="26" t="n">
        <v>3.17</v>
      </c>
    </row>
    <row r="5903" customFormat="false" ht="38.25" hidden="false" customHeight="false" outlineLevel="0" collapsed="false">
      <c r="A5903" s="63" t="n">
        <v>306</v>
      </c>
      <c r="B5903" s="23" t="s">
        <v>2012</v>
      </c>
      <c r="C5903" s="24" t="s">
        <v>1343</v>
      </c>
      <c r="D5903" s="24" t="s">
        <v>23</v>
      </c>
      <c r="E5903" s="62" t="n">
        <v>1.92</v>
      </c>
      <c r="F5903" s="26" t="n">
        <v>7.39</v>
      </c>
      <c r="G5903" s="26" t="n">
        <v>14.17</v>
      </c>
    </row>
    <row r="5904" customFormat="false" ht="25.5" hidden="false" customHeight="false" outlineLevel="0" collapsed="false">
      <c r="A5904" s="63" t="s">
        <v>2013</v>
      </c>
      <c r="B5904" s="23" t="s">
        <v>2014</v>
      </c>
      <c r="C5904" s="24" t="s">
        <v>17</v>
      </c>
      <c r="D5904" s="24" t="s">
        <v>1314</v>
      </c>
      <c r="E5904" s="62" t="n">
        <v>1</v>
      </c>
      <c r="F5904" s="26" t="n">
        <v>20.06</v>
      </c>
      <c r="G5904" s="26" t="n">
        <v>20</v>
      </c>
    </row>
    <row r="5905" customFormat="false" ht="25.5" hidden="false" customHeight="false" outlineLevel="0" collapsed="false">
      <c r="A5905" s="63" t="s">
        <v>1349</v>
      </c>
      <c r="B5905" s="23" t="s">
        <v>1350</v>
      </c>
      <c r="C5905" s="24" t="s">
        <v>17</v>
      </c>
      <c r="D5905" s="24" t="s">
        <v>1314</v>
      </c>
      <c r="E5905" s="62" t="n">
        <v>1</v>
      </c>
      <c r="F5905" s="26" t="n">
        <v>12.54</v>
      </c>
      <c r="G5905" s="26" t="n">
        <v>12.5</v>
      </c>
    </row>
    <row r="5906" customFormat="false" ht="25.5" hidden="false" customHeight="false" outlineLevel="0" collapsed="false">
      <c r="A5906" s="63" t="n">
        <v>9819</v>
      </c>
      <c r="B5906" s="23" t="s">
        <v>2015</v>
      </c>
      <c r="C5906" s="24" t="s">
        <v>1343</v>
      </c>
      <c r="D5906" s="24" t="s">
        <v>49</v>
      </c>
      <c r="E5906" s="62" t="n">
        <v>12.08</v>
      </c>
      <c r="F5906" s="26" t="n">
        <v>42.03</v>
      </c>
      <c r="G5906" s="26" t="n">
        <v>507.51</v>
      </c>
    </row>
    <row r="5907" customFormat="false" ht="15" hidden="false" customHeight="false" outlineLevel="0" collapsed="false">
      <c r="A5907" s="64" t="s">
        <v>1353</v>
      </c>
      <c r="B5907" s="64"/>
      <c r="C5907" s="64"/>
      <c r="D5907" s="64"/>
      <c r="E5907" s="64"/>
      <c r="F5907" s="64"/>
      <c r="G5907" s="65" t="n">
        <v>2.1</v>
      </c>
    </row>
    <row r="5908" customFormat="false" ht="15" hidden="false" customHeight="false" outlineLevel="0" collapsed="false">
      <c r="A5908" s="64" t="s">
        <v>1354</v>
      </c>
      <c r="B5908" s="64"/>
      <c r="C5908" s="64"/>
      <c r="D5908" s="64"/>
      <c r="E5908" s="64"/>
      <c r="F5908" s="64"/>
      <c r="G5908" s="65" t="n">
        <v>46.37</v>
      </c>
    </row>
    <row r="5909" customFormat="false" ht="15" hidden="false" customHeight="false" outlineLevel="0" collapsed="false">
      <c r="A5909" s="64" t="s">
        <v>1355</v>
      </c>
      <c r="B5909" s="64"/>
      <c r="C5909" s="64"/>
      <c r="D5909" s="64"/>
      <c r="E5909" s="64"/>
      <c r="F5909" s="64"/>
      <c r="G5909" s="65" t="n">
        <v>48.47</v>
      </c>
    </row>
    <row r="5910" customFormat="false" ht="15" hidden="false" customHeight="false" outlineLevel="0" collapsed="false">
      <c r="A5910" s="64" t="s">
        <v>1356</v>
      </c>
      <c r="B5910" s="64"/>
      <c r="C5910" s="64"/>
      <c r="D5910" s="64"/>
      <c r="E5910" s="64"/>
      <c r="F5910" s="64"/>
      <c r="G5910" s="65" t="n">
        <v>0</v>
      </c>
    </row>
    <row r="5911" customFormat="false" ht="15" hidden="false" customHeight="false" outlineLevel="0" collapsed="false">
      <c r="A5911" s="64" t="s">
        <v>1357</v>
      </c>
      <c r="B5911" s="64"/>
      <c r="C5911" s="64"/>
      <c r="D5911" s="64"/>
      <c r="E5911" s="64"/>
      <c r="F5911" s="64"/>
      <c r="G5911" s="65" t="n">
        <v>12.43</v>
      </c>
    </row>
    <row r="5912" customFormat="false" ht="15" hidden="false" customHeight="false" outlineLevel="0" collapsed="false">
      <c r="A5912" s="64" t="s">
        <v>1358</v>
      </c>
      <c r="B5912" s="64"/>
      <c r="C5912" s="64"/>
      <c r="D5912" s="64"/>
      <c r="E5912" s="64"/>
      <c r="F5912" s="64"/>
      <c r="G5912" s="65" t="n">
        <v>0</v>
      </c>
    </row>
    <row r="5913" customFormat="false" ht="15" hidden="false" customHeight="false" outlineLevel="0" collapsed="false">
      <c r="A5913" s="64" t="s">
        <v>1359</v>
      </c>
      <c r="B5913" s="64"/>
      <c r="C5913" s="64"/>
      <c r="D5913" s="64"/>
      <c r="E5913" s="64"/>
      <c r="F5913" s="64"/>
      <c r="G5913" s="65" t="n">
        <v>12.43</v>
      </c>
    </row>
    <row r="5914" customFormat="false" ht="15" hidden="false" customHeight="false" outlineLevel="0" collapsed="false">
      <c r="A5914" s="64" t="s">
        <v>1360</v>
      </c>
      <c r="B5914" s="64"/>
      <c r="C5914" s="64"/>
      <c r="D5914" s="64"/>
      <c r="E5914" s="64"/>
      <c r="F5914" s="64"/>
      <c r="G5914" s="65" t="n">
        <v>60.9</v>
      </c>
    </row>
    <row r="5915" customFormat="false" ht="15" hidden="false" customHeight="false" outlineLevel="0" collapsed="false">
      <c r="A5915" s="64" t="s">
        <v>1361</v>
      </c>
      <c r="B5915" s="64"/>
      <c r="C5915" s="64"/>
      <c r="D5915" s="64"/>
      <c r="E5915" s="64"/>
      <c r="F5915" s="64"/>
      <c r="G5915" s="65" t="n">
        <v>11.5</v>
      </c>
    </row>
    <row r="5916" customFormat="false" ht="15" hidden="false" customHeight="false" outlineLevel="0" collapsed="false">
      <c r="A5916" s="64" t="s">
        <v>1362</v>
      </c>
      <c r="B5916" s="64"/>
      <c r="C5916" s="64"/>
      <c r="D5916" s="64"/>
      <c r="E5916" s="64"/>
      <c r="F5916" s="64"/>
      <c r="G5916" s="65" t="n">
        <f aca="false">G5915*G5914</f>
        <v>700.35</v>
      </c>
    </row>
    <row r="5917" customFormat="false" ht="15" hidden="false" customHeight="false" outlineLevel="0" collapsed="false">
      <c r="A5917" s="66"/>
      <c r="B5917" s="66"/>
      <c r="C5917" s="66"/>
      <c r="D5917" s="66"/>
      <c r="E5917" s="66"/>
      <c r="F5917" s="66"/>
      <c r="G5917" s="66"/>
    </row>
    <row r="5918" customFormat="false" ht="25.5" hidden="false" customHeight="false" outlineLevel="0" collapsed="false">
      <c r="A5918" s="72" t="s">
        <v>729</v>
      </c>
      <c r="B5918" s="30" t="s">
        <v>730</v>
      </c>
      <c r="C5918" s="61" t="s">
        <v>17</v>
      </c>
      <c r="D5918" s="61" t="s">
        <v>28</v>
      </c>
      <c r="E5918" s="62"/>
      <c r="F5918" s="25"/>
      <c r="G5918" s="25"/>
    </row>
    <row r="5919" customFormat="false" ht="25.5" hidden="false" customHeight="false" outlineLevel="0" collapsed="false">
      <c r="A5919" s="63" t="s">
        <v>1349</v>
      </c>
      <c r="B5919" s="23" t="s">
        <v>1350</v>
      </c>
      <c r="C5919" s="24" t="s">
        <v>17</v>
      </c>
      <c r="D5919" s="24" t="s">
        <v>1314</v>
      </c>
      <c r="E5919" s="62" t="n">
        <v>30.5</v>
      </c>
      <c r="F5919" s="26" t="n">
        <v>12.54</v>
      </c>
      <c r="G5919" s="26" t="n">
        <v>382.41</v>
      </c>
    </row>
    <row r="5920" customFormat="false" ht="15" hidden="false" customHeight="false" outlineLevel="0" collapsed="false">
      <c r="A5920" s="64" t="s">
        <v>1353</v>
      </c>
      <c r="B5920" s="64"/>
      <c r="C5920" s="64"/>
      <c r="D5920" s="64"/>
      <c r="E5920" s="64"/>
      <c r="F5920" s="64"/>
      <c r="G5920" s="65" t="n">
        <v>32.99</v>
      </c>
    </row>
    <row r="5921" customFormat="false" ht="15" hidden="false" customHeight="false" outlineLevel="0" collapsed="false">
      <c r="A5921" s="64" t="s">
        <v>1354</v>
      </c>
      <c r="B5921" s="64"/>
      <c r="C5921" s="64"/>
      <c r="D5921" s="64"/>
      <c r="E5921" s="64"/>
      <c r="F5921" s="64"/>
      <c r="G5921" s="65" t="n">
        <v>16.61</v>
      </c>
    </row>
    <row r="5922" customFormat="false" ht="15" hidden="false" customHeight="false" outlineLevel="0" collapsed="false">
      <c r="A5922" s="64" t="s">
        <v>1355</v>
      </c>
      <c r="B5922" s="64"/>
      <c r="C5922" s="64"/>
      <c r="D5922" s="64"/>
      <c r="E5922" s="64"/>
      <c r="F5922" s="64"/>
      <c r="G5922" s="65" t="n">
        <v>49.6</v>
      </c>
    </row>
    <row r="5923" customFormat="false" ht="15" hidden="false" customHeight="false" outlineLevel="0" collapsed="false">
      <c r="A5923" s="64" t="s">
        <v>1356</v>
      </c>
      <c r="B5923" s="64"/>
      <c r="C5923" s="64"/>
      <c r="D5923" s="64"/>
      <c r="E5923" s="64"/>
      <c r="F5923" s="64"/>
      <c r="G5923" s="65" t="n">
        <v>0</v>
      </c>
    </row>
    <row r="5924" customFormat="false" ht="15" hidden="false" customHeight="false" outlineLevel="0" collapsed="false">
      <c r="A5924" s="64" t="s">
        <v>1357</v>
      </c>
      <c r="B5924" s="64"/>
      <c r="C5924" s="64"/>
      <c r="D5924" s="64"/>
      <c r="E5924" s="64"/>
      <c r="F5924" s="64"/>
      <c r="G5924" s="65" t="n">
        <v>12.72</v>
      </c>
    </row>
    <row r="5925" customFormat="false" ht="15" hidden="false" customHeight="false" outlineLevel="0" collapsed="false">
      <c r="A5925" s="64" t="s">
        <v>1358</v>
      </c>
      <c r="B5925" s="64"/>
      <c r="C5925" s="64"/>
      <c r="D5925" s="64"/>
      <c r="E5925" s="64"/>
      <c r="F5925" s="64"/>
      <c r="G5925" s="65" t="n">
        <v>0</v>
      </c>
    </row>
    <row r="5926" customFormat="false" ht="15" hidden="false" customHeight="false" outlineLevel="0" collapsed="false">
      <c r="A5926" s="64" t="s">
        <v>1359</v>
      </c>
      <c r="B5926" s="64"/>
      <c r="C5926" s="64"/>
      <c r="D5926" s="64"/>
      <c r="E5926" s="64"/>
      <c r="F5926" s="64"/>
      <c r="G5926" s="65" t="n">
        <v>12.72</v>
      </c>
    </row>
    <row r="5927" customFormat="false" ht="15" hidden="false" customHeight="false" outlineLevel="0" collapsed="false">
      <c r="A5927" s="64" t="s">
        <v>1360</v>
      </c>
      <c r="B5927" s="64"/>
      <c r="C5927" s="64"/>
      <c r="D5927" s="64"/>
      <c r="E5927" s="64"/>
      <c r="F5927" s="64"/>
      <c r="G5927" s="65" t="n">
        <v>62.32</v>
      </c>
    </row>
    <row r="5928" customFormat="false" ht="15" hidden="false" customHeight="false" outlineLevel="0" collapsed="false">
      <c r="A5928" s="64" t="s">
        <v>1361</v>
      </c>
      <c r="B5928" s="64"/>
      <c r="C5928" s="64"/>
      <c r="D5928" s="64"/>
      <c r="E5928" s="64"/>
      <c r="F5928" s="64"/>
      <c r="G5928" s="65" t="n">
        <v>7.71</v>
      </c>
    </row>
    <row r="5929" customFormat="false" ht="15" hidden="false" customHeight="false" outlineLevel="0" collapsed="false">
      <c r="A5929" s="64" t="s">
        <v>1362</v>
      </c>
      <c r="B5929" s="64"/>
      <c r="C5929" s="64"/>
      <c r="D5929" s="64"/>
      <c r="E5929" s="64"/>
      <c r="F5929" s="64"/>
      <c r="G5929" s="65" t="n">
        <f aca="false">G5928*G5927</f>
        <v>480.4872</v>
      </c>
    </row>
    <row r="5930" customFormat="false" ht="15" hidden="false" customHeight="false" outlineLevel="0" collapsed="false">
      <c r="A5930" s="66"/>
      <c r="B5930" s="66"/>
      <c r="C5930" s="66"/>
      <c r="D5930" s="66"/>
      <c r="E5930" s="66"/>
      <c r="F5930" s="66"/>
      <c r="G5930" s="66"/>
    </row>
    <row r="5931" customFormat="false" ht="25.5" hidden="false" customHeight="false" outlineLevel="0" collapsed="false">
      <c r="A5931" s="73" t="s">
        <v>731</v>
      </c>
      <c r="B5931" s="30" t="s">
        <v>668</v>
      </c>
      <c r="C5931" s="61" t="s">
        <v>17</v>
      </c>
      <c r="D5931" s="61" t="s">
        <v>23</v>
      </c>
      <c r="E5931" s="62"/>
      <c r="F5931" s="25"/>
      <c r="G5931" s="25"/>
    </row>
    <row r="5932" customFormat="false" ht="38.25" hidden="false" customHeight="false" outlineLevel="0" collapsed="false">
      <c r="A5932" s="63" t="s">
        <v>1375</v>
      </c>
      <c r="B5932" s="23" t="s">
        <v>1376</v>
      </c>
      <c r="C5932" s="24" t="s">
        <v>17</v>
      </c>
      <c r="D5932" s="24" t="s">
        <v>1314</v>
      </c>
      <c r="E5932" s="62" t="n">
        <v>16</v>
      </c>
      <c r="F5932" s="26" t="n">
        <v>12.7</v>
      </c>
      <c r="G5932" s="26" t="n">
        <v>203.16</v>
      </c>
    </row>
    <row r="5933" customFormat="false" ht="38.25" hidden="false" customHeight="false" outlineLevel="0" collapsed="false">
      <c r="A5933" s="63" t="s">
        <v>1369</v>
      </c>
      <c r="B5933" s="23" t="s">
        <v>1370</v>
      </c>
      <c r="C5933" s="24" t="s">
        <v>17</v>
      </c>
      <c r="D5933" s="24" t="s">
        <v>1314</v>
      </c>
      <c r="E5933" s="62" t="n">
        <v>16</v>
      </c>
      <c r="F5933" s="26" t="n">
        <v>15.51</v>
      </c>
      <c r="G5933" s="26" t="n">
        <v>248.12</v>
      </c>
    </row>
    <row r="5934" customFormat="false" ht="15" hidden="false" customHeight="false" outlineLevel="0" collapsed="false">
      <c r="A5934" s="64" t="s">
        <v>1353</v>
      </c>
      <c r="B5934" s="64"/>
      <c r="C5934" s="64"/>
      <c r="D5934" s="64"/>
      <c r="E5934" s="64"/>
      <c r="F5934" s="64"/>
      <c r="G5934" s="65" t="n">
        <v>316.96</v>
      </c>
    </row>
    <row r="5935" customFormat="false" ht="15" hidden="false" customHeight="false" outlineLevel="0" collapsed="false">
      <c r="A5935" s="64" t="s">
        <v>1354</v>
      </c>
      <c r="B5935" s="64"/>
      <c r="C5935" s="64"/>
      <c r="D5935" s="64"/>
      <c r="E5935" s="64"/>
      <c r="F5935" s="64"/>
      <c r="G5935" s="65" t="n">
        <v>134.32</v>
      </c>
    </row>
    <row r="5936" customFormat="false" ht="15" hidden="false" customHeight="false" outlineLevel="0" collapsed="false">
      <c r="A5936" s="64" t="s">
        <v>1355</v>
      </c>
      <c r="B5936" s="64"/>
      <c r="C5936" s="64"/>
      <c r="D5936" s="64"/>
      <c r="E5936" s="64"/>
      <c r="F5936" s="64"/>
      <c r="G5936" s="65" t="n">
        <v>451.28</v>
      </c>
    </row>
    <row r="5937" customFormat="false" ht="15" hidden="false" customHeight="false" outlineLevel="0" collapsed="false">
      <c r="A5937" s="64" t="s">
        <v>1356</v>
      </c>
      <c r="B5937" s="64"/>
      <c r="C5937" s="64"/>
      <c r="D5937" s="64"/>
      <c r="E5937" s="64"/>
      <c r="F5937" s="64"/>
      <c r="G5937" s="65" t="n">
        <v>0</v>
      </c>
    </row>
    <row r="5938" customFormat="false" ht="15" hidden="false" customHeight="false" outlineLevel="0" collapsed="false">
      <c r="A5938" s="64" t="s">
        <v>1357</v>
      </c>
      <c r="B5938" s="64"/>
      <c r="C5938" s="64"/>
      <c r="D5938" s="64"/>
      <c r="E5938" s="64"/>
      <c r="F5938" s="64"/>
      <c r="G5938" s="65" t="n">
        <v>115.75</v>
      </c>
    </row>
    <row r="5939" customFormat="false" ht="15" hidden="false" customHeight="false" outlineLevel="0" collapsed="false">
      <c r="A5939" s="64" t="s">
        <v>1358</v>
      </c>
      <c r="B5939" s="64"/>
      <c r="C5939" s="64"/>
      <c r="D5939" s="64"/>
      <c r="E5939" s="64"/>
      <c r="F5939" s="64"/>
      <c r="G5939" s="65" t="n">
        <v>0</v>
      </c>
    </row>
    <row r="5940" customFormat="false" ht="15" hidden="false" customHeight="false" outlineLevel="0" collapsed="false">
      <c r="A5940" s="64" t="s">
        <v>1359</v>
      </c>
      <c r="B5940" s="64"/>
      <c r="C5940" s="64"/>
      <c r="D5940" s="64"/>
      <c r="E5940" s="64"/>
      <c r="F5940" s="64"/>
      <c r="G5940" s="65" t="n">
        <v>115.75</v>
      </c>
    </row>
    <row r="5941" customFormat="false" ht="15" hidden="false" customHeight="false" outlineLevel="0" collapsed="false">
      <c r="A5941" s="64" t="s">
        <v>1360</v>
      </c>
      <c r="B5941" s="64"/>
      <c r="C5941" s="64"/>
      <c r="D5941" s="64"/>
      <c r="E5941" s="64"/>
      <c r="F5941" s="64"/>
      <c r="G5941" s="65" t="n">
        <v>567.04</v>
      </c>
    </row>
    <row r="5942" customFormat="false" ht="15" hidden="false" customHeight="false" outlineLevel="0" collapsed="false">
      <c r="A5942" s="64" t="s">
        <v>1361</v>
      </c>
      <c r="B5942" s="64"/>
      <c r="C5942" s="64"/>
      <c r="D5942" s="64"/>
      <c r="E5942" s="64"/>
      <c r="F5942" s="64"/>
      <c r="G5942" s="65" t="n">
        <v>1</v>
      </c>
    </row>
    <row r="5943" customFormat="false" ht="15" hidden="false" customHeight="false" outlineLevel="0" collapsed="false">
      <c r="A5943" s="64" t="s">
        <v>1362</v>
      </c>
      <c r="B5943" s="64"/>
      <c r="C5943" s="64"/>
      <c r="D5943" s="64"/>
      <c r="E5943" s="64"/>
      <c r="F5943" s="64"/>
      <c r="G5943" s="65" t="n">
        <f aca="false">G5942*G5941</f>
        <v>567.04</v>
      </c>
    </row>
    <row r="5944" customFormat="false" ht="15" hidden="false" customHeight="false" outlineLevel="0" collapsed="false">
      <c r="A5944" s="66"/>
      <c r="B5944" s="66"/>
      <c r="C5944" s="66"/>
      <c r="D5944" s="66"/>
      <c r="E5944" s="66"/>
      <c r="F5944" s="66"/>
      <c r="G5944" s="66"/>
    </row>
    <row r="5945" customFormat="false" ht="15" hidden="false" customHeight="true" outlineLevel="0" collapsed="false">
      <c r="A5945" s="30" t="s">
        <v>732</v>
      </c>
      <c r="B5945" s="30" t="s">
        <v>733</v>
      </c>
      <c r="C5945" s="30"/>
      <c r="D5945" s="30"/>
      <c r="E5945" s="30"/>
      <c r="F5945" s="30"/>
      <c r="G5945" s="30"/>
    </row>
    <row r="5946" customFormat="false" ht="51" hidden="false" customHeight="false" outlineLevel="0" collapsed="false">
      <c r="A5946" s="30" t="s">
        <v>734</v>
      </c>
      <c r="B5946" s="30" t="s">
        <v>638</v>
      </c>
      <c r="C5946" s="61" t="s">
        <v>17</v>
      </c>
      <c r="D5946" s="61" t="s">
        <v>49</v>
      </c>
      <c r="E5946" s="62"/>
      <c r="F5946" s="25"/>
      <c r="G5946" s="25"/>
    </row>
    <row r="5947" customFormat="false" ht="38.25" hidden="false" customHeight="false" outlineLevel="0" collapsed="false">
      <c r="A5947" s="63" t="n">
        <v>3767</v>
      </c>
      <c r="B5947" s="23" t="s">
        <v>1945</v>
      </c>
      <c r="C5947" s="24" t="s">
        <v>1343</v>
      </c>
      <c r="D5947" s="24" t="s">
        <v>23</v>
      </c>
      <c r="E5947" s="62" t="n">
        <v>6.43</v>
      </c>
      <c r="F5947" s="26" t="n">
        <v>0.66</v>
      </c>
      <c r="G5947" s="26" t="n">
        <v>4.24</v>
      </c>
    </row>
    <row r="5948" customFormat="false" ht="38.25" hidden="false" customHeight="false" outlineLevel="0" collapsed="false">
      <c r="A5948" s="63" t="s">
        <v>1375</v>
      </c>
      <c r="B5948" s="23" t="s">
        <v>1376</v>
      </c>
      <c r="C5948" s="24" t="s">
        <v>17</v>
      </c>
      <c r="D5948" s="24" t="s">
        <v>1314</v>
      </c>
      <c r="E5948" s="62" t="n">
        <v>19.28</v>
      </c>
      <c r="F5948" s="26" t="n">
        <v>12.7</v>
      </c>
      <c r="G5948" s="26" t="n">
        <v>244.81</v>
      </c>
    </row>
    <row r="5949" customFormat="false" ht="38.25" hidden="false" customHeight="false" outlineLevel="0" collapsed="false">
      <c r="A5949" s="63" t="s">
        <v>1369</v>
      </c>
      <c r="B5949" s="23" t="s">
        <v>1370</v>
      </c>
      <c r="C5949" s="24" t="s">
        <v>17</v>
      </c>
      <c r="D5949" s="24" t="s">
        <v>1314</v>
      </c>
      <c r="E5949" s="62" t="n">
        <v>19.28</v>
      </c>
      <c r="F5949" s="26" t="n">
        <v>15.51</v>
      </c>
      <c r="G5949" s="26" t="n">
        <v>298.99</v>
      </c>
    </row>
    <row r="5950" customFormat="false" ht="25.5" hidden="false" customHeight="false" outlineLevel="0" collapsed="false">
      <c r="A5950" s="63" t="n">
        <v>9868</v>
      </c>
      <c r="B5950" s="23" t="s">
        <v>1943</v>
      </c>
      <c r="C5950" s="24" t="s">
        <v>1343</v>
      </c>
      <c r="D5950" s="24" t="s">
        <v>49</v>
      </c>
      <c r="E5950" s="62" t="n">
        <v>55.44</v>
      </c>
      <c r="F5950" s="26" t="n">
        <v>3.18</v>
      </c>
      <c r="G5950" s="26" t="n">
        <v>176.29</v>
      </c>
    </row>
    <row r="5951" customFormat="false" ht="15" hidden="false" customHeight="false" outlineLevel="0" collapsed="false">
      <c r="A5951" s="64" t="s">
        <v>1353</v>
      </c>
      <c r="B5951" s="64"/>
      <c r="C5951" s="64"/>
      <c r="D5951" s="64"/>
      <c r="E5951" s="64"/>
      <c r="F5951" s="64"/>
      <c r="G5951" s="65" t="n">
        <v>7.31</v>
      </c>
    </row>
    <row r="5952" customFormat="false" ht="15" hidden="false" customHeight="false" outlineLevel="0" collapsed="false">
      <c r="A5952" s="64" t="s">
        <v>1354</v>
      </c>
      <c r="B5952" s="64"/>
      <c r="C5952" s="64"/>
      <c r="D5952" s="64"/>
      <c r="E5952" s="64"/>
      <c r="F5952" s="64"/>
      <c r="G5952" s="65" t="n">
        <v>6.55</v>
      </c>
    </row>
    <row r="5953" customFormat="false" ht="15" hidden="false" customHeight="false" outlineLevel="0" collapsed="false">
      <c r="A5953" s="64" t="s">
        <v>1355</v>
      </c>
      <c r="B5953" s="64"/>
      <c r="C5953" s="64"/>
      <c r="D5953" s="64"/>
      <c r="E5953" s="64"/>
      <c r="F5953" s="64"/>
      <c r="G5953" s="65" t="n">
        <v>13.86</v>
      </c>
    </row>
    <row r="5954" customFormat="false" ht="15" hidden="false" customHeight="false" outlineLevel="0" collapsed="false">
      <c r="A5954" s="64" t="s">
        <v>1356</v>
      </c>
      <c r="B5954" s="64"/>
      <c r="C5954" s="64"/>
      <c r="D5954" s="64"/>
      <c r="E5954" s="64"/>
      <c r="F5954" s="64"/>
      <c r="G5954" s="65" t="n">
        <v>0</v>
      </c>
    </row>
    <row r="5955" customFormat="false" ht="15" hidden="false" customHeight="false" outlineLevel="0" collapsed="false">
      <c r="A5955" s="64" t="s">
        <v>1357</v>
      </c>
      <c r="B5955" s="64"/>
      <c r="C5955" s="64"/>
      <c r="D5955" s="64"/>
      <c r="E5955" s="64"/>
      <c r="F5955" s="64"/>
      <c r="G5955" s="65" t="n">
        <v>3.56</v>
      </c>
    </row>
    <row r="5956" customFormat="false" ht="15" hidden="false" customHeight="false" outlineLevel="0" collapsed="false">
      <c r="A5956" s="64" t="s">
        <v>1358</v>
      </c>
      <c r="B5956" s="64"/>
      <c r="C5956" s="64"/>
      <c r="D5956" s="64"/>
      <c r="E5956" s="64"/>
      <c r="F5956" s="64"/>
      <c r="G5956" s="65" t="n">
        <v>0</v>
      </c>
    </row>
    <row r="5957" customFormat="false" ht="15" hidden="false" customHeight="false" outlineLevel="0" collapsed="false">
      <c r="A5957" s="64" t="s">
        <v>1359</v>
      </c>
      <c r="B5957" s="64"/>
      <c r="C5957" s="64"/>
      <c r="D5957" s="64"/>
      <c r="E5957" s="64"/>
      <c r="F5957" s="64"/>
      <c r="G5957" s="65" t="n">
        <v>3.56</v>
      </c>
    </row>
    <row r="5958" customFormat="false" ht="15" hidden="false" customHeight="false" outlineLevel="0" collapsed="false">
      <c r="A5958" s="64" t="s">
        <v>1360</v>
      </c>
      <c r="B5958" s="64"/>
      <c r="C5958" s="64"/>
      <c r="D5958" s="64"/>
      <c r="E5958" s="64"/>
      <c r="F5958" s="64"/>
      <c r="G5958" s="65" t="n">
        <v>17.42</v>
      </c>
    </row>
    <row r="5959" customFormat="false" ht="15" hidden="false" customHeight="false" outlineLevel="0" collapsed="false">
      <c r="A5959" s="64" t="s">
        <v>1361</v>
      </c>
      <c r="B5959" s="64"/>
      <c r="C5959" s="64"/>
      <c r="D5959" s="64"/>
      <c r="E5959" s="64"/>
      <c r="F5959" s="64"/>
      <c r="G5959" s="65" t="n">
        <v>52.25</v>
      </c>
    </row>
    <row r="5960" customFormat="false" ht="15" hidden="false" customHeight="false" outlineLevel="0" collapsed="false">
      <c r="A5960" s="64" t="s">
        <v>1362</v>
      </c>
      <c r="B5960" s="64"/>
      <c r="C5960" s="64"/>
      <c r="D5960" s="64"/>
      <c r="E5960" s="64"/>
      <c r="F5960" s="64"/>
      <c r="G5960" s="65" t="n">
        <f aca="false">G5959*G5958</f>
        <v>910.195</v>
      </c>
    </row>
    <row r="5961" customFormat="false" ht="15" hidden="false" customHeight="false" outlineLevel="0" collapsed="false">
      <c r="A5961" s="66"/>
      <c r="B5961" s="66"/>
      <c r="C5961" s="66"/>
      <c r="D5961" s="66"/>
      <c r="E5961" s="66"/>
      <c r="F5961" s="66"/>
      <c r="G5961" s="66"/>
    </row>
    <row r="5962" customFormat="false" ht="51" hidden="false" customHeight="false" outlineLevel="0" collapsed="false">
      <c r="A5962" s="30" t="s">
        <v>735</v>
      </c>
      <c r="B5962" s="30" t="s">
        <v>736</v>
      </c>
      <c r="C5962" s="61" t="s">
        <v>17</v>
      </c>
      <c r="D5962" s="61" t="s">
        <v>49</v>
      </c>
      <c r="E5962" s="62"/>
      <c r="F5962" s="25"/>
      <c r="G5962" s="25"/>
    </row>
    <row r="5963" customFormat="false" ht="38.25" hidden="false" customHeight="false" outlineLevel="0" collapsed="false">
      <c r="A5963" s="63" t="n">
        <v>3767</v>
      </c>
      <c r="B5963" s="23" t="s">
        <v>1945</v>
      </c>
      <c r="C5963" s="24" t="s">
        <v>1343</v>
      </c>
      <c r="D5963" s="24" t="s">
        <v>23</v>
      </c>
      <c r="E5963" s="62" t="n">
        <v>0.73</v>
      </c>
      <c r="F5963" s="26" t="n">
        <v>0.66</v>
      </c>
      <c r="G5963" s="26" t="n">
        <v>0.48</v>
      </c>
    </row>
    <row r="5964" customFormat="false" ht="38.25" hidden="false" customHeight="false" outlineLevel="0" collapsed="false">
      <c r="A5964" s="63" t="s">
        <v>1375</v>
      </c>
      <c r="B5964" s="23" t="s">
        <v>1376</v>
      </c>
      <c r="C5964" s="24" t="s">
        <v>17</v>
      </c>
      <c r="D5964" s="24" t="s">
        <v>1314</v>
      </c>
      <c r="E5964" s="62" t="n">
        <v>2.18</v>
      </c>
      <c r="F5964" s="25" t="n">
        <v>12.7</v>
      </c>
      <c r="G5964" s="26" t="n">
        <v>27.66</v>
      </c>
    </row>
    <row r="5965" customFormat="false" ht="38.25" hidden="false" customHeight="false" outlineLevel="0" collapsed="false">
      <c r="A5965" s="63" t="s">
        <v>1369</v>
      </c>
      <c r="B5965" s="23" t="s">
        <v>1370</v>
      </c>
      <c r="C5965" s="24" t="s">
        <v>17</v>
      </c>
      <c r="D5965" s="24" t="s">
        <v>1314</v>
      </c>
      <c r="E5965" s="62" t="n">
        <v>2.18</v>
      </c>
      <c r="F5965" s="25" t="n">
        <v>15.51</v>
      </c>
      <c r="G5965" s="26" t="n">
        <v>33.78</v>
      </c>
    </row>
    <row r="5966" customFormat="false" ht="25.5" hidden="false" customHeight="false" outlineLevel="0" collapsed="false">
      <c r="A5966" s="63" t="n">
        <v>9869</v>
      </c>
      <c r="B5966" s="23" t="s">
        <v>1944</v>
      </c>
      <c r="C5966" s="24" t="s">
        <v>1343</v>
      </c>
      <c r="D5966" s="24" t="s">
        <v>49</v>
      </c>
      <c r="E5966" s="62" t="n">
        <v>5.25</v>
      </c>
      <c r="F5966" s="25" t="n">
        <v>6.81</v>
      </c>
      <c r="G5966" s="26" t="n">
        <v>35.77</v>
      </c>
    </row>
    <row r="5967" customFormat="false" ht="15" hidden="false" customHeight="false" outlineLevel="0" collapsed="false">
      <c r="A5967" s="64" t="s">
        <v>1353</v>
      </c>
      <c r="B5967" s="64"/>
      <c r="C5967" s="64"/>
      <c r="D5967" s="64"/>
      <c r="E5967" s="64"/>
      <c r="F5967" s="64"/>
      <c r="G5967" s="65" t="n">
        <v>8.72</v>
      </c>
    </row>
    <row r="5968" customFormat="false" ht="15" hidden="false" customHeight="false" outlineLevel="0" collapsed="false">
      <c r="A5968" s="64" t="s">
        <v>1354</v>
      </c>
      <c r="B5968" s="64"/>
      <c r="C5968" s="64"/>
      <c r="D5968" s="64"/>
      <c r="E5968" s="64"/>
      <c r="F5968" s="64"/>
      <c r="G5968" s="65" t="n">
        <v>11.02</v>
      </c>
    </row>
    <row r="5969" customFormat="false" ht="15" hidden="false" customHeight="false" outlineLevel="0" collapsed="false">
      <c r="A5969" s="64" t="s">
        <v>1355</v>
      </c>
      <c r="B5969" s="64"/>
      <c r="C5969" s="64"/>
      <c r="D5969" s="64"/>
      <c r="E5969" s="64"/>
      <c r="F5969" s="64"/>
      <c r="G5969" s="65" t="n">
        <v>19.73</v>
      </c>
    </row>
    <row r="5970" customFormat="false" ht="15" hidden="false" customHeight="false" outlineLevel="0" collapsed="false">
      <c r="A5970" s="64" t="s">
        <v>1356</v>
      </c>
      <c r="B5970" s="64"/>
      <c r="C5970" s="64"/>
      <c r="D5970" s="64"/>
      <c r="E5970" s="64"/>
      <c r="F5970" s="64"/>
      <c r="G5970" s="65" t="n">
        <v>0</v>
      </c>
    </row>
    <row r="5971" customFormat="false" ht="15" hidden="false" customHeight="false" outlineLevel="0" collapsed="false">
      <c r="A5971" s="64" t="s">
        <v>1357</v>
      </c>
      <c r="B5971" s="64"/>
      <c r="C5971" s="64"/>
      <c r="D5971" s="64"/>
      <c r="E5971" s="64"/>
      <c r="F5971" s="64"/>
      <c r="G5971" s="65" t="n">
        <v>5.06</v>
      </c>
    </row>
    <row r="5972" customFormat="false" ht="15" hidden="false" customHeight="false" outlineLevel="0" collapsed="false">
      <c r="A5972" s="64" t="s">
        <v>1358</v>
      </c>
      <c r="B5972" s="64"/>
      <c r="C5972" s="64"/>
      <c r="D5972" s="64"/>
      <c r="E5972" s="64"/>
      <c r="F5972" s="64"/>
      <c r="G5972" s="65" t="n">
        <v>0</v>
      </c>
    </row>
    <row r="5973" customFormat="false" ht="15" hidden="false" customHeight="false" outlineLevel="0" collapsed="false">
      <c r="A5973" s="64" t="s">
        <v>1359</v>
      </c>
      <c r="B5973" s="64"/>
      <c r="C5973" s="64"/>
      <c r="D5973" s="64"/>
      <c r="E5973" s="64"/>
      <c r="F5973" s="64"/>
      <c r="G5973" s="65" t="n">
        <v>5.06</v>
      </c>
    </row>
    <row r="5974" customFormat="false" ht="15" hidden="false" customHeight="false" outlineLevel="0" collapsed="false">
      <c r="A5974" s="64" t="s">
        <v>1360</v>
      </c>
      <c r="B5974" s="64"/>
      <c r="C5974" s="64"/>
      <c r="D5974" s="64"/>
      <c r="E5974" s="64"/>
      <c r="F5974" s="64"/>
      <c r="G5974" s="65" t="n">
        <v>24.79</v>
      </c>
    </row>
    <row r="5975" customFormat="false" ht="15" hidden="false" customHeight="false" outlineLevel="0" collapsed="false">
      <c r="A5975" s="64" t="s">
        <v>1361</v>
      </c>
      <c r="B5975" s="64"/>
      <c r="C5975" s="64"/>
      <c r="D5975" s="64"/>
      <c r="E5975" s="64"/>
      <c r="F5975" s="64"/>
      <c r="G5975" s="65" t="n">
        <v>4.95</v>
      </c>
    </row>
    <row r="5976" customFormat="false" ht="15" hidden="false" customHeight="false" outlineLevel="0" collapsed="false">
      <c r="A5976" s="64" t="s">
        <v>1362</v>
      </c>
      <c r="B5976" s="64"/>
      <c r="C5976" s="64"/>
      <c r="D5976" s="64"/>
      <c r="E5976" s="64"/>
      <c r="F5976" s="64"/>
      <c r="G5976" s="65" t="n">
        <f aca="false">G5975*G5974</f>
        <v>122.7105</v>
      </c>
    </row>
    <row r="5977" customFormat="false" ht="15" hidden="false" customHeight="false" outlineLevel="0" collapsed="false">
      <c r="A5977" s="66"/>
      <c r="B5977" s="66"/>
      <c r="C5977" s="66"/>
      <c r="D5977" s="66"/>
      <c r="E5977" s="66"/>
      <c r="F5977" s="66"/>
      <c r="G5977" s="66"/>
    </row>
    <row r="5978" customFormat="false" ht="63.75" hidden="false" customHeight="false" outlineLevel="0" collapsed="false">
      <c r="A5978" s="30" t="s">
        <v>737</v>
      </c>
      <c r="B5978" s="30" t="s">
        <v>738</v>
      </c>
      <c r="C5978" s="61" t="s">
        <v>17</v>
      </c>
      <c r="D5978" s="61" t="s">
        <v>23</v>
      </c>
      <c r="E5978" s="62"/>
      <c r="F5978" s="25"/>
      <c r="G5978" s="25"/>
    </row>
    <row r="5979" customFormat="false" ht="25.5" hidden="false" customHeight="false" outlineLevel="0" collapsed="false">
      <c r="A5979" s="63" t="n">
        <v>122</v>
      </c>
      <c r="B5979" s="23" t="s">
        <v>1946</v>
      </c>
      <c r="C5979" s="24" t="s">
        <v>1343</v>
      </c>
      <c r="D5979" s="24" t="s">
        <v>23</v>
      </c>
      <c r="E5979" s="62" t="n">
        <v>0.13</v>
      </c>
      <c r="F5979" s="26" t="n">
        <v>45.16</v>
      </c>
      <c r="G5979" s="26" t="n">
        <v>5.69</v>
      </c>
    </row>
    <row r="5980" customFormat="false" ht="25.5" hidden="false" customHeight="false" outlineLevel="0" collapsed="false">
      <c r="A5980" s="63" t="n">
        <v>20083</v>
      </c>
      <c r="B5980" s="23" t="s">
        <v>1947</v>
      </c>
      <c r="C5980" s="24" t="s">
        <v>1343</v>
      </c>
      <c r="D5980" s="24" t="s">
        <v>23</v>
      </c>
      <c r="E5980" s="62" t="n">
        <v>0.14</v>
      </c>
      <c r="F5980" s="26" t="n">
        <v>39.22</v>
      </c>
      <c r="G5980" s="26" t="n">
        <v>5.65</v>
      </c>
    </row>
    <row r="5981" customFormat="false" ht="25.5" hidden="false" customHeight="false" outlineLevel="0" collapsed="false">
      <c r="A5981" s="63" t="n">
        <v>3529</v>
      </c>
      <c r="B5981" s="23" t="s">
        <v>2016</v>
      </c>
      <c r="C5981" s="24" t="s">
        <v>1343</v>
      </c>
      <c r="D5981" s="24" t="s">
        <v>23</v>
      </c>
      <c r="E5981" s="62" t="n">
        <v>18</v>
      </c>
      <c r="F5981" s="26" t="n">
        <v>0.53</v>
      </c>
      <c r="G5981" s="26" t="n">
        <v>9.54</v>
      </c>
    </row>
    <row r="5982" customFormat="false" ht="38.25" hidden="false" customHeight="false" outlineLevel="0" collapsed="false">
      <c r="A5982" s="63" t="n">
        <v>3767</v>
      </c>
      <c r="B5982" s="23" t="s">
        <v>1945</v>
      </c>
      <c r="C5982" s="24" t="s">
        <v>1343</v>
      </c>
      <c r="D5982" s="24" t="s">
        <v>23</v>
      </c>
      <c r="E5982" s="62" t="n">
        <v>0.9</v>
      </c>
      <c r="F5982" s="26" t="n">
        <v>0.66</v>
      </c>
      <c r="G5982" s="26" t="n">
        <v>0.59</v>
      </c>
    </row>
    <row r="5983" customFormat="false" ht="38.25" hidden="false" customHeight="false" outlineLevel="0" collapsed="false">
      <c r="A5983" s="63" t="s">
        <v>1375</v>
      </c>
      <c r="B5983" s="23" t="s">
        <v>1376</v>
      </c>
      <c r="C5983" s="24" t="s">
        <v>17</v>
      </c>
      <c r="D5983" s="24" t="s">
        <v>1314</v>
      </c>
      <c r="E5983" s="62" t="n">
        <v>2.7</v>
      </c>
      <c r="F5983" s="26" t="n">
        <v>12.7</v>
      </c>
      <c r="G5983" s="26" t="n">
        <v>34.28</v>
      </c>
    </row>
    <row r="5984" customFormat="false" ht="38.25" hidden="false" customHeight="false" outlineLevel="0" collapsed="false">
      <c r="A5984" s="63" t="s">
        <v>1369</v>
      </c>
      <c r="B5984" s="23" t="s">
        <v>1370</v>
      </c>
      <c r="C5984" s="24" t="s">
        <v>17</v>
      </c>
      <c r="D5984" s="24" t="s">
        <v>1314</v>
      </c>
      <c r="E5984" s="62" t="n">
        <v>2.7</v>
      </c>
      <c r="F5984" s="26" t="n">
        <v>15.51</v>
      </c>
      <c r="G5984" s="26" t="n">
        <v>41.87</v>
      </c>
    </row>
    <row r="5985" customFormat="false" ht="15" hidden="false" customHeight="false" outlineLevel="0" collapsed="false">
      <c r="A5985" s="64" t="s">
        <v>1353</v>
      </c>
      <c r="B5985" s="64"/>
      <c r="C5985" s="64"/>
      <c r="D5985" s="64"/>
      <c r="E5985" s="64"/>
      <c r="F5985" s="64"/>
      <c r="G5985" s="65" t="n">
        <v>2.97</v>
      </c>
    </row>
    <row r="5986" customFormat="false" ht="15" hidden="false" customHeight="false" outlineLevel="0" collapsed="false">
      <c r="A5986" s="64" t="s">
        <v>1354</v>
      </c>
      <c r="B5986" s="64"/>
      <c r="C5986" s="64"/>
      <c r="D5986" s="64"/>
      <c r="E5986" s="64"/>
      <c r="F5986" s="64"/>
      <c r="G5986" s="65" t="n">
        <v>2.45</v>
      </c>
    </row>
    <row r="5987" customFormat="false" ht="15" hidden="false" customHeight="false" outlineLevel="0" collapsed="false">
      <c r="A5987" s="64" t="s">
        <v>1355</v>
      </c>
      <c r="B5987" s="64"/>
      <c r="C5987" s="64"/>
      <c r="D5987" s="64"/>
      <c r="E5987" s="64"/>
      <c r="F5987" s="64"/>
      <c r="G5987" s="65" t="n">
        <v>5.42</v>
      </c>
    </row>
    <row r="5988" customFormat="false" ht="15" hidden="false" customHeight="false" outlineLevel="0" collapsed="false">
      <c r="A5988" s="64" t="s">
        <v>1356</v>
      </c>
      <c r="B5988" s="64"/>
      <c r="C5988" s="64"/>
      <c r="D5988" s="64"/>
      <c r="E5988" s="64"/>
      <c r="F5988" s="64"/>
      <c r="G5988" s="65" t="n">
        <v>0</v>
      </c>
    </row>
    <row r="5989" customFormat="false" ht="15" hidden="false" customHeight="false" outlineLevel="0" collapsed="false">
      <c r="A5989" s="64" t="s">
        <v>1357</v>
      </c>
      <c r="B5989" s="64"/>
      <c r="C5989" s="64"/>
      <c r="D5989" s="64"/>
      <c r="E5989" s="64"/>
      <c r="F5989" s="64"/>
      <c r="G5989" s="65" t="n">
        <v>1.39</v>
      </c>
    </row>
    <row r="5990" customFormat="false" ht="15" hidden="false" customHeight="false" outlineLevel="0" collapsed="false">
      <c r="A5990" s="64" t="s">
        <v>1358</v>
      </c>
      <c r="B5990" s="64"/>
      <c r="C5990" s="64"/>
      <c r="D5990" s="64"/>
      <c r="E5990" s="64"/>
      <c r="F5990" s="64"/>
      <c r="G5990" s="65" t="n">
        <v>0</v>
      </c>
    </row>
    <row r="5991" customFormat="false" ht="15" hidden="false" customHeight="false" outlineLevel="0" collapsed="false">
      <c r="A5991" s="64" t="s">
        <v>1359</v>
      </c>
      <c r="B5991" s="64"/>
      <c r="C5991" s="64"/>
      <c r="D5991" s="64"/>
      <c r="E5991" s="64"/>
      <c r="F5991" s="64"/>
      <c r="G5991" s="65" t="n">
        <v>1.39</v>
      </c>
    </row>
    <row r="5992" customFormat="false" ht="15" hidden="false" customHeight="false" outlineLevel="0" collapsed="false">
      <c r="A5992" s="64" t="s">
        <v>1360</v>
      </c>
      <c r="B5992" s="64"/>
      <c r="C5992" s="64"/>
      <c r="D5992" s="64"/>
      <c r="E5992" s="64"/>
      <c r="F5992" s="64"/>
      <c r="G5992" s="65" t="n">
        <v>6.81</v>
      </c>
    </row>
    <row r="5993" customFormat="false" ht="15" hidden="false" customHeight="false" outlineLevel="0" collapsed="false">
      <c r="A5993" s="64" t="s">
        <v>1361</v>
      </c>
      <c r="B5993" s="64"/>
      <c r="C5993" s="64"/>
      <c r="D5993" s="64"/>
      <c r="E5993" s="64"/>
      <c r="F5993" s="64"/>
      <c r="G5993" s="65" t="n">
        <v>18</v>
      </c>
    </row>
    <row r="5994" customFormat="false" ht="15" hidden="false" customHeight="false" outlineLevel="0" collapsed="false">
      <c r="A5994" s="64" t="s">
        <v>1362</v>
      </c>
      <c r="B5994" s="64"/>
      <c r="C5994" s="64"/>
      <c r="D5994" s="64"/>
      <c r="E5994" s="64"/>
      <c r="F5994" s="64"/>
      <c r="G5994" s="65" t="n">
        <f aca="false">G5993*G5992</f>
        <v>122.58</v>
      </c>
    </row>
    <row r="5995" customFormat="false" ht="15" hidden="false" customHeight="false" outlineLevel="0" collapsed="false">
      <c r="A5995" s="66"/>
      <c r="B5995" s="66"/>
      <c r="C5995" s="66"/>
      <c r="D5995" s="66"/>
      <c r="E5995" s="66"/>
      <c r="F5995" s="66"/>
      <c r="G5995" s="66"/>
    </row>
    <row r="5996" customFormat="false" ht="63.75" hidden="false" customHeight="false" outlineLevel="0" collapsed="false">
      <c r="A5996" s="30" t="s">
        <v>739</v>
      </c>
      <c r="B5996" s="30" t="s">
        <v>740</v>
      </c>
      <c r="C5996" s="61" t="s">
        <v>17</v>
      </c>
      <c r="D5996" s="61" t="s">
        <v>23</v>
      </c>
      <c r="E5996" s="62"/>
      <c r="F5996" s="25"/>
      <c r="G5996" s="25"/>
    </row>
    <row r="5997" customFormat="false" ht="25.5" hidden="false" customHeight="false" outlineLevel="0" collapsed="false">
      <c r="A5997" s="63" t="n">
        <v>122</v>
      </c>
      <c r="B5997" s="23" t="s">
        <v>1946</v>
      </c>
      <c r="C5997" s="24" t="s">
        <v>1343</v>
      </c>
      <c r="D5997" s="24" t="s">
        <v>23</v>
      </c>
      <c r="E5997" s="62" t="n">
        <v>0.04</v>
      </c>
      <c r="F5997" s="26" t="n">
        <v>45.16</v>
      </c>
      <c r="G5997" s="26" t="n">
        <v>1.9</v>
      </c>
    </row>
    <row r="5998" customFormat="false" ht="38.25" hidden="false" customHeight="false" outlineLevel="0" collapsed="false">
      <c r="A5998" s="63" t="n">
        <v>1956</v>
      </c>
      <c r="B5998" s="23" t="s">
        <v>2017</v>
      </c>
      <c r="C5998" s="24" t="s">
        <v>1343</v>
      </c>
      <c r="D5998" s="24" t="s">
        <v>23</v>
      </c>
      <c r="E5998" s="62" t="n">
        <v>6</v>
      </c>
      <c r="F5998" s="26" t="n">
        <v>1.82</v>
      </c>
      <c r="G5998" s="26" t="n">
        <v>10.92</v>
      </c>
    </row>
    <row r="5999" customFormat="false" ht="25.5" hidden="false" customHeight="false" outlineLevel="0" collapsed="false">
      <c r="A5999" s="63" t="n">
        <v>20083</v>
      </c>
      <c r="B5999" s="23" t="s">
        <v>1947</v>
      </c>
      <c r="C5999" s="24" t="s">
        <v>1343</v>
      </c>
      <c r="D5999" s="24" t="s">
        <v>23</v>
      </c>
      <c r="E5999" s="62" t="n">
        <v>0.05</v>
      </c>
      <c r="F5999" s="26" t="n">
        <v>39.22</v>
      </c>
      <c r="G5999" s="26" t="n">
        <v>1.88</v>
      </c>
    </row>
    <row r="6000" customFormat="false" ht="38.25" hidden="false" customHeight="false" outlineLevel="0" collapsed="false">
      <c r="A6000" s="63" t="n">
        <v>3767</v>
      </c>
      <c r="B6000" s="23" t="s">
        <v>1945</v>
      </c>
      <c r="C6000" s="24" t="s">
        <v>1343</v>
      </c>
      <c r="D6000" s="24" t="s">
        <v>23</v>
      </c>
      <c r="E6000" s="62" t="n">
        <v>0.3</v>
      </c>
      <c r="F6000" s="26" t="n">
        <v>0.66</v>
      </c>
      <c r="G6000" s="26" t="n">
        <v>0.2</v>
      </c>
    </row>
    <row r="6001" customFormat="false" ht="38.25" hidden="false" customHeight="false" outlineLevel="0" collapsed="false">
      <c r="A6001" s="63" t="s">
        <v>1375</v>
      </c>
      <c r="B6001" s="23" t="s">
        <v>1376</v>
      </c>
      <c r="C6001" s="24" t="s">
        <v>17</v>
      </c>
      <c r="D6001" s="24" t="s">
        <v>1314</v>
      </c>
      <c r="E6001" s="62" t="n">
        <v>0.9</v>
      </c>
      <c r="F6001" s="26" t="n">
        <v>12.7</v>
      </c>
      <c r="G6001" s="26" t="n">
        <v>11.43</v>
      </c>
    </row>
    <row r="6002" customFormat="false" ht="38.25" hidden="false" customHeight="false" outlineLevel="0" collapsed="false">
      <c r="A6002" s="63" t="s">
        <v>1369</v>
      </c>
      <c r="B6002" s="23" t="s">
        <v>1370</v>
      </c>
      <c r="C6002" s="24" t="s">
        <v>17</v>
      </c>
      <c r="D6002" s="24" t="s">
        <v>1314</v>
      </c>
      <c r="E6002" s="62" t="n">
        <v>0.9</v>
      </c>
      <c r="F6002" s="26" t="n">
        <v>15.51</v>
      </c>
      <c r="G6002" s="26" t="n">
        <v>13.96</v>
      </c>
    </row>
    <row r="6003" customFormat="false" ht="15" hidden="false" customHeight="false" outlineLevel="0" collapsed="false">
      <c r="A6003" s="64" t="s">
        <v>1353</v>
      </c>
      <c r="B6003" s="64"/>
      <c r="C6003" s="64"/>
      <c r="D6003" s="64"/>
      <c r="E6003" s="64"/>
      <c r="F6003" s="64"/>
      <c r="G6003" s="65" t="n">
        <v>2.97</v>
      </c>
    </row>
    <row r="6004" customFormat="false" ht="15" hidden="false" customHeight="false" outlineLevel="0" collapsed="false">
      <c r="A6004" s="64" t="s">
        <v>1354</v>
      </c>
      <c r="B6004" s="64"/>
      <c r="C6004" s="64"/>
      <c r="D6004" s="64"/>
      <c r="E6004" s="64"/>
      <c r="F6004" s="64"/>
      <c r="G6004" s="65" t="n">
        <v>3.74</v>
      </c>
    </row>
    <row r="6005" customFormat="false" ht="15" hidden="false" customHeight="false" outlineLevel="0" collapsed="false">
      <c r="A6005" s="64" t="s">
        <v>1355</v>
      </c>
      <c r="B6005" s="64"/>
      <c r="C6005" s="64"/>
      <c r="D6005" s="64"/>
      <c r="E6005" s="64"/>
      <c r="F6005" s="64"/>
      <c r="G6005" s="65" t="n">
        <v>6.71</v>
      </c>
    </row>
    <row r="6006" customFormat="false" ht="15" hidden="false" customHeight="false" outlineLevel="0" collapsed="false">
      <c r="A6006" s="64" t="s">
        <v>1356</v>
      </c>
      <c r="B6006" s="64"/>
      <c r="C6006" s="64"/>
      <c r="D6006" s="64"/>
      <c r="E6006" s="64"/>
      <c r="F6006" s="64"/>
      <c r="G6006" s="65" t="n">
        <v>0</v>
      </c>
    </row>
    <row r="6007" customFormat="false" ht="15" hidden="false" customHeight="false" outlineLevel="0" collapsed="false">
      <c r="A6007" s="64" t="s">
        <v>1357</v>
      </c>
      <c r="B6007" s="64"/>
      <c r="C6007" s="64"/>
      <c r="D6007" s="64"/>
      <c r="E6007" s="64"/>
      <c r="F6007" s="64"/>
      <c r="G6007" s="65" t="n">
        <v>1.72</v>
      </c>
    </row>
    <row r="6008" customFormat="false" ht="15" hidden="false" customHeight="false" outlineLevel="0" collapsed="false">
      <c r="A6008" s="64" t="s">
        <v>1358</v>
      </c>
      <c r="B6008" s="64"/>
      <c r="C6008" s="64"/>
      <c r="D6008" s="64"/>
      <c r="E6008" s="64"/>
      <c r="F6008" s="64"/>
      <c r="G6008" s="65" t="n">
        <v>0</v>
      </c>
    </row>
    <row r="6009" customFormat="false" ht="15" hidden="false" customHeight="false" outlineLevel="0" collapsed="false">
      <c r="A6009" s="64" t="s">
        <v>1359</v>
      </c>
      <c r="B6009" s="64"/>
      <c r="C6009" s="64"/>
      <c r="D6009" s="64"/>
      <c r="E6009" s="64"/>
      <c r="F6009" s="64"/>
      <c r="G6009" s="65" t="n">
        <v>1.72</v>
      </c>
    </row>
    <row r="6010" customFormat="false" ht="15" hidden="false" customHeight="false" outlineLevel="0" collapsed="false">
      <c r="A6010" s="64" t="s">
        <v>1360</v>
      </c>
      <c r="B6010" s="64"/>
      <c r="C6010" s="64"/>
      <c r="D6010" s="64"/>
      <c r="E6010" s="64"/>
      <c r="F6010" s="64"/>
      <c r="G6010" s="65" t="n">
        <v>8.44</v>
      </c>
    </row>
    <row r="6011" customFormat="false" ht="15" hidden="false" customHeight="false" outlineLevel="0" collapsed="false">
      <c r="A6011" s="64" t="s">
        <v>1361</v>
      </c>
      <c r="B6011" s="64"/>
      <c r="C6011" s="64"/>
      <c r="D6011" s="64"/>
      <c r="E6011" s="64"/>
      <c r="F6011" s="64"/>
      <c r="G6011" s="65" t="n">
        <v>6</v>
      </c>
    </row>
    <row r="6012" customFormat="false" ht="15" hidden="false" customHeight="false" outlineLevel="0" collapsed="false">
      <c r="A6012" s="64" t="s">
        <v>1362</v>
      </c>
      <c r="B6012" s="64"/>
      <c r="C6012" s="64"/>
      <c r="D6012" s="64"/>
      <c r="E6012" s="64"/>
      <c r="F6012" s="64"/>
      <c r="G6012" s="65" t="n">
        <f aca="false">G6011*G6010</f>
        <v>50.64</v>
      </c>
    </row>
    <row r="6013" customFormat="false" ht="15" hidden="false" customHeight="false" outlineLevel="0" collapsed="false">
      <c r="A6013" s="66"/>
      <c r="B6013" s="66"/>
      <c r="C6013" s="66"/>
      <c r="D6013" s="66"/>
      <c r="E6013" s="66"/>
      <c r="F6013" s="66"/>
      <c r="G6013" s="66"/>
    </row>
    <row r="6014" customFormat="false" ht="51" hidden="false" customHeight="false" outlineLevel="0" collapsed="false">
      <c r="A6014" s="30" t="s">
        <v>741</v>
      </c>
      <c r="B6014" s="30" t="s">
        <v>742</v>
      </c>
      <c r="C6014" s="61" t="s">
        <v>17</v>
      </c>
      <c r="D6014" s="61" t="s">
        <v>23</v>
      </c>
      <c r="E6014" s="62"/>
      <c r="F6014" s="25"/>
      <c r="G6014" s="25"/>
    </row>
    <row r="6015" customFormat="false" ht="25.5" hidden="false" customHeight="false" outlineLevel="0" collapsed="false">
      <c r="A6015" s="63" t="n">
        <v>122</v>
      </c>
      <c r="B6015" s="23" t="s">
        <v>1946</v>
      </c>
      <c r="C6015" s="24" t="s">
        <v>1343</v>
      </c>
      <c r="D6015" s="24" t="s">
        <v>23</v>
      </c>
      <c r="E6015" s="62" t="n">
        <v>0.02</v>
      </c>
      <c r="F6015" s="26" t="n">
        <v>45.16</v>
      </c>
      <c r="G6015" s="26" t="n">
        <v>0.99</v>
      </c>
    </row>
    <row r="6016" customFormat="false" ht="25.5" hidden="false" customHeight="false" outlineLevel="0" collapsed="false">
      <c r="A6016" s="63" t="n">
        <v>20083</v>
      </c>
      <c r="B6016" s="23" t="s">
        <v>1947</v>
      </c>
      <c r="C6016" s="24" t="s">
        <v>1343</v>
      </c>
      <c r="D6016" s="24" t="s">
        <v>23</v>
      </c>
      <c r="E6016" s="62" t="n">
        <v>0.02</v>
      </c>
      <c r="F6016" s="26" t="n">
        <v>39.22</v>
      </c>
      <c r="G6016" s="26" t="n">
        <v>0.94</v>
      </c>
    </row>
    <row r="6017" customFormat="false" ht="38.25" hidden="false" customHeight="false" outlineLevel="0" collapsed="false">
      <c r="A6017" s="63" t="n">
        <v>3767</v>
      </c>
      <c r="B6017" s="23" t="s">
        <v>1945</v>
      </c>
      <c r="C6017" s="24" t="s">
        <v>1343</v>
      </c>
      <c r="D6017" s="24" t="s">
        <v>23</v>
      </c>
      <c r="E6017" s="62" t="n">
        <v>0.15</v>
      </c>
      <c r="F6017" s="26" t="n">
        <v>0.66</v>
      </c>
      <c r="G6017" s="26" t="n">
        <v>0.1</v>
      </c>
    </row>
    <row r="6018" customFormat="false" ht="38.25" hidden="false" customHeight="false" outlineLevel="0" collapsed="false">
      <c r="A6018" s="63" t="n">
        <v>7139</v>
      </c>
      <c r="B6018" s="23" t="s">
        <v>2018</v>
      </c>
      <c r="C6018" s="24" t="s">
        <v>1343</v>
      </c>
      <c r="D6018" s="24" t="s">
        <v>23</v>
      </c>
      <c r="E6018" s="62" t="n">
        <v>2</v>
      </c>
      <c r="F6018" s="26" t="n">
        <v>0.88</v>
      </c>
      <c r="G6018" s="26" t="n">
        <v>1.76</v>
      </c>
    </row>
    <row r="6019" customFormat="false" ht="38.25" hidden="false" customHeight="false" outlineLevel="0" collapsed="false">
      <c r="A6019" s="63" t="s">
        <v>1375</v>
      </c>
      <c r="B6019" s="23" t="s">
        <v>1376</v>
      </c>
      <c r="C6019" s="24" t="s">
        <v>17</v>
      </c>
      <c r="D6019" s="24" t="s">
        <v>1314</v>
      </c>
      <c r="E6019" s="62" t="n">
        <v>0.4</v>
      </c>
      <c r="F6019" s="26" t="n">
        <v>12.7</v>
      </c>
      <c r="G6019" s="26" t="n">
        <v>5.08</v>
      </c>
    </row>
    <row r="6020" customFormat="false" ht="38.25" hidden="false" customHeight="false" outlineLevel="0" collapsed="false">
      <c r="A6020" s="63" t="s">
        <v>1369</v>
      </c>
      <c r="B6020" s="23" t="s">
        <v>1370</v>
      </c>
      <c r="C6020" s="24" t="s">
        <v>17</v>
      </c>
      <c r="D6020" s="24" t="s">
        <v>1314</v>
      </c>
      <c r="E6020" s="62" t="n">
        <v>0.4</v>
      </c>
      <c r="F6020" s="26" t="n">
        <v>15.51</v>
      </c>
      <c r="G6020" s="26" t="n">
        <v>6.2</v>
      </c>
    </row>
    <row r="6021" customFormat="false" ht="15" hidden="false" customHeight="false" outlineLevel="0" collapsed="false">
      <c r="A6021" s="64" t="s">
        <v>1353</v>
      </c>
      <c r="B6021" s="64"/>
      <c r="C6021" s="64"/>
      <c r="D6021" s="64"/>
      <c r="E6021" s="64"/>
      <c r="F6021" s="64"/>
      <c r="G6021" s="65" t="n">
        <v>3.96</v>
      </c>
    </row>
    <row r="6022" customFormat="false" ht="15" hidden="false" customHeight="false" outlineLevel="0" collapsed="false">
      <c r="A6022" s="64" t="s">
        <v>1354</v>
      </c>
      <c r="B6022" s="64"/>
      <c r="C6022" s="64"/>
      <c r="D6022" s="64"/>
      <c r="E6022" s="64"/>
      <c r="F6022" s="64"/>
      <c r="G6022" s="65" t="n">
        <v>3.58</v>
      </c>
    </row>
    <row r="6023" customFormat="false" ht="15" hidden="false" customHeight="false" outlineLevel="0" collapsed="false">
      <c r="A6023" s="64" t="s">
        <v>1355</v>
      </c>
      <c r="B6023" s="64"/>
      <c r="C6023" s="64"/>
      <c r="D6023" s="64"/>
      <c r="E6023" s="64"/>
      <c r="F6023" s="64"/>
      <c r="G6023" s="65" t="n">
        <v>7.54</v>
      </c>
    </row>
    <row r="6024" customFormat="false" ht="15" hidden="false" customHeight="false" outlineLevel="0" collapsed="false">
      <c r="A6024" s="64" t="s">
        <v>1356</v>
      </c>
      <c r="B6024" s="64"/>
      <c r="C6024" s="64"/>
      <c r="D6024" s="64"/>
      <c r="E6024" s="64"/>
      <c r="F6024" s="64"/>
      <c r="G6024" s="65" t="n">
        <v>0</v>
      </c>
    </row>
    <row r="6025" customFormat="false" ht="15" hidden="false" customHeight="false" outlineLevel="0" collapsed="false">
      <c r="A6025" s="64" t="s">
        <v>1357</v>
      </c>
      <c r="B6025" s="64"/>
      <c r="C6025" s="64"/>
      <c r="D6025" s="64"/>
      <c r="E6025" s="64"/>
      <c r="F6025" s="64"/>
      <c r="G6025" s="65" t="n">
        <v>1.93</v>
      </c>
    </row>
    <row r="6026" customFormat="false" ht="15" hidden="false" customHeight="false" outlineLevel="0" collapsed="false">
      <c r="A6026" s="64" t="s">
        <v>1358</v>
      </c>
      <c r="B6026" s="64"/>
      <c r="C6026" s="64"/>
      <c r="D6026" s="64"/>
      <c r="E6026" s="64"/>
      <c r="F6026" s="64"/>
      <c r="G6026" s="65" t="n">
        <v>0</v>
      </c>
    </row>
    <row r="6027" customFormat="false" ht="15" hidden="false" customHeight="false" outlineLevel="0" collapsed="false">
      <c r="A6027" s="64" t="s">
        <v>1359</v>
      </c>
      <c r="B6027" s="64"/>
      <c r="C6027" s="64"/>
      <c r="D6027" s="64"/>
      <c r="E6027" s="64"/>
      <c r="F6027" s="64"/>
      <c r="G6027" s="65" t="n">
        <v>1.93</v>
      </c>
    </row>
    <row r="6028" customFormat="false" ht="15" hidden="false" customHeight="false" outlineLevel="0" collapsed="false">
      <c r="A6028" s="64" t="s">
        <v>1360</v>
      </c>
      <c r="B6028" s="64"/>
      <c r="C6028" s="64"/>
      <c r="D6028" s="64"/>
      <c r="E6028" s="64"/>
      <c r="F6028" s="64"/>
      <c r="G6028" s="65" t="n">
        <v>9.47</v>
      </c>
    </row>
    <row r="6029" customFormat="false" ht="15" hidden="false" customHeight="false" outlineLevel="0" collapsed="false">
      <c r="A6029" s="64" t="s">
        <v>1361</v>
      </c>
      <c r="B6029" s="64"/>
      <c r="C6029" s="64"/>
      <c r="D6029" s="64"/>
      <c r="E6029" s="64"/>
      <c r="F6029" s="64"/>
      <c r="G6029" s="65" t="n">
        <v>2</v>
      </c>
    </row>
    <row r="6030" customFormat="false" ht="15" hidden="false" customHeight="false" outlineLevel="0" collapsed="false">
      <c r="A6030" s="64" t="s">
        <v>1362</v>
      </c>
      <c r="B6030" s="64"/>
      <c r="C6030" s="64"/>
      <c r="D6030" s="64"/>
      <c r="E6030" s="64"/>
      <c r="F6030" s="64"/>
      <c r="G6030" s="65" t="n">
        <f aca="false">G6029*G6028</f>
        <v>18.94</v>
      </c>
    </row>
    <row r="6031" customFormat="false" ht="15" hidden="false" customHeight="false" outlineLevel="0" collapsed="false">
      <c r="A6031" s="66"/>
      <c r="B6031" s="66"/>
      <c r="C6031" s="66"/>
      <c r="D6031" s="66"/>
      <c r="E6031" s="66"/>
      <c r="F6031" s="66"/>
      <c r="G6031" s="66"/>
    </row>
    <row r="6032" customFormat="false" ht="63.75" hidden="false" customHeight="false" outlineLevel="0" collapsed="false">
      <c r="A6032" s="30" t="s">
        <v>743</v>
      </c>
      <c r="B6032" s="30" t="s">
        <v>744</v>
      </c>
      <c r="C6032" s="61" t="s">
        <v>17</v>
      </c>
      <c r="D6032" s="61" t="s">
        <v>23</v>
      </c>
      <c r="E6032" s="62"/>
      <c r="F6032" s="25"/>
      <c r="G6032" s="25"/>
    </row>
    <row r="6033" customFormat="false" ht="25.5" hidden="false" customHeight="false" outlineLevel="0" collapsed="false">
      <c r="A6033" s="63" t="n">
        <v>122</v>
      </c>
      <c r="B6033" s="23" t="s">
        <v>1946</v>
      </c>
      <c r="C6033" s="24" t="s">
        <v>1343</v>
      </c>
      <c r="D6033" s="24" t="s">
        <v>23</v>
      </c>
      <c r="E6033" s="62" t="n">
        <v>0.03</v>
      </c>
      <c r="F6033" s="26" t="n">
        <v>45.16</v>
      </c>
      <c r="G6033" s="26" t="n">
        <v>1.26</v>
      </c>
    </row>
    <row r="6034" customFormat="false" ht="25.5" hidden="false" customHeight="false" outlineLevel="0" collapsed="false">
      <c r="A6034" s="63" t="n">
        <v>20083</v>
      </c>
      <c r="B6034" s="23" t="s">
        <v>1947</v>
      </c>
      <c r="C6034" s="24" t="s">
        <v>1343</v>
      </c>
      <c r="D6034" s="24" t="s">
        <v>23</v>
      </c>
      <c r="E6034" s="62" t="n">
        <v>0.03</v>
      </c>
      <c r="F6034" s="26" t="n">
        <v>39.22</v>
      </c>
      <c r="G6034" s="26" t="n">
        <v>1.33</v>
      </c>
    </row>
    <row r="6035" customFormat="false" ht="38.25" hidden="false" customHeight="false" outlineLevel="0" collapsed="false">
      <c r="A6035" s="63" t="n">
        <v>3767</v>
      </c>
      <c r="B6035" s="23" t="s">
        <v>1945</v>
      </c>
      <c r="C6035" s="24" t="s">
        <v>1343</v>
      </c>
      <c r="D6035" s="24" t="s">
        <v>23</v>
      </c>
      <c r="E6035" s="62" t="n">
        <v>0.18</v>
      </c>
      <c r="F6035" s="26" t="n">
        <v>0.66</v>
      </c>
      <c r="G6035" s="26" t="n">
        <v>0.12</v>
      </c>
    </row>
    <row r="6036" customFormat="false" ht="38.25" hidden="false" customHeight="false" outlineLevel="0" collapsed="false">
      <c r="A6036" s="63" t="n">
        <v>7136</v>
      </c>
      <c r="B6036" s="23" t="s">
        <v>1951</v>
      </c>
      <c r="C6036" s="24" t="s">
        <v>1343</v>
      </c>
      <c r="D6036" s="24" t="s">
        <v>23</v>
      </c>
      <c r="E6036" s="62" t="n">
        <v>2</v>
      </c>
      <c r="F6036" s="26" t="n">
        <v>4.09</v>
      </c>
      <c r="G6036" s="26" t="n">
        <v>8.18</v>
      </c>
    </row>
    <row r="6037" customFormat="false" ht="38.25" hidden="false" customHeight="false" outlineLevel="0" collapsed="false">
      <c r="A6037" s="63" t="s">
        <v>1375</v>
      </c>
      <c r="B6037" s="23" t="s">
        <v>1376</v>
      </c>
      <c r="C6037" s="24" t="s">
        <v>17</v>
      </c>
      <c r="D6037" s="24" t="s">
        <v>1314</v>
      </c>
      <c r="E6037" s="62" t="n">
        <v>0.48</v>
      </c>
      <c r="F6037" s="26" t="n">
        <v>12.7</v>
      </c>
      <c r="G6037" s="26" t="n">
        <v>6.04</v>
      </c>
    </row>
    <row r="6038" customFormat="false" ht="38.25" hidden="false" customHeight="false" outlineLevel="0" collapsed="false">
      <c r="A6038" s="63" t="s">
        <v>1369</v>
      </c>
      <c r="B6038" s="23" t="s">
        <v>1370</v>
      </c>
      <c r="C6038" s="24" t="s">
        <v>17</v>
      </c>
      <c r="D6038" s="24" t="s">
        <v>1314</v>
      </c>
      <c r="E6038" s="62" t="n">
        <v>0.48</v>
      </c>
      <c r="F6038" s="26" t="n">
        <v>15.51</v>
      </c>
      <c r="G6038" s="26" t="n">
        <v>7.38</v>
      </c>
    </row>
    <row r="6039" customFormat="false" ht="15" hidden="false" customHeight="false" outlineLevel="0" collapsed="false">
      <c r="A6039" s="64" t="s">
        <v>1353</v>
      </c>
      <c r="B6039" s="64"/>
      <c r="C6039" s="64"/>
      <c r="D6039" s="64"/>
      <c r="E6039" s="64"/>
      <c r="F6039" s="64"/>
      <c r="G6039" s="65" t="n">
        <v>4.71</v>
      </c>
    </row>
    <row r="6040" customFormat="false" ht="15" hidden="false" customHeight="false" outlineLevel="0" collapsed="false">
      <c r="A6040" s="64" t="s">
        <v>1354</v>
      </c>
      <c r="B6040" s="64"/>
      <c r="C6040" s="64"/>
      <c r="D6040" s="64"/>
      <c r="E6040" s="64"/>
      <c r="F6040" s="64"/>
      <c r="G6040" s="65" t="n">
        <v>7.45</v>
      </c>
    </row>
    <row r="6041" customFormat="false" ht="15" hidden="false" customHeight="false" outlineLevel="0" collapsed="false">
      <c r="A6041" s="64" t="s">
        <v>1355</v>
      </c>
      <c r="B6041" s="64"/>
      <c r="C6041" s="64"/>
      <c r="D6041" s="64"/>
      <c r="E6041" s="64"/>
      <c r="F6041" s="64"/>
      <c r="G6041" s="65" t="n">
        <v>12.16</v>
      </c>
    </row>
    <row r="6042" customFormat="false" ht="15" hidden="false" customHeight="false" outlineLevel="0" collapsed="false">
      <c r="A6042" s="64" t="s">
        <v>1356</v>
      </c>
      <c r="B6042" s="64"/>
      <c r="C6042" s="64"/>
      <c r="D6042" s="64"/>
      <c r="E6042" s="64"/>
      <c r="F6042" s="64"/>
      <c r="G6042" s="65" t="n">
        <v>0</v>
      </c>
    </row>
    <row r="6043" customFormat="false" ht="15" hidden="false" customHeight="false" outlineLevel="0" collapsed="false">
      <c r="A6043" s="64" t="s">
        <v>1357</v>
      </c>
      <c r="B6043" s="64"/>
      <c r="C6043" s="64"/>
      <c r="D6043" s="64"/>
      <c r="E6043" s="64"/>
      <c r="F6043" s="64"/>
      <c r="G6043" s="65" t="n">
        <v>3.12</v>
      </c>
    </row>
    <row r="6044" customFormat="false" ht="15" hidden="false" customHeight="false" outlineLevel="0" collapsed="false">
      <c r="A6044" s="64" t="s">
        <v>1358</v>
      </c>
      <c r="B6044" s="64"/>
      <c r="C6044" s="64"/>
      <c r="D6044" s="64"/>
      <c r="E6044" s="64"/>
      <c r="F6044" s="64"/>
      <c r="G6044" s="65" t="n">
        <v>0</v>
      </c>
    </row>
    <row r="6045" customFormat="false" ht="15" hidden="false" customHeight="false" outlineLevel="0" collapsed="false">
      <c r="A6045" s="64" t="s">
        <v>1359</v>
      </c>
      <c r="B6045" s="64"/>
      <c r="C6045" s="64"/>
      <c r="D6045" s="64"/>
      <c r="E6045" s="64"/>
      <c r="F6045" s="64"/>
      <c r="G6045" s="65" t="n">
        <v>3.12</v>
      </c>
    </row>
    <row r="6046" customFormat="false" ht="15" hidden="false" customHeight="false" outlineLevel="0" collapsed="false">
      <c r="A6046" s="64" t="s">
        <v>1360</v>
      </c>
      <c r="B6046" s="64"/>
      <c r="C6046" s="64"/>
      <c r="D6046" s="64"/>
      <c r="E6046" s="64"/>
      <c r="F6046" s="64"/>
      <c r="G6046" s="65" t="n">
        <v>15.28</v>
      </c>
    </row>
    <row r="6047" customFormat="false" ht="15" hidden="false" customHeight="false" outlineLevel="0" collapsed="false">
      <c r="A6047" s="64" t="s">
        <v>1361</v>
      </c>
      <c r="B6047" s="64"/>
      <c r="C6047" s="64"/>
      <c r="D6047" s="64"/>
      <c r="E6047" s="64"/>
      <c r="F6047" s="64"/>
      <c r="G6047" s="65" t="n">
        <v>2</v>
      </c>
    </row>
    <row r="6048" customFormat="false" ht="15" hidden="false" customHeight="false" outlineLevel="0" collapsed="false">
      <c r="A6048" s="64" t="s">
        <v>1362</v>
      </c>
      <c r="B6048" s="64"/>
      <c r="C6048" s="64"/>
      <c r="D6048" s="64"/>
      <c r="E6048" s="64"/>
      <c r="F6048" s="64"/>
      <c r="G6048" s="65" t="n">
        <f aca="false">G6047*G6046</f>
        <v>30.56</v>
      </c>
    </row>
    <row r="6049" customFormat="false" ht="15" hidden="false" customHeight="false" outlineLevel="0" collapsed="false">
      <c r="A6049" s="66"/>
      <c r="B6049" s="66"/>
      <c r="C6049" s="66"/>
      <c r="D6049" s="66"/>
      <c r="E6049" s="66"/>
      <c r="F6049" s="66"/>
      <c r="G6049" s="66"/>
    </row>
    <row r="6050" customFormat="false" ht="25.5" hidden="false" customHeight="false" outlineLevel="0" collapsed="false">
      <c r="A6050" s="30" t="s">
        <v>745</v>
      </c>
      <c r="B6050" s="30" t="s">
        <v>668</v>
      </c>
      <c r="C6050" s="61" t="s">
        <v>17</v>
      </c>
      <c r="D6050" s="61" t="s">
        <v>23</v>
      </c>
      <c r="E6050" s="62"/>
      <c r="F6050" s="25"/>
      <c r="G6050" s="25"/>
    </row>
    <row r="6051" customFormat="false" ht="38.25" hidden="false" customHeight="false" outlineLevel="0" collapsed="false">
      <c r="A6051" s="63" t="s">
        <v>1375</v>
      </c>
      <c r="B6051" s="23" t="s">
        <v>1376</v>
      </c>
      <c r="C6051" s="24" t="s">
        <v>17</v>
      </c>
      <c r="D6051" s="24" t="s">
        <v>1314</v>
      </c>
      <c r="E6051" s="62" t="n">
        <v>16</v>
      </c>
      <c r="F6051" s="26" t="n">
        <v>12.7</v>
      </c>
      <c r="G6051" s="26" t="n">
        <v>203.16</v>
      </c>
    </row>
    <row r="6052" customFormat="false" ht="38.25" hidden="false" customHeight="false" outlineLevel="0" collapsed="false">
      <c r="A6052" s="63" t="s">
        <v>1369</v>
      </c>
      <c r="B6052" s="23" t="s">
        <v>1370</v>
      </c>
      <c r="C6052" s="24" t="s">
        <v>17</v>
      </c>
      <c r="D6052" s="24" t="s">
        <v>1314</v>
      </c>
      <c r="E6052" s="62" t="n">
        <v>16</v>
      </c>
      <c r="F6052" s="26" t="n">
        <v>15.51</v>
      </c>
      <c r="G6052" s="26" t="n">
        <v>248.12</v>
      </c>
    </row>
    <row r="6053" customFormat="false" ht="15" hidden="false" customHeight="false" outlineLevel="0" collapsed="false">
      <c r="A6053" s="64" t="s">
        <v>1353</v>
      </c>
      <c r="B6053" s="64"/>
      <c r="C6053" s="64"/>
      <c r="D6053" s="64"/>
      <c r="E6053" s="64"/>
      <c r="F6053" s="64"/>
      <c r="G6053" s="65" t="n">
        <v>316.96</v>
      </c>
    </row>
    <row r="6054" customFormat="false" ht="15" hidden="false" customHeight="false" outlineLevel="0" collapsed="false">
      <c r="A6054" s="64" t="s">
        <v>1354</v>
      </c>
      <c r="B6054" s="64"/>
      <c r="C6054" s="64"/>
      <c r="D6054" s="64"/>
      <c r="E6054" s="64"/>
      <c r="F6054" s="64"/>
      <c r="G6054" s="65" t="n">
        <v>134.32</v>
      </c>
    </row>
    <row r="6055" customFormat="false" ht="15" hidden="false" customHeight="false" outlineLevel="0" collapsed="false">
      <c r="A6055" s="64" t="s">
        <v>1355</v>
      </c>
      <c r="B6055" s="64"/>
      <c r="C6055" s="64"/>
      <c r="D6055" s="64"/>
      <c r="E6055" s="64"/>
      <c r="F6055" s="64"/>
      <c r="G6055" s="65" t="n">
        <v>451.28</v>
      </c>
    </row>
    <row r="6056" customFormat="false" ht="15" hidden="false" customHeight="false" outlineLevel="0" collapsed="false">
      <c r="A6056" s="64" t="s">
        <v>1356</v>
      </c>
      <c r="B6056" s="64"/>
      <c r="C6056" s="64"/>
      <c r="D6056" s="64"/>
      <c r="E6056" s="64"/>
      <c r="F6056" s="64"/>
      <c r="G6056" s="65" t="n">
        <v>0</v>
      </c>
    </row>
    <row r="6057" customFormat="false" ht="15" hidden="false" customHeight="false" outlineLevel="0" collapsed="false">
      <c r="A6057" s="64" t="s">
        <v>1357</v>
      </c>
      <c r="B6057" s="64"/>
      <c r="C6057" s="64"/>
      <c r="D6057" s="64"/>
      <c r="E6057" s="64"/>
      <c r="F6057" s="64"/>
      <c r="G6057" s="65" t="n">
        <v>115.75</v>
      </c>
    </row>
    <row r="6058" customFormat="false" ht="15" hidden="false" customHeight="false" outlineLevel="0" collapsed="false">
      <c r="A6058" s="64" t="s">
        <v>1358</v>
      </c>
      <c r="B6058" s="64"/>
      <c r="C6058" s="64"/>
      <c r="D6058" s="64"/>
      <c r="E6058" s="64"/>
      <c r="F6058" s="64"/>
      <c r="G6058" s="65" t="n">
        <v>0</v>
      </c>
    </row>
    <row r="6059" customFormat="false" ht="15" hidden="false" customHeight="false" outlineLevel="0" collapsed="false">
      <c r="A6059" s="64" t="s">
        <v>1359</v>
      </c>
      <c r="B6059" s="64"/>
      <c r="C6059" s="64"/>
      <c r="D6059" s="64"/>
      <c r="E6059" s="64"/>
      <c r="F6059" s="64"/>
      <c r="G6059" s="65" t="n">
        <v>115.75</v>
      </c>
    </row>
    <row r="6060" customFormat="false" ht="15" hidden="false" customHeight="false" outlineLevel="0" collapsed="false">
      <c r="A6060" s="64" t="s">
        <v>1360</v>
      </c>
      <c r="B6060" s="64"/>
      <c r="C6060" s="64"/>
      <c r="D6060" s="64"/>
      <c r="E6060" s="64"/>
      <c r="F6060" s="64"/>
      <c r="G6060" s="65" t="n">
        <v>567.04</v>
      </c>
    </row>
    <row r="6061" customFormat="false" ht="15" hidden="false" customHeight="false" outlineLevel="0" collapsed="false">
      <c r="A6061" s="64" t="s">
        <v>1361</v>
      </c>
      <c r="B6061" s="64"/>
      <c r="C6061" s="64"/>
      <c r="D6061" s="64"/>
      <c r="E6061" s="64"/>
      <c r="F6061" s="64"/>
      <c r="G6061" s="65" t="n">
        <v>1</v>
      </c>
    </row>
    <row r="6062" customFormat="false" ht="15" hidden="false" customHeight="false" outlineLevel="0" collapsed="false">
      <c r="A6062" s="64" t="s">
        <v>1362</v>
      </c>
      <c r="B6062" s="64"/>
      <c r="C6062" s="64"/>
      <c r="D6062" s="64"/>
      <c r="E6062" s="64"/>
      <c r="F6062" s="64"/>
      <c r="G6062" s="65" t="n">
        <f aca="false">G6061*G6060</f>
        <v>567.04</v>
      </c>
    </row>
    <row r="6063" customFormat="false" ht="15" hidden="false" customHeight="false" outlineLevel="0" collapsed="false">
      <c r="A6063" s="66"/>
      <c r="B6063" s="66"/>
      <c r="C6063" s="66"/>
      <c r="D6063" s="66"/>
      <c r="E6063" s="66"/>
      <c r="F6063" s="66"/>
      <c r="G6063" s="66"/>
    </row>
    <row r="6064" customFormat="false" ht="15" hidden="false" customHeight="true" outlineLevel="0" collapsed="false">
      <c r="A6064" s="30" t="n">
        <v>10</v>
      </c>
      <c r="B6064" s="30" t="s">
        <v>746</v>
      </c>
      <c r="C6064" s="30"/>
      <c r="D6064" s="30"/>
      <c r="E6064" s="30"/>
      <c r="F6064" s="30"/>
      <c r="G6064" s="30"/>
    </row>
    <row r="6065" customFormat="false" ht="15" hidden="false" customHeight="true" outlineLevel="0" collapsed="false">
      <c r="A6065" s="30" t="s">
        <v>747</v>
      </c>
      <c r="B6065" s="30" t="s">
        <v>748</v>
      </c>
      <c r="C6065" s="30"/>
      <c r="D6065" s="30"/>
      <c r="E6065" s="30"/>
      <c r="F6065" s="30"/>
      <c r="G6065" s="30"/>
    </row>
    <row r="6066" customFormat="false" ht="38.25" hidden="false" customHeight="false" outlineLevel="0" collapsed="false">
      <c r="A6066" s="30" t="s">
        <v>749</v>
      </c>
      <c r="B6066" s="30" t="s">
        <v>750</v>
      </c>
      <c r="C6066" s="61" t="s">
        <v>17</v>
      </c>
      <c r="D6066" s="61" t="s">
        <v>18</v>
      </c>
      <c r="E6066" s="62"/>
      <c r="F6066" s="25"/>
      <c r="G6066" s="25"/>
    </row>
    <row r="6067" customFormat="false" ht="51" hidden="false" customHeight="false" outlineLevel="0" collapsed="false">
      <c r="A6067" s="63" t="n">
        <v>10481</v>
      </c>
      <c r="B6067" s="23" t="s">
        <v>2019</v>
      </c>
      <c r="C6067" s="24" t="s">
        <v>1343</v>
      </c>
      <c r="D6067" s="24" t="s">
        <v>1398</v>
      </c>
      <c r="E6067" s="62" t="n">
        <v>2.77</v>
      </c>
      <c r="F6067" s="26" t="n">
        <v>22.51</v>
      </c>
      <c r="G6067" s="26" t="n">
        <v>62.4</v>
      </c>
    </row>
    <row r="6068" customFormat="false" ht="38.25" hidden="false" customHeight="false" outlineLevel="0" collapsed="false">
      <c r="A6068" s="63" t="n">
        <v>3767</v>
      </c>
      <c r="B6068" s="23" t="s">
        <v>1945</v>
      </c>
      <c r="C6068" s="24" t="s">
        <v>1343</v>
      </c>
      <c r="D6068" s="24" t="s">
        <v>23</v>
      </c>
      <c r="E6068" s="62" t="n">
        <v>36.96</v>
      </c>
      <c r="F6068" s="26" t="n">
        <v>0.66</v>
      </c>
      <c r="G6068" s="26" t="n">
        <v>24.39</v>
      </c>
    </row>
    <row r="6069" customFormat="false" ht="25.5" hidden="false" customHeight="false" outlineLevel="0" collapsed="false">
      <c r="A6069" s="63" t="n">
        <v>5318</v>
      </c>
      <c r="B6069" s="23" t="s">
        <v>2020</v>
      </c>
      <c r="C6069" s="24" t="s">
        <v>1343</v>
      </c>
      <c r="D6069" s="24" t="s">
        <v>1398</v>
      </c>
      <c r="E6069" s="62" t="n">
        <v>1.85</v>
      </c>
      <c r="F6069" s="26" t="n">
        <v>9</v>
      </c>
      <c r="G6069" s="26" t="n">
        <v>16.63</v>
      </c>
    </row>
    <row r="6070" customFormat="false" ht="25.5" hidden="false" customHeight="false" outlineLevel="0" collapsed="false">
      <c r="A6070" s="63" t="s">
        <v>1399</v>
      </c>
      <c r="B6070" s="23" t="s">
        <v>1400</v>
      </c>
      <c r="C6070" s="24" t="s">
        <v>17</v>
      </c>
      <c r="D6070" s="24" t="s">
        <v>1314</v>
      </c>
      <c r="E6070" s="62" t="n">
        <v>14.78</v>
      </c>
      <c r="F6070" s="26" t="n">
        <v>15.48</v>
      </c>
      <c r="G6070" s="26" t="n">
        <v>228.82</v>
      </c>
    </row>
    <row r="6071" customFormat="false" ht="25.5" hidden="false" customHeight="false" outlineLevel="0" collapsed="false">
      <c r="A6071" s="63" t="s">
        <v>1349</v>
      </c>
      <c r="B6071" s="23" t="s">
        <v>1350</v>
      </c>
      <c r="C6071" s="24" t="s">
        <v>17</v>
      </c>
      <c r="D6071" s="24" t="s">
        <v>1314</v>
      </c>
      <c r="E6071" s="62" t="n">
        <v>11.09</v>
      </c>
      <c r="F6071" s="26" t="n">
        <v>12.54</v>
      </c>
      <c r="G6071" s="26" t="n">
        <v>139.02</v>
      </c>
    </row>
    <row r="6072" customFormat="false" ht="15" hidden="false" customHeight="false" outlineLevel="0" collapsed="false">
      <c r="A6072" s="64" t="s">
        <v>1353</v>
      </c>
      <c r="B6072" s="64"/>
      <c r="C6072" s="64"/>
      <c r="D6072" s="64"/>
      <c r="E6072" s="64"/>
      <c r="F6072" s="64"/>
      <c r="G6072" s="65" t="n">
        <v>7.01</v>
      </c>
    </row>
    <row r="6073" customFormat="false" ht="15" hidden="false" customHeight="false" outlineLevel="0" collapsed="false">
      <c r="A6073" s="64" t="s">
        <v>1354</v>
      </c>
      <c r="B6073" s="64"/>
      <c r="C6073" s="64"/>
      <c r="D6073" s="64"/>
      <c r="E6073" s="64"/>
      <c r="F6073" s="64"/>
      <c r="G6073" s="65" t="n">
        <v>5.74</v>
      </c>
    </row>
    <row r="6074" customFormat="false" ht="15" hidden="false" customHeight="false" outlineLevel="0" collapsed="false">
      <c r="A6074" s="64" t="s">
        <v>1355</v>
      </c>
      <c r="B6074" s="64"/>
      <c r="C6074" s="64"/>
      <c r="D6074" s="64"/>
      <c r="E6074" s="64"/>
      <c r="F6074" s="64"/>
      <c r="G6074" s="65" t="n">
        <v>12.75</v>
      </c>
    </row>
    <row r="6075" customFormat="false" ht="15" hidden="false" customHeight="false" outlineLevel="0" collapsed="false">
      <c r="A6075" s="64" t="s">
        <v>1356</v>
      </c>
      <c r="B6075" s="64"/>
      <c r="C6075" s="64"/>
      <c r="D6075" s="64"/>
      <c r="E6075" s="64"/>
      <c r="F6075" s="64"/>
      <c r="G6075" s="65" t="n">
        <v>0</v>
      </c>
    </row>
    <row r="6076" customFormat="false" ht="15" hidden="false" customHeight="false" outlineLevel="0" collapsed="false">
      <c r="A6076" s="64" t="s">
        <v>1357</v>
      </c>
      <c r="B6076" s="64"/>
      <c r="C6076" s="64"/>
      <c r="D6076" s="64"/>
      <c r="E6076" s="64"/>
      <c r="F6076" s="64"/>
      <c r="G6076" s="65" t="n">
        <v>3.27</v>
      </c>
    </row>
    <row r="6077" customFormat="false" ht="15" hidden="false" customHeight="false" outlineLevel="0" collapsed="false">
      <c r="A6077" s="64" t="s">
        <v>1358</v>
      </c>
      <c r="B6077" s="64"/>
      <c r="C6077" s="64"/>
      <c r="D6077" s="64"/>
      <c r="E6077" s="64"/>
      <c r="F6077" s="64"/>
      <c r="G6077" s="65" t="n">
        <v>0</v>
      </c>
    </row>
    <row r="6078" customFormat="false" ht="15" hidden="false" customHeight="false" outlineLevel="0" collapsed="false">
      <c r="A6078" s="64" t="s">
        <v>1359</v>
      </c>
      <c r="B6078" s="64"/>
      <c r="C6078" s="64"/>
      <c r="D6078" s="64"/>
      <c r="E6078" s="64"/>
      <c r="F6078" s="64"/>
      <c r="G6078" s="65" t="n">
        <v>3.27</v>
      </c>
    </row>
    <row r="6079" customFormat="false" ht="15" hidden="false" customHeight="false" outlineLevel="0" collapsed="false">
      <c r="A6079" s="64" t="s">
        <v>1360</v>
      </c>
      <c r="B6079" s="64"/>
      <c r="C6079" s="64"/>
      <c r="D6079" s="64"/>
      <c r="E6079" s="64"/>
      <c r="F6079" s="64"/>
      <c r="G6079" s="65" t="n">
        <v>16.02</v>
      </c>
    </row>
    <row r="6080" customFormat="false" ht="15" hidden="false" customHeight="false" outlineLevel="0" collapsed="false">
      <c r="A6080" s="64" t="s">
        <v>1361</v>
      </c>
      <c r="B6080" s="64"/>
      <c r="C6080" s="64"/>
      <c r="D6080" s="64"/>
      <c r="E6080" s="64"/>
      <c r="F6080" s="64"/>
      <c r="G6080" s="65" t="n">
        <v>36.96</v>
      </c>
    </row>
    <row r="6081" customFormat="false" ht="15" hidden="false" customHeight="false" outlineLevel="0" collapsed="false">
      <c r="A6081" s="64" t="s">
        <v>1362</v>
      </c>
      <c r="B6081" s="64"/>
      <c r="C6081" s="64"/>
      <c r="D6081" s="64"/>
      <c r="E6081" s="64"/>
      <c r="F6081" s="64"/>
      <c r="G6081" s="65" t="n">
        <f aca="false">G6080*G6079</f>
        <v>592.0992</v>
      </c>
    </row>
    <row r="6082" customFormat="false" ht="15" hidden="false" customHeight="false" outlineLevel="0" collapsed="false">
      <c r="A6082" s="66"/>
      <c r="B6082" s="66"/>
      <c r="C6082" s="66"/>
      <c r="D6082" s="66"/>
      <c r="E6082" s="66"/>
      <c r="F6082" s="66"/>
      <c r="G6082" s="66"/>
    </row>
    <row r="6083" customFormat="false" ht="38.25" hidden="false" customHeight="false" outlineLevel="0" collapsed="false">
      <c r="A6083" s="30" t="s">
        <v>751</v>
      </c>
      <c r="B6083" s="30" t="s">
        <v>752</v>
      </c>
      <c r="C6083" s="61" t="s">
        <v>17</v>
      </c>
      <c r="D6083" s="61" t="s">
        <v>18</v>
      </c>
      <c r="E6083" s="62"/>
      <c r="F6083" s="25"/>
      <c r="G6083" s="25"/>
    </row>
    <row r="6084" customFormat="false" ht="25.5" hidden="false" customHeight="false" outlineLevel="0" collapsed="false">
      <c r="A6084" s="63" t="n">
        <v>7345</v>
      </c>
      <c r="B6084" s="23" t="s">
        <v>2021</v>
      </c>
      <c r="C6084" s="24" t="s">
        <v>1343</v>
      </c>
      <c r="D6084" s="24" t="s">
        <v>1398</v>
      </c>
      <c r="E6084" s="62" t="n">
        <v>64.32</v>
      </c>
      <c r="F6084" s="26" t="n">
        <v>15.24</v>
      </c>
      <c r="G6084" s="26" t="n">
        <v>980.29</v>
      </c>
    </row>
    <row r="6085" customFormat="false" ht="25.5" hidden="false" customHeight="false" outlineLevel="0" collapsed="false">
      <c r="A6085" s="63" t="s">
        <v>1399</v>
      </c>
      <c r="B6085" s="23" t="s">
        <v>1400</v>
      </c>
      <c r="C6085" s="24" t="s">
        <v>17</v>
      </c>
      <c r="D6085" s="24" t="s">
        <v>1314</v>
      </c>
      <c r="E6085" s="62" t="n">
        <v>33.14</v>
      </c>
      <c r="F6085" s="26" t="n">
        <v>15.48</v>
      </c>
      <c r="G6085" s="26" t="n">
        <v>512.87</v>
      </c>
    </row>
    <row r="6086" customFormat="false" ht="25.5" hidden="false" customHeight="false" outlineLevel="0" collapsed="false">
      <c r="A6086" s="63" t="s">
        <v>1349</v>
      </c>
      <c r="B6086" s="23" t="s">
        <v>1350</v>
      </c>
      <c r="C6086" s="24" t="s">
        <v>17</v>
      </c>
      <c r="D6086" s="24" t="s">
        <v>1314</v>
      </c>
      <c r="E6086" s="62" t="n">
        <v>12.09</v>
      </c>
      <c r="F6086" s="26" t="n">
        <v>12.54</v>
      </c>
      <c r="G6086" s="26" t="n">
        <v>151.52</v>
      </c>
    </row>
    <row r="6087" customFormat="false" ht="15" hidden="false" customHeight="false" outlineLevel="0" collapsed="false">
      <c r="A6087" s="64" t="s">
        <v>1353</v>
      </c>
      <c r="B6087" s="64"/>
      <c r="C6087" s="64"/>
      <c r="D6087" s="64"/>
      <c r="E6087" s="64"/>
      <c r="F6087" s="64"/>
      <c r="G6087" s="65" t="n">
        <v>2.43</v>
      </c>
    </row>
    <row r="6088" customFormat="false" ht="15" hidden="false" customHeight="false" outlineLevel="0" collapsed="false">
      <c r="A6088" s="64" t="s">
        <v>1354</v>
      </c>
      <c r="B6088" s="64"/>
      <c r="C6088" s="64"/>
      <c r="D6088" s="64"/>
      <c r="E6088" s="64"/>
      <c r="F6088" s="64"/>
      <c r="G6088" s="65" t="n">
        <v>6</v>
      </c>
    </row>
    <row r="6089" customFormat="false" ht="15" hidden="false" customHeight="false" outlineLevel="0" collapsed="false">
      <c r="A6089" s="64" t="s">
        <v>1355</v>
      </c>
      <c r="B6089" s="64"/>
      <c r="C6089" s="64"/>
      <c r="D6089" s="64"/>
      <c r="E6089" s="64"/>
      <c r="F6089" s="64"/>
      <c r="G6089" s="65" t="n">
        <v>8.44</v>
      </c>
    </row>
    <row r="6090" customFormat="false" ht="15" hidden="false" customHeight="false" outlineLevel="0" collapsed="false">
      <c r="A6090" s="64" t="s">
        <v>1356</v>
      </c>
      <c r="B6090" s="64"/>
      <c r="C6090" s="64"/>
      <c r="D6090" s="64"/>
      <c r="E6090" s="64"/>
      <c r="F6090" s="64"/>
      <c r="G6090" s="65" t="n">
        <v>0</v>
      </c>
    </row>
    <row r="6091" customFormat="false" ht="15" hidden="false" customHeight="false" outlineLevel="0" collapsed="false">
      <c r="A6091" s="64" t="s">
        <v>1357</v>
      </c>
      <c r="B6091" s="64"/>
      <c r="C6091" s="64"/>
      <c r="D6091" s="64"/>
      <c r="E6091" s="64"/>
      <c r="F6091" s="64"/>
      <c r="G6091" s="65" t="n">
        <v>2.16</v>
      </c>
    </row>
    <row r="6092" customFormat="false" ht="15" hidden="false" customHeight="false" outlineLevel="0" collapsed="false">
      <c r="A6092" s="64" t="s">
        <v>1358</v>
      </c>
      <c r="B6092" s="64"/>
      <c r="C6092" s="64"/>
      <c r="D6092" s="64"/>
      <c r="E6092" s="64"/>
      <c r="F6092" s="64"/>
      <c r="G6092" s="65" t="n">
        <v>0</v>
      </c>
    </row>
    <row r="6093" customFormat="false" ht="15" hidden="false" customHeight="false" outlineLevel="0" collapsed="false">
      <c r="A6093" s="64" t="s">
        <v>1359</v>
      </c>
      <c r="B6093" s="64"/>
      <c r="C6093" s="64"/>
      <c r="D6093" s="64"/>
      <c r="E6093" s="64"/>
      <c r="F6093" s="64"/>
      <c r="G6093" s="65" t="n">
        <v>2.16</v>
      </c>
    </row>
    <row r="6094" customFormat="false" ht="15" hidden="false" customHeight="false" outlineLevel="0" collapsed="false">
      <c r="A6094" s="64" t="s">
        <v>1360</v>
      </c>
      <c r="B6094" s="64"/>
      <c r="C6094" s="64"/>
      <c r="D6094" s="64"/>
      <c r="E6094" s="64"/>
      <c r="F6094" s="64"/>
      <c r="G6094" s="65" t="n">
        <v>10.6</v>
      </c>
    </row>
    <row r="6095" customFormat="false" ht="15" hidden="false" customHeight="false" outlineLevel="0" collapsed="false">
      <c r="A6095" s="64" t="s">
        <v>1361</v>
      </c>
      <c r="B6095" s="64"/>
      <c r="C6095" s="64"/>
      <c r="D6095" s="64"/>
      <c r="E6095" s="64"/>
      <c r="F6095" s="64"/>
      <c r="G6095" s="65" t="n">
        <v>194.92</v>
      </c>
    </row>
    <row r="6096" customFormat="false" ht="15" hidden="false" customHeight="false" outlineLevel="0" collapsed="false">
      <c r="A6096" s="64" t="s">
        <v>1362</v>
      </c>
      <c r="B6096" s="64"/>
      <c r="C6096" s="64"/>
      <c r="D6096" s="64"/>
      <c r="E6096" s="64"/>
      <c r="F6096" s="64"/>
      <c r="G6096" s="65" t="n">
        <f aca="false">G6095*G6094</f>
        <v>2066.152</v>
      </c>
    </row>
    <row r="6097" customFormat="false" ht="15" hidden="false" customHeight="false" outlineLevel="0" collapsed="false">
      <c r="A6097" s="66"/>
      <c r="B6097" s="66"/>
      <c r="C6097" s="66"/>
      <c r="D6097" s="66"/>
      <c r="E6097" s="66"/>
      <c r="F6097" s="66"/>
      <c r="G6097" s="66"/>
    </row>
    <row r="6098" customFormat="false" ht="51" hidden="false" customHeight="false" outlineLevel="0" collapsed="false">
      <c r="A6098" s="30" t="s">
        <v>753</v>
      </c>
      <c r="B6098" s="30" t="s">
        <v>754</v>
      </c>
      <c r="C6098" s="61" t="s">
        <v>17</v>
      </c>
      <c r="D6098" s="61" t="s">
        <v>18</v>
      </c>
      <c r="E6098" s="62"/>
      <c r="F6098" s="25"/>
      <c r="G6098" s="25"/>
    </row>
    <row r="6099" customFormat="false" ht="25.5" hidden="false" customHeight="false" outlineLevel="0" collapsed="false">
      <c r="A6099" s="63" t="n">
        <v>7345</v>
      </c>
      <c r="B6099" s="23" t="s">
        <v>2021</v>
      </c>
      <c r="C6099" s="24" t="s">
        <v>1343</v>
      </c>
      <c r="D6099" s="24" t="s">
        <v>1398</v>
      </c>
      <c r="E6099" s="62" t="n">
        <v>137.16</v>
      </c>
      <c r="F6099" s="26" t="n">
        <v>15.24</v>
      </c>
      <c r="G6099" s="26" t="n">
        <v>2090.34</v>
      </c>
    </row>
    <row r="6100" customFormat="false" ht="25.5" hidden="false" customHeight="false" outlineLevel="0" collapsed="false">
      <c r="A6100" s="63" t="s">
        <v>1399</v>
      </c>
      <c r="B6100" s="23" t="s">
        <v>1400</v>
      </c>
      <c r="C6100" s="24" t="s">
        <v>17</v>
      </c>
      <c r="D6100" s="24" t="s">
        <v>1314</v>
      </c>
      <c r="E6100" s="62" t="n">
        <v>54.03</v>
      </c>
      <c r="F6100" s="26" t="n">
        <v>15.48</v>
      </c>
      <c r="G6100" s="26" t="n">
        <v>836.3</v>
      </c>
    </row>
    <row r="6101" customFormat="false" ht="25.5" hidden="false" customHeight="false" outlineLevel="0" collapsed="false">
      <c r="A6101" s="63" t="s">
        <v>1349</v>
      </c>
      <c r="B6101" s="23" t="s">
        <v>1350</v>
      </c>
      <c r="C6101" s="24" t="s">
        <v>17</v>
      </c>
      <c r="D6101" s="24" t="s">
        <v>1314</v>
      </c>
      <c r="E6101" s="62" t="n">
        <v>19.95</v>
      </c>
      <c r="F6101" s="26" t="n">
        <v>12.54</v>
      </c>
      <c r="G6101" s="26" t="n">
        <v>250.13</v>
      </c>
    </row>
    <row r="6102" customFormat="false" ht="15" hidden="false" customHeight="false" outlineLevel="0" collapsed="false">
      <c r="A6102" s="64" t="s">
        <v>1353</v>
      </c>
      <c r="B6102" s="64"/>
      <c r="C6102" s="64"/>
      <c r="D6102" s="64"/>
      <c r="E6102" s="64"/>
      <c r="F6102" s="64"/>
      <c r="G6102" s="65" t="n">
        <v>1.87</v>
      </c>
    </row>
    <row r="6103" customFormat="false" ht="15" hidden="false" customHeight="false" outlineLevel="0" collapsed="false">
      <c r="A6103" s="64" t="s">
        <v>1354</v>
      </c>
      <c r="B6103" s="64"/>
      <c r="C6103" s="64"/>
      <c r="D6103" s="64"/>
      <c r="E6103" s="64"/>
      <c r="F6103" s="64"/>
      <c r="G6103" s="65" t="n">
        <v>5.78</v>
      </c>
    </row>
    <row r="6104" customFormat="false" ht="15" hidden="false" customHeight="false" outlineLevel="0" collapsed="false">
      <c r="A6104" s="64" t="s">
        <v>1355</v>
      </c>
      <c r="B6104" s="64"/>
      <c r="C6104" s="64"/>
      <c r="D6104" s="64"/>
      <c r="E6104" s="64"/>
      <c r="F6104" s="64"/>
      <c r="G6104" s="65" t="n">
        <v>7.64</v>
      </c>
    </row>
    <row r="6105" customFormat="false" ht="15" hidden="false" customHeight="false" outlineLevel="0" collapsed="false">
      <c r="A6105" s="64" t="s">
        <v>1356</v>
      </c>
      <c r="B6105" s="64"/>
      <c r="C6105" s="64"/>
      <c r="D6105" s="64"/>
      <c r="E6105" s="64"/>
      <c r="F6105" s="64"/>
      <c r="G6105" s="65" t="n">
        <v>0</v>
      </c>
    </row>
    <row r="6106" customFormat="false" ht="15" hidden="false" customHeight="false" outlineLevel="0" collapsed="false">
      <c r="A6106" s="64" t="s">
        <v>1357</v>
      </c>
      <c r="B6106" s="64"/>
      <c r="C6106" s="64"/>
      <c r="D6106" s="64"/>
      <c r="E6106" s="64"/>
      <c r="F6106" s="64"/>
      <c r="G6106" s="65" t="n">
        <v>1.96</v>
      </c>
    </row>
    <row r="6107" customFormat="false" ht="15" hidden="false" customHeight="false" outlineLevel="0" collapsed="false">
      <c r="A6107" s="64" t="s">
        <v>1358</v>
      </c>
      <c r="B6107" s="64"/>
      <c r="C6107" s="64"/>
      <c r="D6107" s="64"/>
      <c r="E6107" s="64"/>
      <c r="F6107" s="64"/>
      <c r="G6107" s="65" t="n">
        <v>0</v>
      </c>
    </row>
    <row r="6108" customFormat="false" ht="15" hidden="false" customHeight="false" outlineLevel="0" collapsed="false">
      <c r="A6108" s="64" t="s">
        <v>1359</v>
      </c>
      <c r="B6108" s="64"/>
      <c r="C6108" s="64"/>
      <c r="D6108" s="64"/>
      <c r="E6108" s="64"/>
      <c r="F6108" s="64"/>
      <c r="G6108" s="65" t="n">
        <v>1.96</v>
      </c>
    </row>
    <row r="6109" customFormat="false" ht="15" hidden="false" customHeight="false" outlineLevel="0" collapsed="false">
      <c r="A6109" s="64" t="s">
        <v>1360</v>
      </c>
      <c r="B6109" s="64"/>
      <c r="C6109" s="64"/>
      <c r="D6109" s="64"/>
      <c r="E6109" s="64"/>
      <c r="F6109" s="64"/>
      <c r="G6109" s="65" t="n">
        <v>9.6</v>
      </c>
    </row>
    <row r="6110" customFormat="false" ht="15" hidden="false" customHeight="false" outlineLevel="0" collapsed="false">
      <c r="A6110" s="64" t="s">
        <v>1361</v>
      </c>
      <c r="B6110" s="64"/>
      <c r="C6110" s="64"/>
      <c r="D6110" s="64"/>
      <c r="E6110" s="64"/>
      <c r="F6110" s="64"/>
      <c r="G6110" s="65" t="n">
        <v>415.64</v>
      </c>
    </row>
    <row r="6111" customFormat="false" ht="15" hidden="false" customHeight="false" outlineLevel="0" collapsed="false">
      <c r="A6111" s="64" t="s">
        <v>1362</v>
      </c>
      <c r="B6111" s="64"/>
      <c r="C6111" s="64"/>
      <c r="D6111" s="64"/>
      <c r="E6111" s="64"/>
      <c r="F6111" s="64"/>
      <c r="G6111" s="65" t="n">
        <f aca="false">G6110*G6109</f>
        <v>3990.144</v>
      </c>
    </row>
    <row r="6112" customFormat="false" ht="15" hidden="false" customHeight="false" outlineLevel="0" collapsed="false">
      <c r="A6112" s="66"/>
      <c r="B6112" s="66"/>
      <c r="C6112" s="66"/>
      <c r="D6112" s="66"/>
      <c r="E6112" s="66"/>
      <c r="F6112" s="66"/>
      <c r="G6112" s="66"/>
    </row>
    <row r="6113" customFormat="false" ht="38.25" hidden="false" customHeight="false" outlineLevel="0" collapsed="false">
      <c r="A6113" s="30" t="s">
        <v>755</v>
      </c>
      <c r="B6113" s="30" t="s">
        <v>756</v>
      </c>
      <c r="C6113" s="61" t="s">
        <v>17</v>
      </c>
      <c r="D6113" s="61" t="s">
        <v>18</v>
      </c>
      <c r="E6113" s="62"/>
      <c r="F6113" s="25"/>
      <c r="G6113" s="25"/>
    </row>
    <row r="6114" customFormat="false" ht="38.25" hidden="false" customHeight="false" outlineLevel="0" collapsed="false">
      <c r="A6114" s="63" t="n">
        <v>3767</v>
      </c>
      <c r="B6114" s="23" t="s">
        <v>1945</v>
      </c>
      <c r="C6114" s="24" t="s">
        <v>1343</v>
      </c>
      <c r="D6114" s="24" t="s">
        <v>23</v>
      </c>
      <c r="E6114" s="62" t="n">
        <v>11.7</v>
      </c>
      <c r="F6114" s="26" t="n">
        <v>0.66</v>
      </c>
      <c r="G6114" s="26" t="n">
        <v>7.72</v>
      </c>
    </row>
    <row r="6115" customFormat="false" ht="25.5" hidden="false" customHeight="false" outlineLevel="0" collapsed="false">
      <c r="A6115" s="63" t="n">
        <v>4051</v>
      </c>
      <c r="B6115" s="23" t="s">
        <v>2022</v>
      </c>
      <c r="C6115" s="24" t="s">
        <v>1343</v>
      </c>
      <c r="D6115" s="24" t="s">
        <v>2023</v>
      </c>
      <c r="E6115" s="62" t="n">
        <v>9.53</v>
      </c>
      <c r="F6115" s="26" t="n">
        <v>75.9</v>
      </c>
      <c r="G6115" s="26" t="n">
        <v>723.45</v>
      </c>
    </row>
    <row r="6116" customFormat="false" ht="25.5" hidden="false" customHeight="false" outlineLevel="0" collapsed="false">
      <c r="A6116" s="63" t="s">
        <v>1399</v>
      </c>
      <c r="B6116" s="23" t="s">
        <v>1400</v>
      </c>
      <c r="C6116" s="24" t="s">
        <v>17</v>
      </c>
      <c r="D6116" s="24" t="s">
        <v>1314</v>
      </c>
      <c r="E6116" s="62" t="n">
        <v>130.99</v>
      </c>
      <c r="F6116" s="26" t="n">
        <v>15.48</v>
      </c>
      <c r="G6116" s="26" t="n">
        <v>2027.35</v>
      </c>
    </row>
    <row r="6117" customFormat="false" ht="25.5" hidden="false" customHeight="false" outlineLevel="0" collapsed="false">
      <c r="A6117" s="63" t="s">
        <v>1349</v>
      </c>
      <c r="B6117" s="23" t="s">
        <v>1350</v>
      </c>
      <c r="C6117" s="24" t="s">
        <v>17</v>
      </c>
      <c r="D6117" s="24" t="s">
        <v>1314</v>
      </c>
      <c r="E6117" s="62" t="n">
        <v>48.15</v>
      </c>
      <c r="F6117" s="26" t="n">
        <v>12.54</v>
      </c>
      <c r="G6117" s="26" t="n">
        <v>603.62</v>
      </c>
    </row>
    <row r="6118" customFormat="false" ht="15" hidden="false" customHeight="false" outlineLevel="0" collapsed="false">
      <c r="A6118" s="64" t="s">
        <v>1353</v>
      </c>
      <c r="B6118" s="64"/>
      <c r="C6118" s="64"/>
      <c r="D6118" s="64"/>
      <c r="E6118" s="64"/>
      <c r="F6118" s="64"/>
      <c r="G6118" s="65" t="n">
        <v>9.64</v>
      </c>
    </row>
    <row r="6119" customFormat="false" ht="15" hidden="false" customHeight="false" outlineLevel="0" collapsed="false">
      <c r="A6119" s="64" t="s">
        <v>1354</v>
      </c>
      <c r="B6119" s="64"/>
      <c r="C6119" s="64"/>
      <c r="D6119" s="64"/>
      <c r="E6119" s="64"/>
      <c r="F6119" s="64"/>
      <c r="G6119" s="65" t="n">
        <v>7.61</v>
      </c>
    </row>
    <row r="6120" customFormat="false" ht="15" hidden="false" customHeight="false" outlineLevel="0" collapsed="false">
      <c r="A6120" s="64" t="s">
        <v>1355</v>
      </c>
      <c r="B6120" s="64"/>
      <c r="C6120" s="64"/>
      <c r="D6120" s="64"/>
      <c r="E6120" s="64"/>
      <c r="F6120" s="64"/>
      <c r="G6120" s="65" t="n">
        <v>17.25</v>
      </c>
    </row>
    <row r="6121" customFormat="false" ht="15" hidden="false" customHeight="false" outlineLevel="0" collapsed="false">
      <c r="A6121" s="64" t="s">
        <v>1356</v>
      </c>
      <c r="B6121" s="64"/>
      <c r="C6121" s="64"/>
      <c r="D6121" s="64"/>
      <c r="E6121" s="64"/>
      <c r="F6121" s="64"/>
      <c r="G6121" s="65" t="n">
        <v>0</v>
      </c>
    </row>
    <row r="6122" customFormat="false" ht="15" hidden="false" customHeight="false" outlineLevel="0" collapsed="false">
      <c r="A6122" s="64" t="s">
        <v>1357</v>
      </c>
      <c r="B6122" s="64"/>
      <c r="C6122" s="64"/>
      <c r="D6122" s="64"/>
      <c r="E6122" s="64"/>
      <c r="F6122" s="64"/>
      <c r="G6122" s="65" t="n">
        <v>4.42</v>
      </c>
    </row>
    <row r="6123" customFormat="false" ht="15" hidden="false" customHeight="false" outlineLevel="0" collapsed="false">
      <c r="A6123" s="64" t="s">
        <v>1358</v>
      </c>
      <c r="B6123" s="64"/>
      <c r="C6123" s="64"/>
      <c r="D6123" s="64"/>
      <c r="E6123" s="64"/>
      <c r="F6123" s="64"/>
      <c r="G6123" s="65" t="n">
        <v>0</v>
      </c>
    </row>
    <row r="6124" customFormat="false" ht="15" hidden="false" customHeight="false" outlineLevel="0" collapsed="false">
      <c r="A6124" s="64" t="s">
        <v>1359</v>
      </c>
      <c r="B6124" s="64"/>
      <c r="C6124" s="64"/>
      <c r="D6124" s="64"/>
      <c r="E6124" s="64"/>
      <c r="F6124" s="64"/>
      <c r="G6124" s="65" t="n">
        <v>4.42</v>
      </c>
    </row>
    <row r="6125" customFormat="false" ht="15" hidden="false" customHeight="false" outlineLevel="0" collapsed="false">
      <c r="A6125" s="64" t="s">
        <v>1360</v>
      </c>
      <c r="B6125" s="64"/>
      <c r="C6125" s="64"/>
      <c r="D6125" s="64"/>
      <c r="E6125" s="64"/>
      <c r="F6125" s="64"/>
      <c r="G6125" s="65" t="n">
        <v>21.67</v>
      </c>
    </row>
    <row r="6126" customFormat="false" ht="15" hidden="false" customHeight="false" outlineLevel="0" collapsed="false">
      <c r="A6126" s="64" t="s">
        <v>1361</v>
      </c>
      <c r="B6126" s="64"/>
      <c r="C6126" s="64"/>
      <c r="D6126" s="64"/>
      <c r="E6126" s="64"/>
      <c r="F6126" s="64"/>
      <c r="G6126" s="65" t="n">
        <v>194.92</v>
      </c>
    </row>
    <row r="6127" customFormat="false" ht="15" hidden="false" customHeight="false" outlineLevel="0" collapsed="false">
      <c r="A6127" s="64" t="s">
        <v>1362</v>
      </c>
      <c r="B6127" s="64"/>
      <c r="C6127" s="64"/>
      <c r="D6127" s="64"/>
      <c r="E6127" s="64"/>
      <c r="F6127" s="64"/>
      <c r="G6127" s="65" t="n">
        <f aca="false">G6126*G6125</f>
        <v>4223.9164</v>
      </c>
    </row>
    <row r="6128" customFormat="false" ht="15" hidden="false" customHeight="false" outlineLevel="0" collapsed="false">
      <c r="A6128" s="66"/>
      <c r="B6128" s="66"/>
      <c r="C6128" s="66"/>
      <c r="D6128" s="66"/>
      <c r="E6128" s="66"/>
      <c r="F6128" s="66"/>
      <c r="G6128" s="66"/>
    </row>
    <row r="6129" customFormat="false" ht="38.25" hidden="false" customHeight="false" outlineLevel="0" collapsed="false">
      <c r="A6129" s="30" t="s">
        <v>757</v>
      </c>
      <c r="B6129" s="30" t="s">
        <v>758</v>
      </c>
      <c r="C6129" s="61" t="s">
        <v>17</v>
      </c>
      <c r="D6129" s="61" t="s">
        <v>18</v>
      </c>
      <c r="E6129" s="62"/>
      <c r="F6129" s="25"/>
      <c r="G6129" s="25"/>
    </row>
    <row r="6130" customFormat="false" ht="38.25" hidden="false" customHeight="false" outlineLevel="0" collapsed="false">
      <c r="A6130" s="63" t="n">
        <v>3767</v>
      </c>
      <c r="B6130" s="23" t="s">
        <v>1945</v>
      </c>
      <c r="C6130" s="24" t="s">
        <v>1343</v>
      </c>
      <c r="D6130" s="24" t="s">
        <v>23</v>
      </c>
      <c r="E6130" s="62" t="n">
        <v>24.94</v>
      </c>
      <c r="F6130" s="26" t="n">
        <v>0.66</v>
      </c>
      <c r="G6130" s="26" t="n">
        <v>16.46</v>
      </c>
    </row>
    <row r="6131" customFormat="false" ht="25.5" hidden="false" customHeight="false" outlineLevel="0" collapsed="false">
      <c r="A6131" s="63" t="n">
        <v>4051</v>
      </c>
      <c r="B6131" s="23" t="s">
        <v>2022</v>
      </c>
      <c r="C6131" s="24" t="s">
        <v>1343</v>
      </c>
      <c r="D6131" s="24" t="s">
        <v>2023</v>
      </c>
      <c r="E6131" s="62" t="n">
        <v>20.32</v>
      </c>
      <c r="F6131" s="26" t="n">
        <v>75.9</v>
      </c>
      <c r="G6131" s="26" t="n">
        <v>1542.65</v>
      </c>
    </row>
    <row r="6132" customFormat="false" ht="25.5" hidden="false" customHeight="false" outlineLevel="0" collapsed="false">
      <c r="A6132" s="63" t="s">
        <v>1399</v>
      </c>
      <c r="B6132" s="23" t="s">
        <v>1400</v>
      </c>
      <c r="C6132" s="24" t="s">
        <v>17</v>
      </c>
      <c r="D6132" s="24" t="s">
        <v>1314</v>
      </c>
      <c r="E6132" s="62" t="n">
        <v>129.68</v>
      </c>
      <c r="F6132" s="26" t="n">
        <v>15.48</v>
      </c>
      <c r="G6132" s="26" t="n">
        <v>2007.13</v>
      </c>
    </row>
    <row r="6133" customFormat="false" ht="25.5" hidden="false" customHeight="false" outlineLevel="0" collapsed="false">
      <c r="A6133" s="63" t="s">
        <v>1349</v>
      </c>
      <c r="B6133" s="23" t="s">
        <v>1350</v>
      </c>
      <c r="C6133" s="24" t="s">
        <v>17</v>
      </c>
      <c r="D6133" s="24" t="s">
        <v>1314</v>
      </c>
      <c r="E6133" s="62" t="n">
        <v>47.38</v>
      </c>
      <c r="F6133" s="26" t="n">
        <v>12.54</v>
      </c>
      <c r="G6133" s="26" t="n">
        <v>594.07</v>
      </c>
    </row>
    <row r="6134" customFormat="false" ht="15" hidden="false" customHeight="false" outlineLevel="0" collapsed="false">
      <c r="A6134" s="64" t="s">
        <v>1353</v>
      </c>
      <c r="B6134" s="64"/>
      <c r="C6134" s="64"/>
      <c r="D6134" s="64"/>
      <c r="E6134" s="64"/>
      <c r="F6134" s="64"/>
      <c r="G6134" s="65" t="n">
        <v>4.47</v>
      </c>
    </row>
    <row r="6135" customFormat="false" ht="15" hidden="false" customHeight="false" outlineLevel="0" collapsed="false">
      <c r="A6135" s="64" t="s">
        <v>1354</v>
      </c>
      <c r="B6135" s="64"/>
      <c r="C6135" s="64"/>
      <c r="D6135" s="64"/>
      <c r="E6135" s="64"/>
      <c r="F6135" s="64"/>
      <c r="G6135" s="65" t="n">
        <v>5.54</v>
      </c>
    </row>
    <row r="6136" customFormat="false" ht="15" hidden="false" customHeight="false" outlineLevel="0" collapsed="false">
      <c r="A6136" s="64" t="s">
        <v>1355</v>
      </c>
      <c r="B6136" s="64"/>
      <c r="C6136" s="64"/>
      <c r="D6136" s="64"/>
      <c r="E6136" s="64"/>
      <c r="F6136" s="64"/>
      <c r="G6136" s="65" t="n">
        <v>10.01</v>
      </c>
    </row>
    <row r="6137" customFormat="false" ht="15" hidden="false" customHeight="false" outlineLevel="0" collapsed="false">
      <c r="A6137" s="64" t="s">
        <v>1356</v>
      </c>
      <c r="B6137" s="64"/>
      <c r="C6137" s="64"/>
      <c r="D6137" s="64"/>
      <c r="E6137" s="64"/>
      <c r="F6137" s="64"/>
      <c r="G6137" s="65" t="n">
        <v>0</v>
      </c>
    </row>
    <row r="6138" customFormat="false" ht="15" hidden="false" customHeight="false" outlineLevel="0" collapsed="false">
      <c r="A6138" s="64" t="s">
        <v>1357</v>
      </c>
      <c r="B6138" s="64"/>
      <c r="C6138" s="64"/>
      <c r="D6138" s="64"/>
      <c r="E6138" s="64"/>
      <c r="F6138" s="64"/>
      <c r="G6138" s="65" t="n">
        <v>2.57</v>
      </c>
    </row>
    <row r="6139" customFormat="false" ht="15" hidden="false" customHeight="false" outlineLevel="0" collapsed="false">
      <c r="A6139" s="64" t="s">
        <v>1358</v>
      </c>
      <c r="B6139" s="64"/>
      <c r="C6139" s="64"/>
      <c r="D6139" s="64"/>
      <c r="E6139" s="64"/>
      <c r="F6139" s="64"/>
      <c r="G6139" s="65" t="n">
        <v>0</v>
      </c>
    </row>
    <row r="6140" customFormat="false" ht="15" hidden="false" customHeight="false" outlineLevel="0" collapsed="false">
      <c r="A6140" s="64" t="s">
        <v>1359</v>
      </c>
      <c r="B6140" s="64"/>
      <c r="C6140" s="64"/>
      <c r="D6140" s="64"/>
      <c r="E6140" s="64"/>
      <c r="F6140" s="64"/>
      <c r="G6140" s="65" t="n">
        <v>2.57</v>
      </c>
    </row>
    <row r="6141" customFormat="false" ht="15" hidden="false" customHeight="false" outlineLevel="0" collapsed="false">
      <c r="A6141" s="64" t="s">
        <v>1360</v>
      </c>
      <c r="B6141" s="64"/>
      <c r="C6141" s="64"/>
      <c r="D6141" s="64"/>
      <c r="E6141" s="64"/>
      <c r="F6141" s="64"/>
      <c r="G6141" s="65" t="n">
        <v>12.58</v>
      </c>
    </row>
    <row r="6142" customFormat="false" ht="15" hidden="false" customHeight="false" outlineLevel="0" collapsed="false">
      <c r="A6142" s="64" t="s">
        <v>1361</v>
      </c>
      <c r="B6142" s="64"/>
      <c r="C6142" s="64"/>
      <c r="D6142" s="64"/>
      <c r="E6142" s="64"/>
      <c r="F6142" s="64"/>
      <c r="G6142" s="65" t="n">
        <v>415.64</v>
      </c>
    </row>
    <row r="6143" customFormat="false" ht="15" hidden="false" customHeight="false" outlineLevel="0" collapsed="false">
      <c r="A6143" s="64" t="s">
        <v>1362</v>
      </c>
      <c r="B6143" s="64"/>
      <c r="C6143" s="64"/>
      <c r="D6143" s="64"/>
      <c r="E6143" s="64"/>
      <c r="F6143" s="64"/>
      <c r="G6143" s="65" t="n">
        <f aca="false">G6142*G6141</f>
        <v>5228.7512</v>
      </c>
    </row>
    <row r="6144" customFormat="false" ht="15" hidden="false" customHeight="false" outlineLevel="0" collapsed="false">
      <c r="A6144" s="66"/>
      <c r="B6144" s="66"/>
      <c r="C6144" s="66"/>
      <c r="D6144" s="66"/>
      <c r="E6144" s="66"/>
      <c r="F6144" s="66"/>
      <c r="G6144" s="66"/>
    </row>
    <row r="6145" customFormat="false" ht="15" hidden="false" customHeight="true" outlineLevel="0" collapsed="false">
      <c r="A6145" s="30" t="s">
        <v>759</v>
      </c>
      <c r="B6145" s="30" t="s">
        <v>760</v>
      </c>
      <c r="C6145" s="30"/>
      <c r="D6145" s="30"/>
      <c r="E6145" s="30"/>
      <c r="F6145" s="30"/>
      <c r="G6145" s="30"/>
    </row>
    <row r="6146" customFormat="false" ht="51" hidden="false" customHeight="false" outlineLevel="0" collapsed="false">
      <c r="A6146" s="30" t="s">
        <v>761</v>
      </c>
      <c r="B6146" s="30" t="s">
        <v>762</v>
      </c>
      <c r="C6146" s="61" t="s">
        <v>17</v>
      </c>
      <c r="D6146" s="61" t="s">
        <v>18</v>
      </c>
      <c r="E6146" s="62"/>
      <c r="F6146" s="25"/>
      <c r="G6146" s="25"/>
    </row>
    <row r="6147" customFormat="false" ht="25.5" hidden="false" customHeight="false" outlineLevel="0" collapsed="false">
      <c r="A6147" s="63" t="n">
        <v>3768</v>
      </c>
      <c r="B6147" s="23" t="s">
        <v>2024</v>
      </c>
      <c r="C6147" s="24" t="s">
        <v>1343</v>
      </c>
      <c r="D6147" s="24" t="s">
        <v>23</v>
      </c>
      <c r="E6147" s="62" t="n">
        <v>7.2</v>
      </c>
      <c r="F6147" s="26" t="n">
        <v>2.78</v>
      </c>
      <c r="G6147" s="26" t="n">
        <v>20.02</v>
      </c>
    </row>
    <row r="6148" customFormat="false" ht="25.5" hidden="false" customHeight="false" outlineLevel="0" collapsed="false">
      <c r="A6148" s="63" t="n">
        <v>5318</v>
      </c>
      <c r="B6148" s="23" t="s">
        <v>2020</v>
      </c>
      <c r="C6148" s="24" t="s">
        <v>1343</v>
      </c>
      <c r="D6148" s="24" t="s">
        <v>1398</v>
      </c>
      <c r="E6148" s="62" t="n">
        <v>1.2</v>
      </c>
      <c r="F6148" s="26" t="n">
        <v>9</v>
      </c>
      <c r="G6148" s="26" t="n">
        <v>10.8</v>
      </c>
    </row>
    <row r="6149" customFormat="false" ht="38.25" hidden="false" customHeight="false" outlineLevel="0" collapsed="false">
      <c r="A6149" s="63" t="n">
        <v>7293</v>
      </c>
      <c r="B6149" s="23" t="s">
        <v>2025</v>
      </c>
      <c r="C6149" s="24" t="s">
        <v>1343</v>
      </c>
      <c r="D6149" s="24" t="s">
        <v>1398</v>
      </c>
      <c r="E6149" s="62" t="n">
        <v>2.88</v>
      </c>
      <c r="F6149" s="26" t="n">
        <v>20.11</v>
      </c>
      <c r="G6149" s="26" t="n">
        <v>57.92</v>
      </c>
    </row>
    <row r="6150" customFormat="false" ht="25.5" hidden="false" customHeight="false" outlineLevel="0" collapsed="false">
      <c r="A6150" s="63" t="s">
        <v>1399</v>
      </c>
      <c r="B6150" s="23" t="s">
        <v>1400</v>
      </c>
      <c r="C6150" s="24" t="s">
        <v>17</v>
      </c>
      <c r="D6150" s="24" t="s">
        <v>1314</v>
      </c>
      <c r="E6150" s="62" t="n">
        <v>19.2</v>
      </c>
      <c r="F6150" s="26" t="n">
        <v>15.48</v>
      </c>
      <c r="G6150" s="26" t="n">
        <v>297.17</v>
      </c>
    </row>
    <row r="6151" customFormat="false" ht="25.5" hidden="false" customHeight="false" outlineLevel="0" collapsed="false">
      <c r="A6151" s="63" t="s">
        <v>1349</v>
      </c>
      <c r="B6151" s="23" t="s">
        <v>1350</v>
      </c>
      <c r="C6151" s="24" t="s">
        <v>17</v>
      </c>
      <c r="D6151" s="24" t="s">
        <v>1314</v>
      </c>
      <c r="E6151" s="62" t="n">
        <v>19.2</v>
      </c>
      <c r="F6151" s="26" t="n">
        <v>12.54</v>
      </c>
      <c r="G6151" s="26" t="n">
        <v>240.72</v>
      </c>
    </row>
    <row r="6152" customFormat="false" ht="15" hidden="false" customHeight="false" outlineLevel="0" collapsed="false">
      <c r="A6152" s="64" t="s">
        <v>1353</v>
      </c>
      <c r="B6152" s="64"/>
      <c r="C6152" s="64"/>
      <c r="D6152" s="64"/>
      <c r="E6152" s="64"/>
      <c r="F6152" s="64"/>
      <c r="G6152" s="65" t="n">
        <v>15.7</v>
      </c>
    </row>
    <row r="6153" customFormat="false" ht="15" hidden="false" customHeight="false" outlineLevel="0" collapsed="false">
      <c r="A6153" s="64" t="s">
        <v>1354</v>
      </c>
      <c r="B6153" s="64"/>
      <c r="C6153" s="64"/>
      <c r="D6153" s="64"/>
      <c r="E6153" s="64"/>
      <c r="F6153" s="64"/>
      <c r="G6153" s="65" t="n">
        <v>10.41</v>
      </c>
    </row>
    <row r="6154" customFormat="false" ht="15" hidden="false" customHeight="false" outlineLevel="0" collapsed="false">
      <c r="A6154" s="64" t="s">
        <v>1355</v>
      </c>
      <c r="B6154" s="64"/>
      <c r="C6154" s="64"/>
      <c r="D6154" s="64"/>
      <c r="E6154" s="64"/>
      <c r="F6154" s="64"/>
      <c r="G6154" s="65" t="n">
        <v>26.11</v>
      </c>
    </row>
    <row r="6155" customFormat="false" ht="15" hidden="false" customHeight="false" outlineLevel="0" collapsed="false">
      <c r="A6155" s="64" t="s">
        <v>1356</v>
      </c>
      <c r="B6155" s="64"/>
      <c r="C6155" s="64"/>
      <c r="D6155" s="64"/>
      <c r="E6155" s="64"/>
      <c r="F6155" s="64"/>
      <c r="G6155" s="65" t="n">
        <v>0</v>
      </c>
    </row>
    <row r="6156" customFormat="false" ht="15" hidden="false" customHeight="false" outlineLevel="0" collapsed="false">
      <c r="A6156" s="64" t="s">
        <v>1357</v>
      </c>
      <c r="B6156" s="64"/>
      <c r="C6156" s="64"/>
      <c r="D6156" s="64"/>
      <c r="E6156" s="64"/>
      <c r="F6156" s="64"/>
      <c r="G6156" s="65" t="n">
        <v>6.7</v>
      </c>
    </row>
    <row r="6157" customFormat="false" ht="15" hidden="false" customHeight="false" outlineLevel="0" collapsed="false">
      <c r="A6157" s="64" t="s">
        <v>1358</v>
      </c>
      <c r="B6157" s="64"/>
      <c r="C6157" s="64"/>
      <c r="D6157" s="64"/>
      <c r="E6157" s="64"/>
      <c r="F6157" s="64"/>
      <c r="G6157" s="65" t="n">
        <v>0</v>
      </c>
    </row>
    <row r="6158" customFormat="false" ht="15" hidden="false" customHeight="false" outlineLevel="0" collapsed="false">
      <c r="A6158" s="64" t="s">
        <v>1359</v>
      </c>
      <c r="B6158" s="64"/>
      <c r="C6158" s="64"/>
      <c r="D6158" s="64"/>
      <c r="E6158" s="64"/>
      <c r="F6158" s="64"/>
      <c r="G6158" s="65" t="n">
        <v>6.7</v>
      </c>
    </row>
    <row r="6159" customFormat="false" ht="15" hidden="false" customHeight="false" outlineLevel="0" collapsed="false">
      <c r="A6159" s="64" t="s">
        <v>1360</v>
      </c>
      <c r="B6159" s="64"/>
      <c r="C6159" s="64"/>
      <c r="D6159" s="64"/>
      <c r="E6159" s="64"/>
      <c r="F6159" s="64"/>
      <c r="G6159" s="65" t="n">
        <v>32.81</v>
      </c>
    </row>
    <row r="6160" customFormat="false" ht="15" hidden="false" customHeight="false" outlineLevel="0" collapsed="false">
      <c r="A6160" s="64" t="s">
        <v>1361</v>
      </c>
      <c r="B6160" s="64"/>
      <c r="C6160" s="64"/>
      <c r="D6160" s="64"/>
      <c r="E6160" s="64"/>
      <c r="F6160" s="64"/>
      <c r="G6160" s="65" t="n">
        <v>24</v>
      </c>
    </row>
    <row r="6161" customFormat="false" ht="15" hidden="false" customHeight="false" outlineLevel="0" collapsed="false">
      <c r="A6161" s="64" t="s">
        <v>1362</v>
      </c>
      <c r="B6161" s="64"/>
      <c r="C6161" s="64"/>
      <c r="D6161" s="64"/>
      <c r="E6161" s="64"/>
      <c r="F6161" s="64"/>
      <c r="G6161" s="65" t="n">
        <f aca="false">G6160*G6159</f>
        <v>787.44</v>
      </c>
    </row>
    <row r="6162" customFormat="false" ht="15" hidden="false" customHeight="false" outlineLevel="0" collapsed="false">
      <c r="A6162" s="66"/>
      <c r="B6162" s="66"/>
      <c r="C6162" s="66"/>
      <c r="D6162" s="66"/>
      <c r="E6162" s="66"/>
      <c r="F6162" s="66"/>
      <c r="G6162" s="66"/>
    </row>
    <row r="6163" customFormat="false" ht="25.5" hidden="false" customHeight="false" outlineLevel="0" collapsed="false">
      <c r="A6163" s="30" t="s">
        <v>763</v>
      </c>
      <c r="B6163" s="30" t="s">
        <v>764</v>
      </c>
      <c r="C6163" s="61" t="s">
        <v>17</v>
      </c>
      <c r="D6163" s="61" t="s">
        <v>18</v>
      </c>
      <c r="E6163" s="62"/>
      <c r="F6163" s="25"/>
      <c r="G6163" s="25"/>
    </row>
    <row r="6164" customFormat="false" ht="15" hidden="false" customHeight="false" outlineLevel="0" collapsed="false">
      <c r="A6164" s="63" t="n">
        <v>7348</v>
      </c>
      <c r="B6164" s="23" t="s">
        <v>2026</v>
      </c>
      <c r="C6164" s="24" t="s">
        <v>1343</v>
      </c>
      <c r="D6164" s="24" t="s">
        <v>1398</v>
      </c>
      <c r="E6164" s="62" t="n">
        <v>0.74</v>
      </c>
      <c r="F6164" s="26" t="n">
        <v>11.77</v>
      </c>
      <c r="G6164" s="26" t="n">
        <v>8.68</v>
      </c>
    </row>
    <row r="6165" customFormat="false" ht="25.5" hidden="false" customHeight="false" outlineLevel="0" collapsed="false">
      <c r="A6165" s="63" t="s">
        <v>1399</v>
      </c>
      <c r="B6165" s="23" t="s">
        <v>1400</v>
      </c>
      <c r="C6165" s="24" t="s">
        <v>17</v>
      </c>
      <c r="D6165" s="24" t="s">
        <v>1314</v>
      </c>
      <c r="E6165" s="62" t="n">
        <v>1.52</v>
      </c>
      <c r="F6165" s="26" t="n">
        <v>15.48</v>
      </c>
      <c r="G6165" s="26" t="n">
        <v>23.51</v>
      </c>
    </row>
    <row r="6166" customFormat="false" ht="25.5" hidden="false" customHeight="false" outlineLevel="0" collapsed="false">
      <c r="A6166" s="63" t="s">
        <v>1349</v>
      </c>
      <c r="B6166" s="23" t="s">
        <v>1350</v>
      </c>
      <c r="C6166" s="24" t="s">
        <v>17</v>
      </c>
      <c r="D6166" s="24" t="s">
        <v>1314</v>
      </c>
      <c r="E6166" s="62" t="n">
        <v>1.09</v>
      </c>
      <c r="F6166" s="26" t="n">
        <v>12.54</v>
      </c>
      <c r="G6166" s="26" t="n">
        <v>13.6</v>
      </c>
    </row>
    <row r="6167" customFormat="false" ht="15" hidden="false" customHeight="false" outlineLevel="0" collapsed="false">
      <c r="A6167" s="64" t="s">
        <v>1353</v>
      </c>
      <c r="B6167" s="64"/>
      <c r="C6167" s="64"/>
      <c r="D6167" s="64"/>
      <c r="E6167" s="64"/>
      <c r="F6167" s="64"/>
      <c r="G6167" s="65" t="n">
        <v>6.03</v>
      </c>
    </row>
    <row r="6168" customFormat="false" ht="15" hidden="false" customHeight="false" outlineLevel="0" collapsed="false">
      <c r="A6168" s="64" t="s">
        <v>1354</v>
      </c>
      <c r="B6168" s="64"/>
      <c r="C6168" s="64"/>
      <c r="D6168" s="64"/>
      <c r="E6168" s="64"/>
      <c r="F6168" s="64"/>
      <c r="G6168" s="65" t="n">
        <v>4.52</v>
      </c>
    </row>
    <row r="6169" customFormat="false" ht="15" hidden="false" customHeight="false" outlineLevel="0" collapsed="false">
      <c r="A6169" s="64" t="s">
        <v>1355</v>
      </c>
      <c r="B6169" s="64"/>
      <c r="C6169" s="64"/>
      <c r="D6169" s="64"/>
      <c r="E6169" s="64"/>
      <c r="F6169" s="64"/>
      <c r="G6169" s="65" t="n">
        <v>10.55</v>
      </c>
    </row>
    <row r="6170" customFormat="false" ht="15" hidden="false" customHeight="false" outlineLevel="0" collapsed="false">
      <c r="A6170" s="64" t="s">
        <v>1356</v>
      </c>
      <c r="B6170" s="64"/>
      <c r="C6170" s="64"/>
      <c r="D6170" s="64"/>
      <c r="E6170" s="64"/>
      <c r="F6170" s="64"/>
      <c r="G6170" s="65" t="n">
        <v>0</v>
      </c>
    </row>
    <row r="6171" customFormat="false" ht="15" hidden="false" customHeight="false" outlineLevel="0" collapsed="false">
      <c r="A6171" s="64" t="s">
        <v>1357</v>
      </c>
      <c r="B6171" s="64"/>
      <c r="C6171" s="64"/>
      <c r="D6171" s="64"/>
      <c r="E6171" s="64"/>
      <c r="F6171" s="64"/>
      <c r="G6171" s="65" t="n">
        <v>2.71</v>
      </c>
    </row>
    <row r="6172" customFormat="false" ht="15" hidden="false" customHeight="false" outlineLevel="0" collapsed="false">
      <c r="A6172" s="64" t="s">
        <v>1358</v>
      </c>
      <c r="B6172" s="64"/>
      <c r="C6172" s="64"/>
      <c r="D6172" s="64"/>
      <c r="E6172" s="64"/>
      <c r="F6172" s="64"/>
      <c r="G6172" s="65" t="n">
        <v>0</v>
      </c>
    </row>
    <row r="6173" customFormat="false" ht="15" hidden="false" customHeight="false" outlineLevel="0" collapsed="false">
      <c r="A6173" s="64" t="s">
        <v>1359</v>
      </c>
      <c r="B6173" s="64"/>
      <c r="C6173" s="64"/>
      <c r="D6173" s="64"/>
      <c r="E6173" s="64"/>
      <c r="F6173" s="64"/>
      <c r="G6173" s="65" t="n">
        <v>2.71</v>
      </c>
    </row>
    <row r="6174" customFormat="false" ht="15" hidden="false" customHeight="false" outlineLevel="0" collapsed="false">
      <c r="A6174" s="64" t="s">
        <v>1360</v>
      </c>
      <c r="B6174" s="64"/>
      <c r="C6174" s="64"/>
      <c r="D6174" s="64"/>
      <c r="E6174" s="64"/>
      <c r="F6174" s="64"/>
      <c r="G6174" s="65" t="n">
        <v>13.26</v>
      </c>
    </row>
    <row r="6175" customFormat="false" ht="15" hidden="false" customHeight="false" outlineLevel="0" collapsed="false">
      <c r="A6175" s="64" t="s">
        <v>1361</v>
      </c>
      <c r="B6175" s="64"/>
      <c r="C6175" s="64"/>
      <c r="D6175" s="64"/>
      <c r="E6175" s="64"/>
      <c r="F6175" s="64"/>
      <c r="G6175" s="65" t="n">
        <v>4.34</v>
      </c>
    </row>
    <row r="6176" customFormat="false" ht="15" hidden="false" customHeight="false" outlineLevel="0" collapsed="false">
      <c r="A6176" s="64" t="s">
        <v>1362</v>
      </c>
      <c r="B6176" s="64"/>
      <c r="C6176" s="64"/>
      <c r="D6176" s="64"/>
      <c r="E6176" s="64"/>
      <c r="F6176" s="64"/>
      <c r="G6176" s="65" t="n">
        <f aca="false">G6175*G6174</f>
        <v>57.5484</v>
      </c>
    </row>
    <row r="6177" customFormat="false" ht="15" hidden="false" customHeight="false" outlineLevel="0" collapsed="false">
      <c r="A6177" s="66"/>
      <c r="B6177" s="66"/>
      <c r="C6177" s="66"/>
      <c r="D6177" s="66"/>
      <c r="E6177" s="66"/>
      <c r="F6177" s="66"/>
      <c r="G6177" s="66"/>
    </row>
    <row r="6178" customFormat="false" ht="38.25" hidden="false" customHeight="false" outlineLevel="0" collapsed="false">
      <c r="A6178" s="30" t="s">
        <v>765</v>
      </c>
      <c r="B6178" s="30" t="s">
        <v>766</v>
      </c>
      <c r="C6178" s="61" t="s">
        <v>17</v>
      </c>
      <c r="D6178" s="61" t="s">
        <v>18</v>
      </c>
      <c r="E6178" s="62"/>
      <c r="F6178" s="25"/>
      <c r="G6178" s="25"/>
    </row>
    <row r="6179" customFormat="false" ht="38.25" hidden="false" customHeight="false" outlineLevel="0" collapsed="false">
      <c r="A6179" s="63" t="n">
        <v>7343</v>
      </c>
      <c r="B6179" s="23" t="s">
        <v>2027</v>
      </c>
      <c r="C6179" s="24" t="s">
        <v>1343</v>
      </c>
      <c r="D6179" s="24" t="s">
        <v>1398</v>
      </c>
      <c r="E6179" s="62" t="n">
        <v>15.46</v>
      </c>
      <c r="F6179" s="26" t="n">
        <v>14.6</v>
      </c>
      <c r="G6179" s="26" t="n">
        <v>225.66</v>
      </c>
    </row>
    <row r="6180" customFormat="false" ht="25.5" hidden="false" customHeight="false" outlineLevel="0" collapsed="false">
      <c r="A6180" s="63" t="s">
        <v>1399</v>
      </c>
      <c r="B6180" s="23" t="s">
        <v>1400</v>
      </c>
      <c r="C6180" s="24" t="s">
        <v>17</v>
      </c>
      <c r="D6180" s="24" t="s">
        <v>1314</v>
      </c>
      <c r="E6180" s="62" t="n">
        <v>22.08</v>
      </c>
      <c r="F6180" s="26" t="n">
        <v>15.48</v>
      </c>
      <c r="G6180" s="26" t="n">
        <v>341.74</v>
      </c>
    </row>
    <row r="6181" customFormat="false" ht="25.5" hidden="false" customHeight="false" outlineLevel="0" collapsed="false">
      <c r="A6181" s="63" t="s">
        <v>1349</v>
      </c>
      <c r="B6181" s="23" t="s">
        <v>1350</v>
      </c>
      <c r="C6181" s="24" t="s">
        <v>17</v>
      </c>
      <c r="D6181" s="24" t="s">
        <v>1314</v>
      </c>
      <c r="E6181" s="62" t="n">
        <v>14.57</v>
      </c>
      <c r="F6181" s="26" t="n">
        <v>12.54</v>
      </c>
      <c r="G6181" s="26" t="n">
        <v>182.71</v>
      </c>
    </row>
    <row r="6182" customFormat="false" ht="15" hidden="false" customHeight="false" outlineLevel="0" collapsed="false">
      <c r="A6182" s="64" t="s">
        <v>1353</v>
      </c>
      <c r="B6182" s="64"/>
      <c r="C6182" s="64"/>
      <c r="D6182" s="64"/>
      <c r="E6182" s="64"/>
      <c r="F6182" s="64"/>
      <c r="G6182" s="65" t="n">
        <v>8.39</v>
      </c>
    </row>
    <row r="6183" customFormat="false" ht="15" hidden="false" customHeight="false" outlineLevel="0" collapsed="false">
      <c r="A6183" s="64" t="s">
        <v>1354</v>
      </c>
      <c r="B6183" s="64"/>
      <c r="C6183" s="64"/>
      <c r="D6183" s="64"/>
      <c r="E6183" s="64"/>
      <c r="F6183" s="64"/>
      <c r="G6183" s="65" t="n">
        <v>8.59</v>
      </c>
    </row>
    <row r="6184" customFormat="false" ht="15" hidden="false" customHeight="false" outlineLevel="0" collapsed="false">
      <c r="A6184" s="64" t="s">
        <v>1355</v>
      </c>
      <c r="B6184" s="64"/>
      <c r="C6184" s="64"/>
      <c r="D6184" s="64"/>
      <c r="E6184" s="64"/>
      <c r="F6184" s="64"/>
      <c r="G6184" s="65" t="n">
        <v>16.99</v>
      </c>
    </row>
    <row r="6185" customFormat="false" ht="15" hidden="false" customHeight="false" outlineLevel="0" collapsed="false">
      <c r="A6185" s="64" t="s">
        <v>1356</v>
      </c>
      <c r="B6185" s="64"/>
      <c r="C6185" s="64"/>
      <c r="D6185" s="64"/>
      <c r="E6185" s="64"/>
      <c r="F6185" s="64"/>
      <c r="G6185" s="65" t="n">
        <v>0</v>
      </c>
    </row>
    <row r="6186" customFormat="false" ht="15" hidden="false" customHeight="false" outlineLevel="0" collapsed="false">
      <c r="A6186" s="64" t="s">
        <v>1357</v>
      </c>
      <c r="B6186" s="64"/>
      <c r="C6186" s="64"/>
      <c r="D6186" s="64"/>
      <c r="E6186" s="64"/>
      <c r="F6186" s="64"/>
      <c r="G6186" s="65" t="n">
        <v>4.36</v>
      </c>
    </row>
    <row r="6187" customFormat="false" ht="15" hidden="false" customHeight="false" outlineLevel="0" collapsed="false">
      <c r="A6187" s="64" t="s">
        <v>1358</v>
      </c>
      <c r="B6187" s="64"/>
      <c r="C6187" s="64"/>
      <c r="D6187" s="64"/>
      <c r="E6187" s="64"/>
      <c r="F6187" s="64"/>
      <c r="G6187" s="65" t="n">
        <v>0</v>
      </c>
    </row>
    <row r="6188" customFormat="false" ht="15" hidden="false" customHeight="false" outlineLevel="0" collapsed="false">
      <c r="A6188" s="64" t="s">
        <v>1359</v>
      </c>
      <c r="B6188" s="64"/>
      <c r="C6188" s="64"/>
      <c r="D6188" s="64"/>
      <c r="E6188" s="64"/>
      <c r="F6188" s="64"/>
      <c r="G6188" s="65" t="n">
        <v>4.36</v>
      </c>
    </row>
    <row r="6189" customFormat="false" ht="15" hidden="false" customHeight="false" outlineLevel="0" collapsed="false">
      <c r="A6189" s="64" t="s">
        <v>1360</v>
      </c>
      <c r="B6189" s="64"/>
      <c r="C6189" s="64"/>
      <c r="D6189" s="64"/>
      <c r="E6189" s="64"/>
      <c r="F6189" s="64"/>
      <c r="G6189" s="65" t="n">
        <v>21.34</v>
      </c>
    </row>
    <row r="6190" customFormat="false" ht="15" hidden="false" customHeight="false" outlineLevel="0" collapsed="false">
      <c r="A6190" s="64" t="s">
        <v>1361</v>
      </c>
      <c r="B6190" s="64"/>
      <c r="C6190" s="64"/>
      <c r="D6190" s="64"/>
      <c r="E6190" s="64"/>
      <c r="F6190" s="64"/>
      <c r="G6190" s="65" t="n">
        <v>44.16</v>
      </c>
    </row>
    <row r="6191" customFormat="false" ht="15" hidden="false" customHeight="false" outlineLevel="0" collapsed="false">
      <c r="A6191" s="64" t="s">
        <v>1362</v>
      </c>
      <c r="B6191" s="64"/>
      <c r="C6191" s="64"/>
      <c r="D6191" s="64"/>
      <c r="E6191" s="64"/>
      <c r="F6191" s="64"/>
      <c r="G6191" s="65" t="n">
        <f aca="false">G6190*G6189</f>
        <v>942.3744</v>
      </c>
    </row>
    <row r="6192" customFormat="false" ht="15" hidden="false" customHeight="false" outlineLevel="0" collapsed="false">
      <c r="A6192" s="66"/>
      <c r="B6192" s="66"/>
      <c r="C6192" s="66"/>
      <c r="D6192" s="66"/>
      <c r="E6192" s="66"/>
      <c r="F6192" s="66"/>
      <c r="G6192" s="66"/>
    </row>
    <row r="6193" customFormat="false" ht="51" hidden="false" customHeight="false" outlineLevel="0" collapsed="false">
      <c r="A6193" s="30" t="s">
        <v>767</v>
      </c>
      <c r="B6193" s="30" t="s">
        <v>321</v>
      </c>
      <c r="C6193" s="61" t="s">
        <v>17</v>
      </c>
      <c r="D6193" s="61" t="s">
        <v>18</v>
      </c>
      <c r="E6193" s="62"/>
      <c r="F6193" s="25"/>
      <c r="G6193" s="25"/>
    </row>
    <row r="6194" customFormat="false" ht="38.25" hidden="false" customHeight="false" outlineLevel="0" collapsed="false">
      <c r="A6194" s="63" t="n">
        <v>38877</v>
      </c>
      <c r="B6194" s="23" t="s">
        <v>1755</v>
      </c>
      <c r="C6194" s="24" t="s">
        <v>1343</v>
      </c>
      <c r="D6194" s="24" t="s">
        <v>114</v>
      </c>
      <c r="E6194" s="62" t="n">
        <v>788.01</v>
      </c>
      <c r="F6194" s="26" t="n">
        <v>5.43</v>
      </c>
      <c r="G6194" s="26" t="n">
        <v>4278.9</v>
      </c>
    </row>
    <row r="6195" customFormat="false" ht="25.5" hidden="false" customHeight="false" outlineLevel="0" collapsed="false">
      <c r="A6195" s="63" t="s">
        <v>1399</v>
      </c>
      <c r="B6195" s="23" t="s">
        <v>1400</v>
      </c>
      <c r="C6195" s="24" t="s">
        <v>17</v>
      </c>
      <c r="D6195" s="24" t="s">
        <v>1314</v>
      </c>
      <c r="E6195" s="62" t="n">
        <v>123.2</v>
      </c>
      <c r="F6195" s="26" t="n">
        <v>15.48</v>
      </c>
      <c r="G6195" s="26" t="n">
        <v>1906.88</v>
      </c>
    </row>
    <row r="6196" customFormat="false" ht="25.5" hidden="false" customHeight="false" outlineLevel="0" collapsed="false">
      <c r="A6196" s="63" t="s">
        <v>1349</v>
      </c>
      <c r="B6196" s="23" t="s">
        <v>1350</v>
      </c>
      <c r="C6196" s="24" t="s">
        <v>17</v>
      </c>
      <c r="D6196" s="24" t="s">
        <v>1314</v>
      </c>
      <c r="E6196" s="62" t="n">
        <v>30.9</v>
      </c>
      <c r="F6196" s="26" t="n">
        <v>12.54</v>
      </c>
      <c r="G6196" s="26" t="n">
        <v>387.44</v>
      </c>
    </row>
    <row r="6197" customFormat="false" ht="15" hidden="false" customHeight="false" outlineLevel="0" collapsed="false">
      <c r="A6197" s="64" t="s">
        <v>1353</v>
      </c>
      <c r="B6197" s="64"/>
      <c r="C6197" s="64"/>
      <c r="D6197" s="64"/>
      <c r="E6197" s="64"/>
      <c r="F6197" s="64"/>
      <c r="G6197" s="65" t="n">
        <v>4.05</v>
      </c>
    </row>
    <row r="6198" customFormat="false" ht="15" hidden="false" customHeight="false" outlineLevel="0" collapsed="false">
      <c r="A6198" s="64" t="s">
        <v>1354</v>
      </c>
      <c r="B6198" s="64"/>
      <c r="C6198" s="64"/>
      <c r="D6198" s="64"/>
      <c r="E6198" s="64"/>
      <c r="F6198" s="64"/>
      <c r="G6198" s="65" t="n">
        <v>12.11</v>
      </c>
    </row>
    <row r="6199" customFormat="false" ht="15" hidden="false" customHeight="false" outlineLevel="0" collapsed="false">
      <c r="A6199" s="64" t="s">
        <v>1355</v>
      </c>
      <c r="B6199" s="64"/>
      <c r="C6199" s="64"/>
      <c r="D6199" s="64"/>
      <c r="E6199" s="64"/>
      <c r="F6199" s="64"/>
      <c r="G6199" s="65" t="n">
        <v>16.17</v>
      </c>
    </row>
    <row r="6200" customFormat="false" ht="15" hidden="false" customHeight="false" outlineLevel="0" collapsed="false">
      <c r="A6200" s="64" t="s">
        <v>1356</v>
      </c>
      <c r="B6200" s="64"/>
      <c r="C6200" s="64"/>
      <c r="D6200" s="64"/>
      <c r="E6200" s="64"/>
      <c r="F6200" s="64"/>
      <c r="G6200" s="65" t="n">
        <v>0</v>
      </c>
    </row>
    <row r="6201" customFormat="false" ht="15" hidden="false" customHeight="false" outlineLevel="0" collapsed="false">
      <c r="A6201" s="64" t="s">
        <v>1357</v>
      </c>
      <c r="B6201" s="64"/>
      <c r="C6201" s="64"/>
      <c r="D6201" s="64"/>
      <c r="E6201" s="64"/>
      <c r="F6201" s="64"/>
      <c r="G6201" s="65" t="n">
        <v>4.15</v>
      </c>
    </row>
    <row r="6202" customFormat="false" ht="15" hidden="false" customHeight="false" outlineLevel="0" collapsed="false">
      <c r="A6202" s="64" t="s">
        <v>1358</v>
      </c>
      <c r="B6202" s="64"/>
      <c r="C6202" s="64"/>
      <c r="D6202" s="64"/>
      <c r="E6202" s="64"/>
      <c r="F6202" s="64"/>
      <c r="G6202" s="65" t="n">
        <v>0</v>
      </c>
    </row>
    <row r="6203" customFormat="false" ht="15" hidden="false" customHeight="false" outlineLevel="0" collapsed="false">
      <c r="A6203" s="64" t="s">
        <v>1359</v>
      </c>
      <c r="B6203" s="64"/>
      <c r="C6203" s="64"/>
      <c r="D6203" s="64"/>
      <c r="E6203" s="64"/>
      <c r="F6203" s="64"/>
      <c r="G6203" s="65" t="n">
        <v>4.15</v>
      </c>
    </row>
    <row r="6204" customFormat="false" ht="15" hidden="false" customHeight="false" outlineLevel="0" collapsed="false">
      <c r="A6204" s="64" t="s">
        <v>1360</v>
      </c>
      <c r="B6204" s="64"/>
      <c r="C6204" s="64"/>
      <c r="D6204" s="64"/>
      <c r="E6204" s="64"/>
      <c r="F6204" s="64"/>
      <c r="G6204" s="65" t="n">
        <v>20.31</v>
      </c>
    </row>
    <row r="6205" customFormat="false" ht="15" hidden="false" customHeight="false" outlineLevel="0" collapsed="false">
      <c r="A6205" s="64" t="s">
        <v>1361</v>
      </c>
      <c r="B6205" s="64"/>
      <c r="C6205" s="64"/>
      <c r="D6205" s="64"/>
      <c r="E6205" s="64"/>
      <c r="F6205" s="64"/>
      <c r="G6205" s="65" t="n">
        <v>406.61</v>
      </c>
    </row>
    <row r="6206" customFormat="false" ht="15" hidden="false" customHeight="false" outlineLevel="0" collapsed="false">
      <c r="A6206" s="64" t="s">
        <v>1362</v>
      </c>
      <c r="B6206" s="64"/>
      <c r="C6206" s="64"/>
      <c r="D6206" s="64"/>
      <c r="E6206" s="64"/>
      <c r="F6206" s="64"/>
      <c r="G6206" s="65" t="n">
        <f aca="false">G6205*G6204</f>
        <v>8258.2491</v>
      </c>
    </row>
    <row r="6207" customFormat="false" ht="15" hidden="false" customHeight="false" outlineLevel="0" collapsed="false">
      <c r="A6207" s="66"/>
      <c r="B6207" s="66"/>
      <c r="C6207" s="66"/>
      <c r="D6207" s="66"/>
      <c r="E6207" s="66"/>
      <c r="F6207" s="66"/>
      <c r="G6207" s="66"/>
    </row>
    <row r="6208" customFormat="false" ht="38.25" hidden="false" customHeight="false" outlineLevel="0" collapsed="false">
      <c r="A6208" s="30" t="s">
        <v>768</v>
      </c>
      <c r="B6208" s="30" t="s">
        <v>323</v>
      </c>
      <c r="C6208" s="61" t="s">
        <v>17</v>
      </c>
      <c r="D6208" s="61" t="s">
        <v>18</v>
      </c>
      <c r="E6208" s="62"/>
      <c r="F6208" s="25"/>
      <c r="G6208" s="25"/>
    </row>
    <row r="6209" customFormat="false" ht="25.5" hidden="false" customHeight="false" outlineLevel="0" collapsed="false">
      <c r="A6209" s="63" t="n">
        <v>6085</v>
      </c>
      <c r="B6209" s="23" t="s">
        <v>1756</v>
      </c>
      <c r="C6209" s="24" t="s">
        <v>1343</v>
      </c>
      <c r="D6209" s="24" t="s">
        <v>1398</v>
      </c>
      <c r="E6209" s="62" t="n">
        <v>65.06</v>
      </c>
      <c r="F6209" s="26" t="n">
        <v>7.98</v>
      </c>
      <c r="G6209" s="26" t="n">
        <v>519.16</v>
      </c>
    </row>
    <row r="6210" customFormat="false" ht="25.5" hidden="false" customHeight="false" outlineLevel="0" collapsed="false">
      <c r="A6210" s="63" t="s">
        <v>1399</v>
      </c>
      <c r="B6210" s="23" t="s">
        <v>1400</v>
      </c>
      <c r="C6210" s="24" t="s">
        <v>17</v>
      </c>
      <c r="D6210" s="24" t="s">
        <v>1314</v>
      </c>
      <c r="E6210" s="62" t="n">
        <v>15.86</v>
      </c>
      <c r="F6210" s="26" t="n">
        <v>15.48</v>
      </c>
      <c r="G6210" s="26" t="n">
        <v>245.44</v>
      </c>
    </row>
    <row r="6211" customFormat="false" ht="25.5" hidden="false" customHeight="false" outlineLevel="0" collapsed="false">
      <c r="A6211" s="63" t="s">
        <v>1349</v>
      </c>
      <c r="B6211" s="23" t="s">
        <v>1350</v>
      </c>
      <c r="C6211" s="24" t="s">
        <v>17</v>
      </c>
      <c r="D6211" s="24" t="s">
        <v>1314</v>
      </c>
      <c r="E6211" s="62" t="n">
        <v>5.69</v>
      </c>
      <c r="F6211" s="26" t="n">
        <v>12.54</v>
      </c>
      <c r="G6211" s="26" t="n">
        <v>71.37</v>
      </c>
    </row>
    <row r="6212" customFormat="false" ht="15" hidden="false" customHeight="false" outlineLevel="0" collapsed="false">
      <c r="A6212" s="64" t="s">
        <v>1353</v>
      </c>
      <c r="B6212" s="64"/>
      <c r="C6212" s="64"/>
      <c r="D6212" s="64"/>
      <c r="E6212" s="64"/>
      <c r="F6212" s="64"/>
      <c r="G6212" s="65" t="n">
        <v>0.56</v>
      </c>
    </row>
    <row r="6213" customFormat="false" ht="15" hidden="false" customHeight="false" outlineLevel="0" collapsed="false">
      <c r="A6213" s="64" t="s">
        <v>1354</v>
      </c>
      <c r="B6213" s="64"/>
      <c r="C6213" s="64"/>
      <c r="D6213" s="64"/>
      <c r="E6213" s="64"/>
      <c r="F6213" s="64"/>
      <c r="G6213" s="65" t="n">
        <v>1.5</v>
      </c>
    </row>
    <row r="6214" customFormat="false" ht="15" hidden="false" customHeight="false" outlineLevel="0" collapsed="false">
      <c r="A6214" s="64" t="s">
        <v>1355</v>
      </c>
      <c r="B6214" s="64"/>
      <c r="C6214" s="64"/>
      <c r="D6214" s="64"/>
      <c r="E6214" s="64"/>
      <c r="F6214" s="64"/>
      <c r="G6214" s="65" t="n">
        <v>2.06</v>
      </c>
    </row>
    <row r="6215" customFormat="false" ht="15" hidden="false" customHeight="false" outlineLevel="0" collapsed="false">
      <c r="A6215" s="64" t="s">
        <v>1356</v>
      </c>
      <c r="B6215" s="64"/>
      <c r="C6215" s="64"/>
      <c r="D6215" s="64"/>
      <c r="E6215" s="64"/>
      <c r="F6215" s="64"/>
      <c r="G6215" s="65" t="n">
        <v>0</v>
      </c>
    </row>
    <row r="6216" customFormat="false" ht="15" hidden="false" customHeight="false" outlineLevel="0" collapsed="false">
      <c r="A6216" s="64" t="s">
        <v>1357</v>
      </c>
      <c r="B6216" s="64"/>
      <c r="C6216" s="64"/>
      <c r="D6216" s="64"/>
      <c r="E6216" s="64"/>
      <c r="F6216" s="64"/>
      <c r="G6216" s="65" t="n">
        <v>0.53</v>
      </c>
    </row>
    <row r="6217" customFormat="false" ht="15" hidden="false" customHeight="false" outlineLevel="0" collapsed="false">
      <c r="A6217" s="64" t="s">
        <v>1358</v>
      </c>
      <c r="B6217" s="64"/>
      <c r="C6217" s="64"/>
      <c r="D6217" s="64"/>
      <c r="E6217" s="64"/>
      <c r="F6217" s="64"/>
      <c r="G6217" s="65" t="n">
        <v>0</v>
      </c>
    </row>
    <row r="6218" customFormat="false" ht="15" hidden="false" customHeight="false" outlineLevel="0" collapsed="false">
      <c r="A6218" s="64" t="s">
        <v>1359</v>
      </c>
      <c r="B6218" s="64"/>
      <c r="C6218" s="64"/>
      <c r="D6218" s="64"/>
      <c r="E6218" s="64"/>
      <c r="F6218" s="64"/>
      <c r="G6218" s="65" t="n">
        <v>0.53</v>
      </c>
    </row>
    <row r="6219" customFormat="false" ht="15" hidden="false" customHeight="false" outlineLevel="0" collapsed="false">
      <c r="A6219" s="64" t="s">
        <v>1360</v>
      </c>
      <c r="B6219" s="64"/>
      <c r="C6219" s="64"/>
      <c r="D6219" s="64"/>
      <c r="E6219" s="64"/>
      <c r="F6219" s="64"/>
      <c r="G6219" s="65" t="n">
        <v>2.58</v>
      </c>
    </row>
    <row r="6220" customFormat="false" ht="15" hidden="false" customHeight="false" outlineLevel="0" collapsed="false">
      <c r="A6220" s="64" t="s">
        <v>1361</v>
      </c>
      <c r="B6220" s="64"/>
      <c r="C6220" s="64"/>
      <c r="D6220" s="64"/>
      <c r="E6220" s="64"/>
      <c r="F6220" s="64"/>
      <c r="G6220" s="65" t="n">
        <v>406.61</v>
      </c>
    </row>
    <row r="6221" customFormat="false" ht="15" hidden="false" customHeight="false" outlineLevel="0" collapsed="false">
      <c r="A6221" s="64" t="s">
        <v>1362</v>
      </c>
      <c r="B6221" s="64"/>
      <c r="C6221" s="64"/>
      <c r="D6221" s="64"/>
      <c r="E6221" s="64"/>
      <c r="F6221" s="64"/>
      <c r="G6221" s="65" t="n">
        <f aca="false">G6220*G6219</f>
        <v>1049.0538</v>
      </c>
    </row>
    <row r="6222" customFormat="false" ht="15" hidden="false" customHeight="false" outlineLevel="0" collapsed="false">
      <c r="A6222" s="66"/>
      <c r="B6222" s="66"/>
      <c r="C6222" s="66"/>
      <c r="D6222" s="66"/>
      <c r="E6222" s="66"/>
      <c r="F6222" s="66"/>
      <c r="G6222" s="66"/>
    </row>
    <row r="6223" customFormat="false" ht="15" hidden="false" customHeight="true" outlineLevel="0" collapsed="false">
      <c r="A6223" s="30" t="n">
        <v>11</v>
      </c>
      <c r="B6223" s="30" t="s">
        <v>769</v>
      </c>
      <c r="C6223" s="30"/>
      <c r="D6223" s="30"/>
      <c r="E6223" s="30"/>
      <c r="F6223" s="30"/>
      <c r="G6223" s="30"/>
    </row>
    <row r="6224" customFormat="false" ht="25.5" hidden="false" customHeight="false" outlineLevel="0" collapsed="false">
      <c r="A6224" s="30" t="s">
        <v>770</v>
      </c>
      <c r="B6224" s="30" t="s">
        <v>771</v>
      </c>
      <c r="C6224" s="61" t="s">
        <v>17</v>
      </c>
      <c r="D6224" s="61" t="s">
        <v>23</v>
      </c>
      <c r="E6224" s="62"/>
      <c r="F6224" s="25"/>
      <c r="G6224" s="25"/>
    </row>
    <row r="6225" customFormat="false" ht="25.5" hidden="false" customHeight="false" outlineLevel="0" collapsed="false">
      <c r="A6225" s="63" t="s">
        <v>2028</v>
      </c>
      <c r="B6225" s="23" t="s">
        <v>2029</v>
      </c>
      <c r="C6225" s="24" t="s">
        <v>1343</v>
      </c>
      <c r="D6225" s="24" t="s">
        <v>23</v>
      </c>
      <c r="E6225" s="62" t="n">
        <v>1</v>
      </c>
      <c r="F6225" s="26" t="n">
        <v>630</v>
      </c>
      <c r="G6225" s="26" t="n">
        <v>630</v>
      </c>
    </row>
    <row r="6226" customFormat="false" ht="15" hidden="false" customHeight="false" outlineLevel="0" collapsed="false">
      <c r="A6226" s="64" t="s">
        <v>1353</v>
      </c>
      <c r="B6226" s="64"/>
      <c r="C6226" s="64"/>
      <c r="D6226" s="64"/>
      <c r="E6226" s="64"/>
      <c r="F6226" s="64"/>
      <c r="G6226" s="65" t="n">
        <v>0</v>
      </c>
    </row>
    <row r="6227" customFormat="false" ht="15" hidden="false" customHeight="false" outlineLevel="0" collapsed="false">
      <c r="A6227" s="64" t="s">
        <v>1354</v>
      </c>
      <c r="B6227" s="64"/>
      <c r="C6227" s="64"/>
      <c r="D6227" s="64"/>
      <c r="E6227" s="64"/>
      <c r="F6227" s="64"/>
      <c r="G6227" s="65" t="n">
        <v>630</v>
      </c>
    </row>
    <row r="6228" customFormat="false" ht="15" hidden="false" customHeight="false" outlineLevel="0" collapsed="false">
      <c r="A6228" s="64" t="s">
        <v>1355</v>
      </c>
      <c r="B6228" s="64"/>
      <c r="C6228" s="64"/>
      <c r="D6228" s="64"/>
      <c r="E6228" s="64"/>
      <c r="F6228" s="64"/>
      <c r="G6228" s="65" t="n">
        <v>630</v>
      </c>
    </row>
    <row r="6229" customFormat="false" ht="15" hidden="false" customHeight="false" outlineLevel="0" collapsed="false">
      <c r="A6229" s="64" t="s">
        <v>1356</v>
      </c>
      <c r="B6229" s="64"/>
      <c r="C6229" s="64"/>
      <c r="D6229" s="64"/>
      <c r="E6229" s="64"/>
      <c r="F6229" s="64"/>
      <c r="G6229" s="65" t="n">
        <v>0</v>
      </c>
    </row>
    <row r="6230" customFormat="false" ht="15" hidden="false" customHeight="false" outlineLevel="0" collapsed="false">
      <c r="A6230" s="64" t="s">
        <v>1357</v>
      </c>
      <c r="B6230" s="64"/>
      <c r="C6230" s="64"/>
      <c r="D6230" s="64"/>
      <c r="E6230" s="64"/>
      <c r="F6230" s="64"/>
      <c r="G6230" s="65" t="n">
        <v>161.6</v>
      </c>
    </row>
    <row r="6231" customFormat="false" ht="15" hidden="false" customHeight="false" outlineLevel="0" collapsed="false">
      <c r="A6231" s="64" t="s">
        <v>1358</v>
      </c>
      <c r="B6231" s="64"/>
      <c r="C6231" s="64"/>
      <c r="D6231" s="64"/>
      <c r="E6231" s="64"/>
      <c r="F6231" s="64"/>
      <c r="G6231" s="65" t="n">
        <v>0</v>
      </c>
    </row>
    <row r="6232" customFormat="false" ht="15" hidden="false" customHeight="false" outlineLevel="0" collapsed="false">
      <c r="A6232" s="64" t="s">
        <v>1359</v>
      </c>
      <c r="B6232" s="64"/>
      <c r="C6232" s="64"/>
      <c r="D6232" s="64"/>
      <c r="E6232" s="64"/>
      <c r="F6232" s="64"/>
      <c r="G6232" s="65" t="n">
        <v>161.6</v>
      </c>
    </row>
    <row r="6233" customFormat="false" ht="15" hidden="false" customHeight="false" outlineLevel="0" collapsed="false">
      <c r="A6233" s="64" t="s">
        <v>1360</v>
      </c>
      <c r="B6233" s="64"/>
      <c r="C6233" s="64"/>
      <c r="D6233" s="64"/>
      <c r="E6233" s="64"/>
      <c r="F6233" s="64"/>
      <c r="G6233" s="65" t="n">
        <v>791.6</v>
      </c>
    </row>
    <row r="6234" customFormat="false" ht="15" hidden="false" customHeight="false" outlineLevel="0" collapsed="false">
      <c r="A6234" s="64" t="s">
        <v>1361</v>
      </c>
      <c r="B6234" s="64"/>
      <c r="C6234" s="64"/>
      <c r="D6234" s="64"/>
      <c r="E6234" s="64"/>
      <c r="F6234" s="64"/>
      <c r="G6234" s="65" t="n">
        <v>1</v>
      </c>
    </row>
    <row r="6235" customFormat="false" ht="15" hidden="false" customHeight="false" outlineLevel="0" collapsed="false">
      <c r="A6235" s="64" t="s">
        <v>1362</v>
      </c>
      <c r="B6235" s="64"/>
      <c r="C6235" s="64"/>
      <c r="D6235" s="64"/>
      <c r="E6235" s="64"/>
      <c r="F6235" s="64"/>
      <c r="G6235" s="65" t="n">
        <f aca="false">G6234*G6233</f>
        <v>791.6</v>
      </c>
    </row>
    <row r="6236" customFormat="false" ht="15" hidden="false" customHeight="false" outlineLevel="0" collapsed="false">
      <c r="A6236" s="66"/>
      <c r="B6236" s="66"/>
      <c r="C6236" s="66"/>
      <c r="D6236" s="66"/>
      <c r="E6236" s="66"/>
      <c r="F6236" s="66"/>
      <c r="G6236" s="66"/>
    </row>
    <row r="6237" customFormat="false" ht="25.5" hidden="false" customHeight="false" outlineLevel="0" collapsed="false">
      <c r="A6237" s="30" t="s">
        <v>772</v>
      </c>
      <c r="B6237" s="30" t="s">
        <v>773</v>
      </c>
      <c r="C6237" s="61" t="s">
        <v>17</v>
      </c>
      <c r="D6237" s="61" t="s">
        <v>23</v>
      </c>
      <c r="E6237" s="62"/>
      <c r="F6237" s="25"/>
      <c r="G6237" s="25"/>
    </row>
    <row r="6238" customFormat="false" ht="25.5" hidden="false" customHeight="false" outlineLevel="0" collapsed="false">
      <c r="A6238" s="63" t="s">
        <v>2030</v>
      </c>
      <c r="B6238" s="23" t="s">
        <v>2031</v>
      </c>
      <c r="C6238" s="24" t="s">
        <v>1343</v>
      </c>
      <c r="D6238" s="24" t="s">
        <v>23</v>
      </c>
      <c r="E6238" s="62" t="n">
        <v>1</v>
      </c>
      <c r="F6238" s="26" t="n">
        <v>630</v>
      </c>
      <c r="G6238" s="26" t="n">
        <v>630</v>
      </c>
    </row>
    <row r="6239" customFormat="false" ht="15" hidden="false" customHeight="false" outlineLevel="0" collapsed="false">
      <c r="A6239" s="64" t="s">
        <v>1353</v>
      </c>
      <c r="B6239" s="64"/>
      <c r="C6239" s="64"/>
      <c r="D6239" s="64"/>
      <c r="E6239" s="64"/>
      <c r="F6239" s="64"/>
      <c r="G6239" s="65" t="n">
        <v>0</v>
      </c>
    </row>
    <row r="6240" customFormat="false" ht="15" hidden="false" customHeight="false" outlineLevel="0" collapsed="false">
      <c r="A6240" s="64" t="s">
        <v>1354</v>
      </c>
      <c r="B6240" s="64"/>
      <c r="C6240" s="64"/>
      <c r="D6240" s="64"/>
      <c r="E6240" s="64"/>
      <c r="F6240" s="64"/>
      <c r="G6240" s="65" t="n">
        <v>630</v>
      </c>
    </row>
    <row r="6241" customFormat="false" ht="15" hidden="false" customHeight="false" outlineLevel="0" collapsed="false">
      <c r="A6241" s="64" t="s">
        <v>1355</v>
      </c>
      <c r="B6241" s="64"/>
      <c r="C6241" s="64"/>
      <c r="D6241" s="64"/>
      <c r="E6241" s="64"/>
      <c r="F6241" s="64"/>
      <c r="G6241" s="65" t="n">
        <v>630</v>
      </c>
    </row>
    <row r="6242" customFormat="false" ht="15" hidden="false" customHeight="false" outlineLevel="0" collapsed="false">
      <c r="A6242" s="64" t="s">
        <v>1356</v>
      </c>
      <c r="B6242" s="64"/>
      <c r="C6242" s="64"/>
      <c r="D6242" s="64"/>
      <c r="E6242" s="64"/>
      <c r="F6242" s="64"/>
      <c r="G6242" s="65" t="n">
        <v>0</v>
      </c>
    </row>
    <row r="6243" customFormat="false" ht="15" hidden="false" customHeight="false" outlineLevel="0" collapsed="false">
      <c r="A6243" s="64" t="s">
        <v>1357</v>
      </c>
      <c r="B6243" s="64"/>
      <c r="C6243" s="64"/>
      <c r="D6243" s="64"/>
      <c r="E6243" s="64"/>
      <c r="F6243" s="64"/>
      <c r="G6243" s="65" t="n">
        <v>161.6</v>
      </c>
    </row>
    <row r="6244" customFormat="false" ht="15" hidden="false" customHeight="false" outlineLevel="0" collapsed="false">
      <c r="A6244" s="64" t="s">
        <v>1358</v>
      </c>
      <c r="B6244" s="64"/>
      <c r="C6244" s="64"/>
      <c r="D6244" s="64"/>
      <c r="E6244" s="64"/>
      <c r="F6244" s="64"/>
      <c r="G6244" s="65" t="n">
        <v>0</v>
      </c>
    </row>
    <row r="6245" customFormat="false" ht="15" hidden="false" customHeight="false" outlineLevel="0" collapsed="false">
      <c r="A6245" s="64" t="s">
        <v>1359</v>
      </c>
      <c r="B6245" s="64"/>
      <c r="C6245" s="64"/>
      <c r="D6245" s="64"/>
      <c r="E6245" s="64"/>
      <c r="F6245" s="64"/>
      <c r="G6245" s="65" t="n">
        <v>161.6</v>
      </c>
    </row>
    <row r="6246" customFormat="false" ht="15" hidden="false" customHeight="false" outlineLevel="0" collapsed="false">
      <c r="A6246" s="64" t="s">
        <v>1360</v>
      </c>
      <c r="B6246" s="64"/>
      <c r="C6246" s="64"/>
      <c r="D6246" s="64"/>
      <c r="E6246" s="64"/>
      <c r="F6246" s="64"/>
      <c r="G6246" s="65" t="n">
        <v>791.6</v>
      </c>
    </row>
    <row r="6247" customFormat="false" ht="15" hidden="false" customHeight="false" outlineLevel="0" collapsed="false">
      <c r="A6247" s="64" t="s">
        <v>1361</v>
      </c>
      <c r="B6247" s="64"/>
      <c r="C6247" s="64"/>
      <c r="D6247" s="64"/>
      <c r="E6247" s="64"/>
      <c r="F6247" s="64"/>
      <c r="G6247" s="65" t="n">
        <v>1</v>
      </c>
    </row>
    <row r="6248" customFormat="false" ht="15" hidden="false" customHeight="false" outlineLevel="0" collapsed="false">
      <c r="A6248" s="64" t="s">
        <v>1362</v>
      </c>
      <c r="B6248" s="64"/>
      <c r="C6248" s="64"/>
      <c r="D6248" s="64"/>
      <c r="E6248" s="64"/>
      <c r="F6248" s="64"/>
      <c r="G6248" s="65" t="n">
        <f aca="false">G6247*G6246</f>
        <v>791.6</v>
      </c>
    </row>
    <row r="6249" customFormat="false" ht="15" hidden="false" customHeight="false" outlineLevel="0" collapsed="false">
      <c r="A6249" s="66"/>
      <c r="B6249" s="66"/>
      <c r="C6249" s="66"/>
      <c r="D6249" s="66"/>
      <c r="E6249" s="66"/>
      <c r="F6249" s="66"/>
      <c r="G6249" s="66"/>
    </row>
    <row r="6250" customFormat="false" ht="25.5" hidden="false" customHeight="false" outlineLevel="0" collapsed="false">
      <c r="A6250" s="30" t="s">
        <v>774</v>
      </c>
      <c r="B6250" s="30" t="s">
        <v>775</v>
      </c>
      <c r="C6250" s="61" t="s">
        <v>17</v>
      </c>
      <c r="D6250" s="61" t="s">
        <v>23</v>
      </c>
      <c r="E6250" s="62"/>
      <c r="F6250" s="25"/>
      <c r="G6250" s="25"/>
    </row>
    <row r="6251" customFormat="false" ht="25.5" hidden="false" customHeight="false" outlineLevel="0" collapsed="false">
      <c r="A6251" s="63" t="s">
        <v>2032</v>
      </c>
      <c r="B6251" s="23" t="s">
        <v>2033</v>
      </c>
      <c r="C6251" s="24" t="s">
        <v>1343</v>
      </c>
      <c r="D6251" s="24" t="s">
        <v>23</v>
      </c>
      <c r="E6251" s="62" t="n">
        <v>1</v>
      </c>
      <c r="F6251" s="26" t="n">
        <v>605</v>
      </c>
      <c r="G6251" s="26" t="n">
        <v>605</v>
      </c>
    </row>
    <row r="6252" customFormat="false" ht="15" hidden="false" customHeight="false" outlineLevel="0" collapsed="false">
      <c r="A6252" s="64" t="s">
        <v>1353</v>
      </c>
      <c r="B6252" s="64"/>
      <c r="C6252" s="64"/>
      <c r="D6252" s="64"/>
      <c r="E6252" s="64"/>
      <c r="F6252" s="64"/>
      <c r="G6252" s="65" t="n">
        <v>0</v>
      </c>
    </row>
    <row r="6253" customFormat="false" ht="15" hidden="false" customHeight="false" outlineLevel="0" collapsed="false">
      <c r="A6253" s="64" t="s">
        <v>1354</v>
      </c>
      <c r="B6253" s="64"/>
      <c r="C6253" s="64"/>
      <c r="D6253" s="64"/>
      <c r="E6253" s="64"/>
      <c r="F6253" s="64"/>
      <c r="G6253" s="65" t="n">
        <v>605</v>
      </c>
    </row>
    <row r="6254" customFormat="false" ht="15" hidden="false" customHeight="false" outlineLevel="0" collapsed="false">
      <c r="A6254" s="64" t="s">
        <v>1355</v>
      </c>
      <c r="B6254" s="64"/>
      <c r="C6254" s="64"/>
      <c r="D6254" s="64"/>
      <c r="E6254" s="64"/>
      <c r="F6254" s="64"/>
      <c r="G6254" s="65" t="n">
        <v>605</v>
      </c>
    </row>
    <row r="6255" customFormat="false" ht="15" hidden="false" customHeight="false" outlineLevel="0" collapsed="false">
      <c r="A6255" s="64" t="s">
        <v>1356</v>
      </c>
      <c r="B6255" s="64"/>
      <c r="C6255" s="64"/>
      <c r="D6255" s="64"/>
      <c r="E6255" s="64"/>
      <c r="F6255" s="64"/>
      <c r="G6255" s="65" t="n">
        <v>0</v>
      </c>
    </row>
    <row r="6256" customFormat="false" ht="15" hidden="false" customHeight="false" outlineLevel="0" collapsed="false">
      <c r="A6256" s="64" t="s">
        <v>1357</v>
      </c>
      <c r="B6256" s="64"/>
      <c r="C6256" s="64"/>
      <c r="D6256" s="64"/>
      <c r="E6256" s="64"/>
      <c r="F6256" s="64"/>
      <c r="G6256" s="65" t="n">
        <v>155.18</v>
      </c>
    </row>
    <row r="6257" customFormat="false" ht="15" hidden="false" customHeight="false" outlineLevel="0" collapsed="false">
      <c r="A6257" s="64" t="s">
        <v>1358</v>
      </c>
      <c r="B6257" s="64"/>
      <c r="C6257" s="64"/>
      <c r="D6257" s="64"/>
      <c r="E6257" s="64"/>
      <c r="F6257" s="64"/>
      <c r="G6257" s="65" t="n">
        <v>0</v>
      </c>
    </row>
    <row r="6258" customFormat="false" ht="15" hidden="false" customHeight="false" outlineLevel="0" collapsed="false">
      <c r="A6258" s="64" t="s">
        <v>1359</v>
      </c>
      <c r="B6258" s="64"/>
      <c r="C6258" s="64"/>
      <c r="D6258" s="64"/>
      <c r="E6258" s="64"/>
      <c r="F6258" s="64"/>
      <c r="G6258" s="65" t="n">
        <v>155.18</v>
      </c>
    </row>
    <row r="6259" customFormat="false" ht="15" hidden="false" customHeight="false" outlineLevel="0" collapsed="false">
      <c r="A6259" s="64" t="s">
        <v>1360</v>
      </c>
      <c r="B6259" s="64"/>
      <c r="C6259" s="64"/>
      <c r="D6259" s="64"/>
      <c r="E6259" s="64"/>
      <c r="F6259" s="64"/>
      <c r="G6259" s="65" t="n">
        <v>760.18</v>
      </c>
    </row>
    <row r="6260" customFormat="false" ht="15" hidden="false" customHeight="false" outlineLevel="0" collapsed="false">
      <c r="A6260" s="64" t="s">
        <v>1361</v>
      </c>
      <c r="B6260" s="64"/>
      <c r="C6260" s="64"/>
      <c r="D6260" s="64"/>
      <c r="E6260" s="64"/>
      <c r="F6260" s="64"/>
      <c r="G6260" s="65" t="n">
        <v>1</v>
      </c>
    </row>
    <row r="6261" customFormat="false" ht="15" hidden="false" customHeight="false" outlineLevel="0" collapsed="false">
      <c r="A6261" s="64" t="s">
        <v>1362</v>
      </c>
      <c r="B6261" s="64"/>
      <c r="C6261" s="64"/>
      <c r="D6261" s="64"/>
      <c r="E6261" s="64"/>
      <c r="F6261" s="64"/>
      <c r="G6261" s="65" t="n">
        <f aca="false">G6260*G6259</f>
        <v>760.18</v>
      </c>
    </row>
    <row r="6262" customFormat="false" ht="15" hidden="false" customHeight="false" outlineLevel="0" collapsed="false">
      <c r="A6262" s="66"/>
      <c r="B6262" s="66"/>
      <c r="C6262" s="66"/>
      <c r="D6262" s="66"/>
      <c r="E6262" s="66"/>
      <c r="F6262" s="66"/>
      <c r="G6262" s="66"/>
    </row>
    <row r="6263" customFormat="false" ht="25.5" hidden="false" customHeight="false" outlineLevel="0" collapsed="false">
      <c r="A6263" s="30" t="s">
        <v>776</v>
      </c>
      <c r="B6263" s="30" t="s">
        <v>777</v>
      </c>
      <c r="C6263" s="61" t="s">
        <v>17</v>
      </c>
      <c r="D6263" s="61" t="s">
        <v>23</v>
      </c>
      <c r="E6263" s="62"/>
      <c r="F6263" s="25"/>
      <c r="G6263" s="25"/>
    </row>
    <row r="6264" customFormat="false" ht="25.5" hidden="false" customHeight="false" outlineLevel="0" collapsed="false">
      <c r="A6264" s="63" t="s">
        <v>2034</v>
      </c>
      <c r="B6264" s="23" t="s">
        <v>2035</v>
      </c>
      <c r="C6264" s="24" t="s">
        <v>1343</v>
      </c>
      <c r="D6264" s="24" t="s">
        <v>23</v>
      </c>
      <c r="E6264" s="62" t="n">
        <v>1</v>
      </c>
      <c r="F6264" s="26" t="n">
        <v>605</v>
      </c>
      <c r="G6264" s="26" t="n">
        <v>605</v>
      </c>
    </row>
    <row r="6265" customFormat="false" ht="15" hidden="false" customHeight="false" outlineLevel="0" collapsed="false">
      <c r="A6265" s="64" t="s">
        <v>1353</v>
      </c>
      <c r="B6265" s="64"/>
      <c r="C6265" s="64"/>
      <c r="D6265" s="64"/>
      <c r="E6265" s="64"/>
      <c r="F6265" s="64"/>
      <c r="G6265" s="65" t="n">
        <v>0</v>
      </c>
    </row>
    <row r="6266" customFormat="false" ht="15" hidden="false" customHeight="false" outlineLevel="0" collapsed="false">
      <c r="A6266" s="64" t="s">
        <v>1354</v>
      </c>
      <c r="B6266" s="64"/>
      <c r="C6266" s="64"/>
      <c r="D6266" s="64"/>
      <c r="E6266" s="64"/>
      <c r="F6266" s="64"/>
      <c r="G6266" s="65" t="n">
        <v>605</v>
      </c>
    </row>
    <row r="6267" customFormat="false" ht="15" hidden="false" customHeight="false" outlineLevel="0" collapsed="false">
      <c r="A6267" s="64" t="s">
        <v>1355</v>
      </c>
      <c r="B6267" s="64"/>
      <c r="C6267" s="64"/>
      <c r="D6267" s="64"/>
      <c r="E6267" s="64"/>
      <c r="F6267" s="64"/>
      <c r="G6267" s="65" t="n">
        <v>605</v>
      </c>
    </row>
    <row r="6268" customFormat="false" ht="15" hidden="false" customHeight="false" outlineLevel="0" collapsed="false">
      <c r="A6268" s="64" t="s">
        <v>1356</v>
      </c>
      <c r="B6268" s="64"/>
      <c r="C6268" s="64"/>
      <c r="D6268" s="64"/>
      <c r="E6268" s="64"/>
      <c r="F6268" s="64"/>
      <c r="G6268" s="65" t="n">
        <v>0</v>
      </c>
    </row>
    <row r="6269" customFormat="false" ht="15" hidden="false" customHeight="false" outlineLevel="0" collapsed="false">
      <c r="A6269" s="64" t="s">
        <v>1357</v>
      </c>
      <c r="B6269" s="64"/>
      <c r="C6269" s="64"/>
      <c r="D6269" s="64"/>
      <c r="E6269" s="64"/>
      <c r="F6269" s="64"/>
      <c r="G6269" s="65" t="n">
        <v>155.18</v>
      </c>
    </row>
    <row r="6270" customFormat="false" ht="15" hidden="false" customHeight="false" outlineLevel="0" collapsed="false">
      <c r="A6270" s="64" t="s">
        <v>1358</v>
      </c>
      <c r="B6270" s="64"/>
      <c r="C6270" s="64"/>
      <c r="D6270" s="64"/>
      <c r="E6270" s="64"/>
      <c r="F6270" s="64"/>
      <c r="G6270" s="65" t="n">
        <v>0</v>
      </c>
    </row>
    <row r="6271" customFormat="false" ht="15" hidden="false" customHeight="false" outlineLevel="0" collapsed="false">
      <c r="A6271" s="64" t="s">
        <v>1359</v>
      </c>
      <c r="B6271" s="64"/>
      <c r="C6271" s="64"/>
      <c r="D6271" s="64"/>
      <c r="E6271" s="64"/>
      <c r="F6271" s="64"/>
      <c r="G6271" s="65" t="n">
        <v>155.18</v>
      </c>
    </row>
    <row r="6272" customFormat="false" ht="15" hidden="false" customHeight="false" outlineLevel="0" collapsed="false">
      <c r="A6272" s="64" t="s">
        <v>1360</v>
      </c>
      <c r="B6272" s="64"/>
      <c r="C6272" s="64"/>
      <c r="D6272" s="64"/>
      <c r="E6272" s="64"/>
      <c r="F6272" s="64"/>
      <c r="G6272" s="65" t="n">
        <v>760.18</v>
      </c>
    </row>
    <row r="6273" customFormat="false" ht="15" hidden="false" customHeight="false" outlineLevel="0" collapsed="false">
      <c r="A6273" s="64" t="s">
        <v>1361</v>
      </c>
      <c r="B6273" s="64"/>
      <c r="C6273" s="64"/>
      <c r="D6273" s="64"/>
      <c r="E6273" s="64"/>
      <c r="F6273" s="64"/>
      <c r="G6273" s="65" t="n">
        <v>1</v>
      </c>
    </row>
    <row r="6274" customFormat="false" ht="15" hidden="false" customHeight="false" outlineLevel="0" collapsed="false">
      <c r="A6274" s="64" t="s">
        <v>1362</v>
      </c>
      <c r="B6274" s="64"/>
      <c r="C6274" s="64"/>
      <c r="D6274" s="64"/>
      <c r="E6274" s="64"/>
      <c r="F6274" s="64"/>
      <c r="G6274" s="65" t="n">
        <f aca="false">G6273*G6272</f>
        <v>760.18</v>
      </c>
    </row>
    <row r="6275" customFormat="false" ht="15" hidden="false" customHeight="false" outlineLevel="0" collapsed="false">
      <c r="A6275" s="66"/>
      <c r="B6275" s="66"/>
      <c r="C6275" s="66"/>
      <c r="D6275" s="66"/>
      <c r="E6275" s="66"/>
      <c r="F6275" s="66"/>
      <c r="G6275" s="66"/>
    </row>
    <row r="6276" customFormat="false" ht="25.5" hidden="false" customHeight="false" outlineLevel="0" collapsed="false">
      <c r="A6276" s="30" t="s">
        <v>778</v>
      </c>
      <c r="B6276" s="30" t="s">
        <v>779</v>
      </c>
      <c r="C6276" s="61" t="s">
        <v>17</v>
      </c>
      <c r="D6276" s="61" t="s">
        <v>23</v>
      </c>
      <c r="E6276" s="62"/>
      <c r="F6276" s="25"/>
      <c r="G6276" s="25"/>
    </row>
    <row r="6277" customFormat="false" ht="25.5" hidden="false" customHeight="false" outlineLevel="0" collapsed="false">
      <c r="A6277" s="63" t="s">
        <v>2036</v>
      </c>
      <c r="B6277" s="23" t="s">
        <v>2037</v>
      </c>
      <c r="C6277" s="24" t="s">
        <v>1343</v>
      </c>
      <c r="D6277" s="24" t="s">
        <v>23</v>
      </c>
      <c r="E6277" s="62" t="n">
        <v>1</v>
      </c>
      <c r="F6277" s="26" t="n">
        <v>645</v>
      </c>
      <c r="G6277" s="26" t="n">
        <v>645</v>
      </c>
    </row>
    <row r="6278" customFormat="false" ht="15" hidden="false" customHeight="false" outlineLevel="0" collapsed="false">
      <c r="A6278" s="64" t="s">
        <v>1353</v>
      </c>
      <c r="B6278" s="64"/>
      <c r="C6278" s="64"/>
      <c r="D6278" s="64"/>
      <c r="E6278" s="64"/>
      <c r="F6278" s="64"/>
      <c r="G6278" s="65" t="n">
        <v>0</v>
      </c>
    </row>
    <row r="6279" customFormat="false" ht="15" hidden="false" customHeight="false" outlineLevel="0" collapsed="false">
      <c r="A6279" s="64" t="s">
        <v>1354</v>
      </c>
      <c r="B6279" s="64"/>
      <c r="C6279" s="64"/>
      <c r="D6279" s="64"/>
      <c r="E6279" s="64"/>
      <c r="F6279" s="64"/>
      <c r="G6279" s="65" t="n">
        <v>645</v>
      </c>
    </row>
    <row r="6280" customFormat="false" ht="15" hidden="false" customHeight="false" outlineLevel="0" collapsed="false">
      <c r="A6280" s="64" t="s">
        <v>1355</v>
      </c>
      <c r="B6280" s="64"/>
      <c r="C6280" s="64"/>
      <c r="D6280" s="64"/>
      <c r="E6280" s="64"/>
      <c r="F6280" s="64"/>
      <c r="G6280" s="65" t="n">
        <v>645</v>
      </c>
    </row>
    <row r="6281" customFormat="false" ht="15" hidden="false" customHeight="false" outlineLevel="0" collapsed="false">
      <c r="A6281" s="64" t="s">
        <v>1356</v>
      </c>
      <c r="B6281" s="64"/>
      <c r="C6281" s="64"/>
      <c r="D6281" s="64"/>
      <c r="E6281" s="64"/>
      <c r="F6281" s="64"/>
      <c r="G6281" s="65" t="n">
        <v>0</v>
      </c>
    </row>
    <row r="6282" customFormat="false" ht="15" hidden="false" customHeight="false" outlineLevel="0" collapsed="false">
      <c r="A6282" s="64" t="s">
        <v>1357</v>
      </c>
      <c r="B6282" s="64"/>
      <c r="C6282" s="64"/>
      <c r="D6282" s="64"/>
      <c r="E6282" s="64"/>
      <c r="F6282" s="64"/>
      <c r="G6282" s="65" t="n">
        <v>165.44</v>
      </c>
    </row>
    <row r="6283" customFormat="false" ht="15" hidden="false" customHeight="false" outlineLevel="0" collapsed="false">
      <c r="A6283" s="64" t="s">
        <v>1358</v>
      </c>
      <c r="B6283" s="64"/>
      <c r="C6283" s="64"/>
      <c r="D6283" s="64"/>
      <c r="E6283" s="64"/>
      <c r="F6283" s="64"/>
      <c r="G6283" s="65" t="n">
        <v>0</v>
      </c>
    </row>
    <row r="6284" customFormat="false" ht="15" hidden="false" customHeight="false" outlineLevel="0" collapsed="false">
      <c r="A6284" s="64" t="s">
        <v>1359</v>
      </c>
      <c r="B6284" s="64"/>
      <c r="C6284" s="64"/>
      <c r="D6284" s="64"/>
      <c r="E6284" s="64"/>
      <c r="F6284" s="64"/>
      <c r="G6284" s="65" t="n">
        <v>165.44</v>
      </c>
    </row>
    <row r="6285" customFormat="false" ht="15" hidden="false" customHeight="false" outlineLevel="0" collapsed="false">
      <c r="A6285" s="64" t="s">
        <v>1360</v>
      </c>
      <c r="B6285" s="64"/>
      <c r="C6285" s="64"/>
      <c r="D6285" s="64"/>
      <c r="E6285" s="64"/>
      <c r="F6285" s="64"/>
      <c r="G6285" s="65" t="n">
        <v>810.44</v>
      </c>
    </row>
    <row r="6286" customFormat="false" ht="15" hidden="false" customHeight="false" outlineLevel="0" collapsed="false">
      <c r="A6286" s="64" t="s">
        <v>1361</v>
      </c>
      <c r="B6286" s="64"/>
      <c r="C6286" s="64"/>
      <c r="D6286" s="64"/>
      <c r="E6286" s="64"/>
      <c r="F6286" s="64"/>
      <c r="G6286" s="65" t="n">
        <v>1</v>
      </c>
    </row>
    <row r="6287" customFormat="false" ht="15" hidden="false" customHeight="false" outlineLevel="0" collapsed="false">
      <c r="A6287" s="64" t="s">
        <v>1362</v>
      </c>
      <c r="B6287" s="64"/>
      <c r="C6287" s="64"/>
      <c r="D6287" s="64"/>
      <c r="E6287" s="64"/>
      <c r="F6287" s="64"/>
      <c r="G6287" s="65" t="n">
        <f aca="false">G6286*G6285</f>
        <v>810.44</v>
      </c>
    </row>
    <row r="6288" customFormat="false" ht="15" hidden="false" customHeight="false" outlineLevel="0" collapsed="false">
      <c r="A6288" s="66"/>
      <c r="B6288" s="66"/>
      <c r="C6288" s="66"/>
      <c r="D6288" s="66"/>
      <c r="E6288" s="66"/>
      <c r="F6288" s="66"/>
      <c r="G6288" s="66"/>
    </row>
    <row r="6289" customFormat="false" ht="25.5" hidden="false" customHeight="false" outlineLevel="0" collapsed="false">
      <c r="A6289" s="30" t="s">
        <v>780</v>
      </c>
      <c r="B6289" s="30" t="s">
        <v>781</v>
      </c>
      <c r="C6289" s="61" t="s">
        <v>17</v>
      </c>
      <c r="D6289" s="61" t="s">
        <v>23</v>
      </c>
      <c r="E6289" s="62"/>
      <c r="F6289" s="25"/>
      <c r="G6289" s="25"/>
    </row>
    <row r="6290" customFormat="false" ht="25.5" hidden="false" customHeight="false" outlineLevel="0" collapsed="false">
      <c r="A6290" s="63" t="s">
        <v>2038</v>
      </c>
      <c r="B6290" s="23" t="s">
        <v>2039</v>
      </c>
      <c r="C6290" s="24" t="s">
        <v>1343</v>
      </c>
      <c r="D6290" s="24" t="s">
        <v>23</v>
      </c>
      <c r="E6290" s="62" t="n">
        <v>1</v>
      </c>
      <c r="F6290" s="26" t="n">
        <v>605</v>
      </c>
      <c r="G6290" s="26" t="n">
        <v>605</v>
      </c>
    </row>
    <row r="6291" customFormat="false" ht="15" hidden="false" customHeight="false" outlineLevel="0" collapsed="false">
      <c r="A6291" s="64" t="s">
        <v>1353</v>
      </c>
      <c r="B6291" s="64"/>
      <c r="C6291" s="64"/>
      <c r="D6291" s="64"/>
      <c r="E6291" s="64"/>
      <c r="F6291" s="64"/>
      <c r="G6291" s="65" t="n">
        <v>0</v>
      </c>
    </row>
    <row r="6292" customFormat="false" ht="15" hidden="false" customHeight="false" outlineLevel="0" collapsed="false">
      <c r="A6292" s="64" t="s">
        <v>1354</v>
      </c>
      <c r="B6292" s="64"/>
      <c r="C6292" s="64"/>
      <c r="D6292" s="64"/>
      <c r="E6292" s="64"/>
      <c r="F6292" s="64"/>
      <c r="G6292" s="65" t="n">
        <v>605</v>
      </c>
    </row>
    <row r="6293" customFormat="false" ht="15" hidden="false" customHeight="false" outlineLevel="0" collapsed="false">
      <c r="A6293" s="64" t="s">
        <v>1355</v>
      </c>
      <c r="B6293" s="64"/>
      <c r="C6293" s="64"/>
      <c r="D6293" s="64"/>
      <c r="E6293" s="64"/>
      <c r="F6293" s="64"/>
      <c r="G6293" s="65" t="n">
        <v>605</v>
      </c>
    </row>
    <row r="6294" customFormat="false" ht="15" hidden="false" customHeight="false" outlineLevel="0" collapsed="false">
      <c r="A6294" s="64" t="s">
        <v>1356</v>
      </c>
      <c r="B6294" s="64"/>
      <c r="C6294" s="64"/>
      <c r="D6294" s="64"/>
      <c r="E6294" s="64"/>
      <c r="F6294" s="64"/>
      <c r="G6294" s="65" t="n">
        <v>0</v>
      </c>
    </row>
    <row r="6295" customFormat="false" ht="15" hidden="false" customHeight="false" outlineLevel="0" collapsed="false">
      <c r="A6295" s="64" t="s">
        <v>1357</v>
      </c>
      <c r="B6295" s="64"/>
      <c r="C6295" s="64"/>
      <c r="D6295" s="64"/>
      <c r="E6295" s="64"/>
      <c r="F6295" s="64"/>
      <c r="G6295" s="65" t="n">
        <v>155.18</v>
      </c>
    </row>
    <row r="6296" customFormat="false" ht="15" hidden="false" customHeight="false" outlineLevel="0" collapsed="false">
      <c r="A6296" s="64" t="s">
        <v>1358</v>
      </c>
      <c r="B6296" s="64"/>
      <c r="C6296" s="64"/>
      <c r="D6296" s="64"/>
      <c r="E6296" s="64"/>
      <c r="F6296" s="64"/>
      <c r="G6296" s="65" t="n">
        <v>0</v>
      </c>
    </row>
    <row r="6297" customFormat="false" ht="15" hidden="false" customHeight="false" outlineLevel="0" collapsed="false">
      <c r="A6297" s="64" t="s">
        <v>1359</v>
      </c>
      <c r="B6297" s="64"/>
      <c r="C6297" s="64"/>
      <c r="D6297" s="64"/>
      <c r="E6297" s="64"/>
      <c r="F6297" s="64"/>
      <c r="G6297" s="65" t="n">
        <v>155.18</v>
      </c>
    </row>
    <row r="6298" customFormat="false" ht="15" hidden="false" customHeight="false" outlineLevel="0" collapsed="false">
      <c r="A6298" s="64" t="s">
        <v>1360</v>
      </c>
      <c r="B6298" s="64"/>
      <c r="C6298" s="64"/>
      <c r="D6298" s="64"/>
      <c r="E6298" s="64"/>
      <c r="F6298" s="64"/>
      <c r="G6298" s="65" t="n">
        <v>760.18</v>
      </c>
    </row>
    <row r="6299" customFormat="false" ht="15" hidden="false" customHeight="false" outlineLevel="0" collapsed="false">
      <c r="A6299" s="64" t="s">
        <v>1361</v>
      </c>
      <c r="B6299" s="64"/>
      <c r="C6299" s="64"/>
      <c r="D6299" s="64"/>
      <c r="E6299" s="64"/>
      <c r="F6299" s="64"/>
      <c r="G6299" s="65" t="n">
        <v>1</v>
      </c>
    </row>
    <row r="6300" customFormat="false" ht="15" hidden="false" customHeight="false" outlineLevel="0" collapsed="false">
      <c r="A6300" s="64" t="s">
        <v>1362</v>
      </c>
      <c r="B6300" s="64"/>
      <c r="C6300" s="64"/>
      <c r="D6300" s="64"/>
      <c r="E6300" s="64"/>
      <c r="F6300" s="64"/>
      <c r="G6300" s="65" t="n">
        <f aca="false">G6299*G6298</f>
        <v>760.18</v>
      </c>
    </row>
    <row r="6301" customFormat="false" ht="15" hidden="false" customHeight="false" outlineLevel="0" collapsed="false">
      <c r="A6301" s="66"/>
      <c r="B6301" s="66"/>
      <c r="C6301" s="66"/>
      <c r="D6301" s="66"/>
      <c r="E6301" s="66"/>
      <c r="F6301" s="66"/>
      <c r="G6301" s="66"/>
    </row>
    <row r="6302" customFormat="false" ht="25.5" hidden="false" customHeight="false" outlineLevel="0" collapsed="false">
      <c r="A6302" s="30" t="s">
        <v>782</v>
      </c>
      <c r="B6302" s="30" t="s">
        <v>783</v>
      </c>
      <c r="C6302" s="61" t="s">
        <v>17</v>
      </c>
      <c r="D6302" s="61" t="s">
        <v>23</v>
      </c>
      <c r="E6302" s="62"/>
      <c r="F6302" s="25"/>
      <c r="G6302" s="25"/>
    </row>
    <row r="6303" customFormat="false" ht="25.5" hidden="false" customHeight="false" outlineLevel="0" collapsed="false">
      <c r="A6303" s="63" t="s">
        <v>2040</v>
      </c>
      <c r="B6303" s="23" t="s">
        <v>2041</v>
      </c>
      <c r="C6303" s="24" t="s">
        <v>1343</v>
      </c>
      <c r="D6303" s="24" t="s">
        <v>23</v>
      </c>
      <c r="E6303" s="62" t="n">
        <v>1</v>
      </c>
      <c r="F6303" s="26" t="n">
        <v>630</v>
      </c>
      <c r="G6303" s="26" t="n">
        <v>630</v>
      </c>
    </row>
    <row r="6304" customFormat="false" ht="15" hidden="false" customHeight="false" outlineLevel="0" collapsed="false">
      <c r="A6304" s="64" t="s">
        <v>1353</v>
      </c>
      <c r="B6304" s="64"/>
      <c r="C6304" s="64"/>
      <c r="D6304" s="64"/>
      <c r="E6304" s="64"/>
      <c r="F6304" s="64"/>
      <c r="G6304" s="65" t="n">
        <v>0</v>
      </c>
    </row>
    <row r="6305" customFormat="false" ht="15" hidden="false" customHeight="false" outlineLevel="0" collapsed="false">
      <c r="A6305" s="64" t="s">
        <v>1354</v>
      </c>
      <c r="B6305" s="64"/>
      <c r="C6305" s="64"/>
      <c r="D6305" s="64"/>
      <c r="E6305" s="64"/>
      <c r="F6305" s="64"/>
      <c r="G6305" s="65" t="n">
        <v>630</v>
      </c>
    </row>
    <row r="6306" customFormat="false" ht="15" hidden="false" customHeight="false" outlineLevel="0" collapsed="false">
      <c r="A6306" s="64" t="s">
        <v>1355</v>
      </c>
      <c r="B6306" s="64"/>
      <c r="C6306" s="64"/>
      <c r="D6306" s="64"/>
      <c r="E6306" s="64"/>
      <c r="F6306" s="64"/>
      <c r="G6306" s="65" t="n">
        <v>630</v>
      </c>
    </row>
    <row r="6307" customFormat="false" ht="15" hidden="false" customHeight="false" outlineLevel="0" collapsed="false">
      <c r="A6307" s="64" t="s">
        <v>1356</v>
      </c>
      <c r="B6307" s="64"/>
      <c r="C6307" s="64"/>
      <c r="D6307" s="64"/>
      <c r="E6307" s="64"/>
      <c r="F6307" s="64"/>
      <c r="G6307" s="65" t="n">
        <v>0</v>
      </c>
    </row>
    <row r="6308" customFormat="false" ht="15" hidden="false" customHeight="false" outlineLevel="0" collapsed="false">
      <c r="A6308" s="64" t="s">
        <v>1357</v>
      </c>
      <c r="B6308" s="64"/>
      <c r="C6308" s="64"/>
      <c r="D6308" s="64"/>
      <c r="E6308" s="64"/>
      <c r="F6308" s="64"/>
      <c r="G6308" s="65" t="n">
        <v>161.6</v>
      </c>
    </row>
    <row r="6309" customFormat="false" ht="15" hidden="false" customHeight="false" outlineLevel="0" collapsed="false">
      <c r="A6309" s="64" t="s">
        <v>1358</v>
      </c>
      <c r="B6309" s="64"/>
      <c r="C6309" s="64"/>
      <c r="D6309" s="64"/>
      <c r="E6309" s="64"/>
      <c r="F6309" s="64"/>
      <c r="G6309" s="65" t="n">
        <v>0</v>
      </c>
    </row>
    <row r="6310" customFormat="false" ht="15" hidden="false" customHeight="false" outlineLevel="0" collapsed="false">
      <c r="A6310" s="64" t="s">
        <v>1359</v>
      </c>
      <c r="B6310" s="64"/>
      <c r="C6310" s="64"/>
      <c r="D6310" s="64"/>
      <c r="E6310" s="64"/>
      <c r="F6310" s="64"/>
      <c r="G6310" s="65" t="n">
        <v>161.6</v>
      </c>
    </row>
    <row r="6311" customFormat="false" ht="15" hidden="false" customHeight="false" outlineLevel="0" collapsed="false">
      <c r="A6311" s="64" t="s">
        <v>1360</v>
      </c>
      <c r="B6311" s="64"/>
      <c r="C6311" s="64"/>
      <c r="D6311" s="64"/>
      <c r="E6311" s="64"/>
      <c r="F6311" s="64"/>
      <c r="G6311" s="65" t="n">
        <v>791.6</v>
      </c>
    </row>
    <row r="6312" customFormat="false" ht="15" hidden="false" customHeight="false" outlineLevel="0" collapsed="false">
      <c r="A6312" s="64" t="s">
        <v>1361</v>
      </c>
      <c r="B6312" s="64"/>
      <c r="C6312" s="64"/>
      <c r="D6312" s="64"/>
      <c r="E6312" s="64"/>
      <c r="F6312" s="64"/>
      <c r="G6312" s="65" t="n">
        <v>1</v>
      </c>
    </row>
    <row r="6313" customFormat="false" ht="15" hidden="false" customHeight="false" outlineLevel="0" collapsed="false">
      <c r="A6313" s="64" t="s">
        <v>1362</v>
      </c>
      <c r="B6313" s="64"/>
      <c r="C6313" s="64"/>
      <c r="D6313" s="64"/>
      <c r="E6313" s="64"/>
      <c r="F6313" s="64"/>
      <c r="G6313" s="65" t="n">
        <f aca="false">G6312*G6311</f>
        <v>791.6</v>
      </c>
    </row>
    <row r="6314" customFormat="false" ht="15" hidden="false" customHeight="false" outlineLevel="0" collapsed="false">
      <c r="A6314" s="66"/>
      <c r="B6314" s="66"/>
      <c r="C6314" s="66"/>
      <c r="D6314" s="66"/>
      <c r="E6314" s="66"/>
      <c r="F6314" s="66"/>
      <c r="G6314" s="66"/>
    </row>
    <row r="6315" customFormat="false" ht="25.5" hidden="false" customHeight="false" outlineLevel="0" collapsed="false">
      <c r="A6315" s="30" t="s">
        <v>784</v>
      </c>
      <c r="B6315" s="30" t="s">
        <v>785</v>
      </c>
      <c r="C6315" s="61" t="s">
        <v>17</v>
      </c>
      <c r="D6315" s="61" t="s">
        <v>23</v>
      </c>
      <c r="E6315" s="62"/>
      <c r="F6315" s="25"/>
      <c r="G6315" s="25"/>
    </row>
    <row r="6316" customFormat="false" ht="25.5" hidden="false" customHeight="false" outlineLevel="0" collapsed="false">
      <c r="A6316" s="63" t="s">
        <v>2042</v>
      </c>
      <c r="B6316" s="23" t="s">
        <v>2043</v>
      </c>
      <c r="C6316" s="24" t="s">
        <v>1343</v>
      </c>
      <c r="D6316" s="24" t="s">
        <v>23</v>
      </c>
      <c r="E6316" s="62" t="n">
        <v>1</v>
      </c>
      <c r="F6316" s="26" t="n">
        <v>605</v>
      </c>
      <c r="G6316" s="26" t="n">
        <v>605</v>
      </c>
    </row>
    <row r="6317" customFormat="false" ht="15" hidden="false" customHeight="false" outlineLevel="0" collapsed="false">
      <c r="A6317" s="64" t="s">
        <v>1353</v>
      </c>
      <c r="B6317" s="64"/>
      <c r="C6317" s="64"/>
      <c r="D6317" s="64"/>
      <c r="E6317" s="64"/>
      <c r="F6317" s="64"/>
      <c r="G6317" s="65" t="n">
        <v>0</v>
      </c>
    </row>
    <row r="6318" customFormat="false" ht="15" hidden="false" customHeight="false" outlineLevel="0" collapsed="false">
      <c r="A6318" s="64" t="s">
        <v>1354</v>
      </c>
      <c r="B6318" s="64"/>
      <c r="C6318" s="64"/>
      <c r="D6318" s="64"/>
      <c r="E6318" s="64"/>
      <c r="F6318" s="64"/>
      <c r="G6318" s="65" t="n">
        <v>605</v>
      </c>
    </row>
    <row r="6319" customFormat="false" ht="15" hidden="false" customHeight="false" outlineLevel="0" collapsed="false">
      <c r="A6319" s="64" t="s">
        <v>1355</v>
      </c>
      <c r="B6319" s="64"/>
      <c r="C6319" s="64"/>
      <c r="D6319" s="64"/>
      <c r="E6319" s="64"/>
      <c r="F6319" s="64"/>
      <c r="G6319" s="65" t="n">
        <v>605</v>
      </c>
    </row>
    <row r="6320" customFormat="false" ht="15" hidden="false" customHeight="false" outlineLevel="0" collapsed="false">
      <c r="A6320" s="64" t="s">
        <v>1356</v>
      </c>
      <c r="B6320" s="64"/>
      <c r="C6320" s="64"/>
      <c r="D6320" s="64"/>
      <c r="E6320" s="64"/>
      <c r="F6320" s="64"/>
      <c r="G6320" s="65" t="n">
        <v>0</v>
      </c>
    </row>
    <row r="6321" customFormat="false" ht="15" hidden="false" customHeight="false" outlineLevel="0" collapsed="false">
      <c r="A6321" s="64" t="s">
        <v>1357</v>
      </c>
      <c r="B6321" s="64"/>
      <c r="C6321" s="64"/>
      <c r="D6321" s="64"/>
      <c r="E6321" s="64"/>
      <c r="F6321" s="64"/>
      <c r="G6321" s="65" t="n">
        <v>155.18</v>
      </c>
    </row>
    <row r="6322" customFormat="false" ht="15" hidden="false" customHeight="false" outlineLevel="0" collapsed="false">
      <c r="A6322" s="64" t="s">
        <v>1358</v>
      </c>
      <c r="B6322" s="64"/>
      <c r="C6322" s="64"/>
      <c r="D6322" s="64"/>
      <c r="E6322" s="64"/>
      <c r="F6322" s="64"/>
      <c r="G6322" s="65" t="n">
        <v>0</v>
      </c>
    </row>
    <row r="6323" customFormat="false" ht="15" hidden="false" customHeight="false" outlineLevel="0" collapsed="false">
      <c r="A6323" s="64" t="s">
        <v>1359</v>
      </c>
      <c r="B6323" s="64"/>
      <c r="C6323" s="64"/>
      <c r="D6323" s="64"/>
      <c r="E6323" s="64"/>
      <c r="F6323" s="64"/>
      <c r="G6323" s="65" t="n">
        <v>155.18</v>
      </c>
    </row>
    <row r="6324" customFormat="false" ht="15" hidden="false" customHeight="false" outlineLevel="0" collapsed="false">
      <c r="A6324" s="64" t="s">
        <v>1360</v>
      </c>
      <c r="B6324" s="64"/>
      <c r="C6324" s="64"/>
      <c r="D6324" s="64"/>
      <c r="E6324" s="64"/>
      <c r="F6324" s="64"/>
      <c r="G6324" s="65" t="n">
        <v>760.18</v>
      </c>
    </row>
    <row r="6325" customFormat="false" ht="15" hidden="false" customHeight="false" outlineLevel="0" collapsed="false">
      <c r="A6325" s="64" t="s">
        <v>1361</v>
      </c>
      <c r="B6325" s="64"/>
      <c r="C6325" s="64"/>
      <c r="D6325" s="64"/>
      <c r="E6325" s="64"/>
      <c r="F6325" s="64"/>
      <c r="G6325" s="65" t="n">
        <v>1</v>
      </c>
    </row>
    <row r="6326" customFormat="false" ht="15" hidden="false" customHeight="false" outlineLevel="0" collapsed="false">
      <c r="A6326" s="64" t="s">
        <v>1362</v>
      </c>
      <c r="B6326" s="64"/>
      <c r="C6326" s="64"/>
      <c r="D6326" s="64"/>
      <c r="E6326" s="64"/>
      <c r="F6326" s="64"/>
      <c r="G6326" s="65" t="n">
        <f aca="false">G6325*G6324</f>
        <v>760.18</v>
      </c>
    </row>
    <row r="6327" customFormat="false" ht="15" hidden="false" customHeight="false" outlineLevel="0" collapsed="false">
      <c r="A6327" s="66"/>
      <c r="B6327" s="66"/>
      <c r="C6327" s="66"/>
      <c r="D6327" s="66"/>
      <c r="E6327" s="66"/>
      <c r="F6327" s="66"/>
      <c r="G6327" s="66"/>
    </row>
    <row r="6328" customFormat="false" ht="25.5" hidden="false" customHeight="false" outlineLevel="0" collapsed="false">
      <c r="A6328" s="30" t="s">
        <v>786</v>
      </c>
      <c r="B6328" s="30" t="s">
        <v>787</v>
      </c>
      <c r="C6328" s="61" t="s">
        <v>17</v>
      </c>
      <c r="D6328" s="61" t="s">
        <v>23</v>
      </c>
      <c r="E6328" s="62"/>
      <c r="F6328" s="25"/>
      <c r="G6328" s="25"/>
    </row>
    <row r="6329" customFormat="false" ht="25.5" hidden="false" customHeight="false" outlineLevel="0" collapsed="false">
      <c r="A6329" s="63" t="s">
        <v>2044</v>
      </c>
      <c r="B6329" s="23" t="s">
        <v>2045</v>
      </c>
      <c r="C6329" s="24" t="s">
        <v>1343</v>
      </c>
      <c r="D6329" s="24" t="s">
        <v>23</v>
      </c>
      <c r="E6329" s="62" t="n">
        <v>1</v>
      </c>
      <c r="F6329" s="26" t="n">
        <v>630</v>
      </c>
      <c r="G6329" s="26" t="n">
        <v>630</v>
      </c>
    </row>
    <row r="6330" customFormat="false" ht="15" hidden="false" customHeight="false" outlineLevel="0" collapsed="false">
      <c r="A6330" s="64" t="s">
        <v>1353</v>
      </c>
      <c r="B6330" s="64"/>
      <c r="C6330" s="64"/>
      <c r="D6330" s="64"/>
      <c r="E6330" s="64"/>
      <c r="F6330" s="64"/>
      <c r="G6330" s="65" t="n">
        <v>0</v>
      </c>
    </row>
    <row r="6331" customFormat="false" ht="15" hidden="false" customHeight="false" outlineLevel="0" collapsed="false">
      <c r="A6331" s="64" t="s">
        <v>1354</v>
      </c>
      <c r="B6331" s="64"/>
      <c r="C6331" s="64"/>
      <c r="D6331" s="64"/>
      <c r="E6331" s="64"/>
      <c r="F6331" s="64"/>
      <c r="G6331" s="65" t="n">
        <v>630</v>
      </c>
    </row>
    <row r="6332" customFormat="false" ht="15" hidden="false" customHeight="false" outlineLevel="0" collapsed="false">
      <c r="A6332" s="64" t="s">
        <v>1355</v>
      </c>
      <c r="B6332" s="64"/>
      <c r="C6332" s="64"/>
      <c r="D6332" s="64"/>
      <c r="E6332" s="64"/>
      <c r="F6332" s="64"/>
      <c r="G6332" s="65" t="n">
        <v>630</v>
      </c>
    </row>
    <row r="6333" customFormat="false" ht="15" hidden="false" customHeight="false" outlineLevel="0" collapsed="false">
      <c r="A6333" s="64" t="s">
        <v>1356</v>
      </c>
      <c r="B6333" s="64"/>
      <c r="C6333" s="64"/>
      <c r="D6333" s="64"/>
      <c r="E6333" s="64"/>
      <c r="F6333" s="64"/>
      <c r="G6333" s="65" t="n">
        <v>0</v>
      </c>
    </row>
    <row r="6334" customFormat="false" ht="15" hidden="false" customHeight="false" outlineLevel="0" collapsed="false">
      <c r="A6334" s="64" t="s">
        <v>1357</v>
      </c>
      <c r="B6334" s="64"/>
      <c r="C6334" s="64"/>
      <c r="D6334" s="64"/>
      <c r="E6334" s="64"/>
      <c r="F6334" s="64"/>
      <c r="G6334" s="65" t="n">
        <v>161.6</v>
      </c>
    </row>
    <row r="6335" customFormat="false" ht="15" hidden="false" customHeight="false" outlineLevel="0" collapsed="false">
      <c r="A6335" s="64" t="s">
        <v>1358</v>
      </c>
      <c r="B6335" s="64"/>
      <c r="C6335" s="64"/>
      <c r="D6335" s="64"/>
      <c r="E6335" s="64"/>
      <c r="F6335" s="64"/>
      <c r="G6335" s="65" t="n">
        <v>0</v>
      </c>
    </row>
    <row r="6336" customFormat="false" ht="15" hidden="false" customHeight="false" outlineLevel="0" collapsed="false">
      <c r="A6336" s="64" t="s">
        <v>1359</v>
      </c>
      <c r="B6336" s="64"/>
      <c r="C6336" s="64"/>
      <c r="D6336" s="64"/>
      <c r="E6336" s="64"/>
      <c r="F6336" s="64"/>
      <c r="G6336" s="65" t="n">
        <v>161.6</v>
      </c>
    </row>
    <row r="6337" customFormat="false" ht="15" hidden="false" customHeight="false" outlineLevel="0" collapsed="false">
      <c r="A6337" s="64" t="s">
        <v>1360</v>
      </c>
      <c r="B6337" s="64"/>
      <c r="C6337" s="64"/>
      <c r="D6337" s="64"/>
      <c r="E6337" s="64"/>
      <c r="F6337" s="64"/>
      <c r="G6337" s="65" t="n">
        <v>791.6</v>
      </c>
    </row>
    <row r="6338" customFormat="false" ht="15" hidden="false" customHeight="false" outlineLevel="0" collapsed="false">
      <c r="A6338" s="64" t="s">
        <v>1361</v>
      </c>
      <c r="B6338" s="64"/>
      <c r="C6338" s="64"/>
      <c r="D6338" s="64"/>
      <c r="E6338" s="64"/>
      <c r="F6338" s="64"/>
      <c r="G6338" s="65" t="n">
        <v>1</v>
      </c>
    </row>
    <row r="6339" customFormat="false" ht="15" hidden="false" customHeight="false" outlineLevel="0" collapsed="false">
      <c r="A6339" s="64" t="s">
        <v>1362</v>
      </c>
      <c r="B6339" s="64"/>
      <c r="C6339" s="64"/>
      <c r="D6339" s="64"/>
      <c r="E6339" s="64"/>
      <c r="F6339" s="64"/>
      <c r="G6339" s="65" t="n">
        <f aca="false">G6338*G6337</f>
        <v>791.6</v>
      </c>
    </row>
    <row r="6340" customFormat="false" ht="15" hidden="false" customHeight="false" outlineLevel="0" collapsed="false">
      <c r="A6340" s="66"/>
      <c r="B6340" s="66"/>
      <c r="C6340" s="66"/>
      <c r="D6340" s="66"/>
      <c r="E6340" s="66"/>
      <c r="F6340" s="66"/>
      <c r="G6340" s="66"/>
    </row>
    <row r="6341" customFormat="false" ht="25.5" hidden="false" customHeight="false" outlineLevel="0" collapsed="false">
      <c r="A6341" s="30" t="s">
        <v>788</v>
      </c>
      <c r="B6341" s="30" t="s">
        <v>789</v>
      </c>
      <c r="C6341" s="61" t="s">
        <v>17</v>
      </c>
      <c r="D6341" s="61" t="s">
        <v>23</v>
      </c>
      <c r="E6341" s="62"/>
      <c r="F6341" s="25"/>
      <c r="G6341" s="25"/>
    </row>
    <row r="6342" customFormat="false" ht="25.5" hidden="false" customHeight="false" outlineLevel="0" collapsed="false">
      <c r="A6342" s="63" t="s">
        <v>2046</v>
      </c>
      <c r="B6342" s="23" t="s">
        <v>2047</v>
      </c>
      <c r="C6342" s="24" t="s">
        <v>1343</v>
      </c>
      <c r="D6342" s="24" t="s">
        <v>23</v>
      </c>
      <c r="E6342" s="62" t="n">
        <v>1</v>
      </c>
      <c r="F6342" s="26" t="n">
        <v>605</v>
      </c>
      <c r="G6342" s="26" t="n">
        <v>605</v>
      </c>
    </row>
    <row r="6343" customFormat="false" ht="15" hidden="false" customHeight="false" outlineLevel="0" collapsed="false">
      <c r="A6343" s="74" t="s">
        <v>1353</v>
      </c>
      <c r="B6343" s="74"/>
      <c r="C6343" s="74"/>
      <c r="D6343" s="74"/>
      <c r="E6343" s="74"/>
      <c r="F6343" s="74"/>
      <c r="G6343" s="65" t="n">
        <v>0</v>
      </c>
    </row>
    <row r="6344" customFormat="false" ht="15" hidden="false" customHeight="false" outlineLevel="0" collapsed="false">
      <c r="A6344" s="64" t="s">
        <v>1354</v>
      </c>
      <c r="B6344" s="64"/>
      <c r="C6344" s="64"/>
      <c r="D6344" s="64"/>
      <c r="E6344" s="64"/>
      <c r="F6344" s="64"/>
      <c r="G6344" s="65" t="n">
        <v>605</v>
      </c>
    </row>
    <row r="6345" customFormat="false" ht="15" hidden="false" customHeight="false" outlineLevel="0" collapsed="false">
      <c r="A6345" s="64" t="s">
        <v>1355</v>
      </c>
      <c r="B6345" s="64"/>
      <c r="C6345" s="64"/>
      <c r="D6345" s="64"/>
      <c r="E6345" s="64"/>
      <c r="F6345" s="64"/>
      <c r="G6345" s="65" t="n">
        <v>605</v>
      </c>
    </row>
    <row r="6346" customFormat="false" ht="15" hidden="false" customHeight="false" outlineLevel="0" collapsed="false">
      <c r="A6346" s="64" t="s">
        <v>1356</v>
      </c>
      <c r="B6346" s="64"/>
      <c r="C6346" s="64"/>
      <c r="D6346" s="64"/>
      <c r="E6346" s="64"/>
      <c r="F6346" s="64"/>
      <c r="G6346" s="65" t="n">
        <v>0</v>
      </c>
    </row>
    <row r="6347" customFormat="false" ht="15" hidden="false" customHeight="false" outlineLevel="0" collapsed="false">
      <c r="A6347" s="64" t="s">
        <v>1357</v>
      </c>
      <c r="B6347" s="64"/>
      <c r="C6347" s="64"/>
      <c r="D6347" s="64"/>
      <c r="E6347" s="64"/>
      <c r="F6347" s="64"/>
      <c r="G6347" s="65" t="n">
        <v>155.18</v>
      </c>
    </row>
    <row r="6348" customFormat="false" ht="15" hidden="false" customHeight="false" outlineLevel="0" collapsed="false">
      <c r="A6348" s="64" t="s">
        <v>1358</v>
      </c>
      <c r="B6348" s="64"/>
      <c r="C6348" s="64"/>
      <c r="D6348" s="64"/>
      <c r="E6348" s="64"/>
      <c r="F6348" s="64"/>
      <c r="G6348" s="65" t="n">
        <v>0</v>
      </c>
    </row>
    <row r="6349" customFormat="false" ht="15" hidden="false" customHeight="false" outlineLevel="0" collapsed="false">
      <c r="A6349" s="64" t="s">
        <v>1359</v>
      </c>
      <c r="B6349" s="64"/>
      <c r="C6349" s="64"/>
      <c r="D6349" s="64"/>
      <c r="E6349" s="64"/>
      <c r="F6349" s="64"/>
      <c r="G6349" s="65" t="n">
        <v>155.18</v>
      </c>
    </row>
    <row r="6350" customFormat="false" ht="15" hidden="false" customHeight="false" outlineLevel="0" collapsed="false">
      <c r="A6350" s="64" t="s">
        <v>1360</v>
      </c>
      <c r="B6350" s="64"/>
      <c r="C6350" s="64"/>
      <c r="D6350" s="64"/>
      <c r="E6350" s="64"/>
      <c r="F6350" s="64"/>
      <c r="G6350" s="65" t="n">
        <v>760.18</v>
      </c>
    </row>
    <row r="6351" customFormat="false" ht="15" hidden="false" customHeight="false" outlineLevel="0" collapsed="false">
      <c r="A6351" s="64" t="s">
        <v>1361</v>
      </c>
      <c r="B6351" s="64"/>
      <c r="C6351" s="64"/>
      <c r="D6351" s="64"/>
      <c r="E6351" s="64"/>
      <c r="F6351" s="64"/>
      <c r="G6351" s="65" t="n">
        <v>1</v>
      </c>
    </row>
    <row r="6352" customFormat="false" ht="15" hidden="false" customHeight="false" outlineLevel="0" collapsed="false">
      <c r="A6352" s="64" t="s">
        <v>1362</v>
      </c>
      <c r="B6352" s="64"/>
      <c r="C6352" s="64"/>
      <c r="D6352" s="64"/>
      <c r="E6352" s="64"/>
      <c r="F6352" s="64"/>
      <c r="G6352" s="65" t="n">
        <f aca="false">G6351*G6350</f>
        <v>760.18</v>
      </c>
    </row>
    <row r="6353" customFormat="false" ht="15" hidden="false" customHeight="false" outlineLevel="0" collapsed="false">
      <c r="A6353" s="66"/>
      <c r="B6353" s="66"/>
      <c r="C6353" s="66"/>
      <c r="D6353" s="66"/>
      <c r="E6353" s="66"/>
      <c r="F6353" s="66"/>
      <c r="G6353" s="66"/>
    </row>
    <row r="6354" customFormat="false" ht="15" hidden="false" customHeight="true" outlineLevel="0" collapsed="false">
      <c r="A6354" s="30" t="n">
        <v>12</v>
      </c>
      <c r="B6354" s="30" t="s">
        <v>790</v>
      </c>
      <c r="C6354" s="30"/>
      <c r="D6354" s="30"/>
      <c r="E6354" s="30"/>
      <c r="F6354" s="30"/>
      <c r="G6354" s="30"/>
    </row>
    <row r="6355" customFormat="false" ht="127.5" hidden="false" customHeight="false" outlineLevel="0" collapsed="false">
      <c r="A6355" s="30" t="s">
        <v>791</v>
      </c>
      <c r="B6355" s="30" t="s">
        <v>792</v>
      </c>
      <c r="C6355" s="61" t="s">
        <v>17</v>
      </c>
      <c r="D6355" s="61" t="s">
        <v>18</v>
      </c>
      <c r="E6355" s="62"/>
      <c r="F6355" s="25"/>
      <c r="G6355" s="25"/>
    </row>
    <row r="6356" customFormat="false" ht="25.5" hidden="false" customHeight="false" outlineLevel="0" collapsed="false">
      <c r="A6356" s="63" t="n">
        <v>10966</v>
      </c>
      <c r="B6356" s="23" t="s">
        <v>2048</v>
      </c>
      <c r="C6356" s="24" t="s">
        <v>1343</v>
      </c>
      <c r="D6356" s="24" t="s">
        <v>114</v>
      </c>
      <c r="E6356" s="62" t="n">
        <v>2306.3</v>
      </c>
      <c r="F6356" s="26" t="n">
        <v>4.04</v>
      </c>
      <c r="G6356" s="26" t="n">
        <v>9317.45</v>
      </c>
    </row>
    <row r="6357" customFormat="false" ht="38.25" hidden="false" customHeight="false" outlineLevel="0" collapsed="false">
      <c r="A6357" s="63" t="s">
        <v>2049</v>
      </c>
      <c r="B6357" s="23" t="s">
        <v>2050</v>
      </c>
      <c r="C6357" s="24" t="s">
        <v>17</v>
      </c>
      <c r="D6357" s="24" t="s">
        <v>1314</v>
      </c>
      <c r="E6357" s="62" t="n">
        <v>161.44</v>
      </c>
      <c r="F6357" s="26" t="n">
        <v>11.09</v>
      </c>
      <c r="G6357" s="26" t="n">
        <v>1789.99</v>
      </c>
    </row>
    <row r="6358" customFormat="false" ht="25.5" hidden="false" customHeight="false" outlineLevel="0" collapsed="false">
      <c r="A6358" s="63" t="s">
        <v>1349</v>
      </c>
      <c r="B6358" s="23" t="s">
        <v>1350</v>
      </c>
      <c r="C6358" s="24" t="s">
        <v>17</v>
      </c>
      <c r="D6358" s="24" t="s">
        <v>1314</v>
      </c>
      <c r="E6358" s="62" t="n">
        <v>161.44</v>
      </c>
      <c r="F6358" s="26" t="n">
        <v>12.54</v>
      </c>
      <c r="G6358" s="26" t="n">
        <v>2024.08</v>
      </c>
    </row>
    <row r="6359" customFormat="false" ht="15" hidden="false" customHeight="false" outlineLevel="0" collapsed="false">
      <c r="A6359" s="64" t="s">
        <v>1353</v>
      </c>
      <c r="B6359" s="64"/>
      <c r="C6359" s="64"/>
      <c r="D6359" s="64"/>
      <c r="E6359" s="64"/>
      <c r="F6359" s="64"/>
      <c r="G6359" s="65" t="n">
        <v>10.66</v>
      </c>
    </row>
    <row r="6360" customFormat="false" ht="15" hidden="false" customHeight="false" outlineLevel="0" collapsed="false">
      <c r="A6360" s="64" t="s">
        <v>1354</v>
      </c>
      <c r="B6360" s="64"/>
      <c r="C6360" s="64"/>
      <c r="D6360" s="64"/>
      <c r="E6360" s="64"/>
      <c r="F6360" s="64"/>
      <c r="G6360" s="65" t="n">
        <v>46.28</v>
      </c>
    </row>
    <row r="6361" customFormat="false" ht="15" hidden="false" customHeight="false" outlineLevel="0" collapsed="false">
      <c r="A6361" s="64" t="s">
        <v>1355</v>
      </c>
      <c r="B6361" s="64"/>
      <c r="C6361" s="64"/>
      <c r="D6361" s="64"/>
      <c r="E6361" s="64"/>
      <c r="F6361" s="64"/>
      <c r="G6361" s="65" t="n">
        <v>56.94</v>
      </c>
    </row>
    <row r="6362" customFormat="false" ht="15" hidden="false" customHeight="false" outlineLevel="0" collapsed="false">
      <c r="A6362" s="64" t="s">
        <v>1356</v>
      </c>
      <c r="B6362" s="64"/>
      <c r="C6362" s="64"/>
      <c r="D6362" s="64"/>
      <c r="E6362" s="64"/>
      <c r="F6362" s="64"/>
      <c r="G6362" s="65" t="n">
        <v>0</v>
      </c>
    </row>
    <row r="6363" customFormat="false" ht="15" hidden="false" customHeight="false" outlineLevel="0" collapsed="false">
      <c r="A6363" s="64" t="s">
        <v>1357</v>
      </c>
      <c r="B6363" s="64"/>
      <c r="C6363" s="64"/>
      <c r="D6363" s="64"/>
      <c r="E6363" s="64"/>
      <c r="F6363" s="64"/>
      <c r="G6363" s="65" t="n">
        <v>14.6</v>
      </c>
    </row>
    <row r="6364" customFormat="false" ht="15" hidden="false" customHeight="false" outlineLevel="0" collapsed="false">
      <c r="A6364" s="64" t="s">
        <v>1358</v>
      </c>
      <c r="B6364" s="64"/>
      <c r="C6364" s="64"/>
      <c r="D6364" s="64"/>
      <c r="E6364" s="64"/>
      <c r="F6364" s="64"/>
      <c r="G6364" s="65" t="n">
        <v>0</v>
      </c>
    </row>
    <row r="6365" customFormat="false" ht="15" hidden="false" customHeight="false" outlineLevel="0" collapsed="false">
      <c r="A6365" s="64" t="s">
        <v>1359</v>
      </c>
      <c r="B6365" s="64"/>
      <c r="C6365" s="64"/>
      <c r="D6365" s="64"/>
      <c r="E6365" s="64"/>
      <c r="F6365" s="64"/>
      <c r="G6365" s="65" t="n">
        <v>14.6</v>
      </c>
    </row>
    <row r="6366" customFormat="false" ht="15" hidden="false" customHeight="false" outlineLevel="0" collapsed="false">
      <c r="A6366" s="64" t="s">
        <v>1360</v>
      </c>
      <c r="B6366" s="64"/>
      <c r="C6366" s="64"/>
      <c r="D6366" s="64"/>
      <c r="E6366" s="64"/>
      <c r="F6366" s="64"/>
      <c r="G6366" s="65" t="n">
        <v>71.54</v>
      </c>
    </row>
    <row r="6367" customFormat="false" ht="15" hidden="false" customHeight="false" outlineLevel="0" collapsed="false">
      <c r="A6367" s="64" t="s">
        <v>1361</v>
      </c>
      <c r="B6367" s="64"/>
      <c r="C6367" s="64"/>
      <c r="D6367" s="64"/>
      <c r="E6367" s="64"/>
      <c r="F6367" s="64"/>
      <c r="G6367" s="65" t="n">
        <v>230.63</v>
      </c>
    </row>
    <row r="6368" customFormat="false" ht="15" hidden="false" customHeight="false" outlineLevel="0" collapsed="false">
      <c r="A6368" s="64" t="s">
        <v>1362</v>
      </c>
      <c r="B6368" s="64"/>
      <c r="C6368" s="64"/>
      <c r="D6368" s="64"/>
      <c r="E6368" s="64"/>
      <c r="F6368" s="64"/>
      <c r="G6368" s="65" t="n">
        <f aca="false">G6367*G6366</f>
        <v>16499.2702</v>
      </c>
    </row>
    <row r="6369" customFormat="false" ht="15" hidden="false" customHeight="false" outlineLevel="0" collapsed="false">
      <c r="A6369" s="66"/>
      <c r="B6369" s="66"/>
      <c r="C6369" s="66"/>
      <c r="D6369" s="66"/>
      <c r="E6369" s="66"/>
      <c r="F6369" s="66"/>
      <c r="G6369" s="66"/>
    </row>
    <row r="6370" customFormat="false" ht="25.5" hidden="false" customHeight="false" outlineLevel="0" collapsed="false">
      <c r="A6370" s="30" t="s">
        <v>793</v>
      </c>
      <c r="B6370" s="30" t="s">
        <v>794</v>
      </c>
      <c r="C6370" s="61" t="s">
        <v>17</v>
      </c>
      <c r="D6370" s="61" t="s">
        <v>49</v>
      </c>
      <c r="E6370" s="62"/>
      <c r="F6370" s="25"/>
      <c r="G6370" s="25"/>
    </row>
    <row r="6371" customFormat="false" ht="25.5" hidden="false" customHeight="false" outlineLevel="0" collapsed="false">
      <c r="A6371" s="63" t="n">
        <v>7241</v>
      </c>
      <c r="B6371" s="23" t="s">
        <v>2051</v>
      </c>
      <c r="C6371" s="24" t="s">
        <v>1343</v>
      </c>
      <c r="D6371" s="24" t="s">
        <v>18</v>
      </c>
      <c r="E6371" s="62" t="n">
        <v>15.18</v>
      </c>
      <c r="F6371" s="26" t="n">
        <v>74.19</v>
      </c>
      <c r="G6371" s="26" t="n">
        <v>1126.2</v>
      </c>
    </row>
    <row r="6372" customFormat="false" ht="25.5" hidden="false" customHeight="false" outlineLevel="0" collapsed="false">
      <c r="A6372" s="63" t="s">
        <v>1349</v>
      </c>
      <c r="B6372" s="23" t="s">
        <v>1350</v>
      </c>
      <c r="C6372" s="24" t="s">
        <v>17</v>
      </c>
      <c r="D6372" s="24" t="s">
        <v>1314</v>
      </c>
      <c r="E6372" s="62" t="n">
        <v>2.21</v>
      </c>
      <c r="F6372" s="26" t="n">
        <v>12.54</v>
      </c>
      <c r="G6372" s="26" t="n">
        <v>27.68</v>
      </c>
    </row>
    <row r="6373" customFormat="false" ht="25.5" hidden="false" customHeight="false" outlineLevel="0" collapsed="false">
      <c r="A6373" s="63" t="s">
        <v>2052</v>
      </c>
      <c r="B6373" s="23" t="s">
        <v>2053</v>
      </c>
      <c r="C6373" s="24" t="s">
        <v>17</v>
      </c>
      <c r="D6373" s="24" t="s">
        <v>1314</v>
      </c>
      <c r="E6373" s="62" t="n">
        <v>2.21</v>
      </c>
      <c r="F6373" s="26" t="n">
        <v>13.92</v>
      </c>
      <c r="G6373" s="26" t="n">
        <v>30.73</v>
      </c>
    </row>
    <row r="6374" customFormat="false" ht="15" hidden="false" customHeight="false" outlineLevel="0" collapsed="false">
      <c r="A6374" s="64" t="s">
        <v>1353</v>
      </c>
      <c r="B6374" s="64"/>
      <c r="C6374" s="64"/>
      <c r="D6374" s="64"/>
      <c r="E6374" s="64"/>
      <c r="F6374" s="64"/>
      <c r="G6374" s="65" t="n">
        <v>2.17</v>
      </c>
    </row>
    <row r="6375" customFormat="false" ht="15" hidden="false" customHeight="false" outlineLevel="0" collapsed="false">
      <c r="A6375" s="64" t="s">
        <v>1354</v>
      </c>
      <c r="B6375" s="64"/>
      <c r="C6375" s="64"/>
      <c r="D6375" s="64"/>
      <c r="E6375" s="64"/>
      <c r="F6375" s="64"/>
      <c r="G6375" s="65" t="n">
        <v>62.21</v>
      </c>
    </row>
    <row r="6376" customFormat="false" ht="15" hidden="false" customHeight="false" outlineLevel="0" collapsed="false">
      <c r="A6376" s="64" t="s">
        <v>1355</v>
      </c>
      <c r="B6376" s="64"/>
      <c r="C6376" s="64"/>
      <c r="D6376" s="64"/>
      <c r="E6376" s="64"/>
      <c r="F6376" s="64"/>
      <c r="G6376" s="65" t="n">
        <v>64.38</v>
      </c>
    </row>
    <row r="6377" customFormat="false" ht="15" hidden="false" customHeight="false" outlineLevel="0" collapsed="false">
      <c r="A6377" s="64" t="s">
        <v>1356</v>
      </c>
      <c r="B6377" s="64"/>
      <c r="C6377" s="64"/>
      <c r="D6377" s="64"/>
      <c r="E6377" s="64"/>
      <c r="F6377" s="64"/>
      <c r="G6377" s="65" t="n">
        <v>0</v>
      </c>
    </row>
    <row r="6378" customFormat="false" ht="15" hidden="false" customHeight="false" outlineLevel="0" collapsed="false">
      <c r="A6378" s="64" t="s">
        <v>1357</v>
      </c>
      <c r="B6378" s="64"/>
      <c r="C6378" s="64"/>
      <c r="D6378" s="64"/>
      <c r="E6378" s="64"/>
      <c r="F6378" s="64"/>
      <c r="G6378" s="65" t="n">
        <v>16.51</v>
      </c>
    </row>
    <row r="6379" customFormat="false" ht="15" hidden="false" customHeight="false" outlineLevel="0" collapsed="false">
      <c r="A6379" s="64" t="s">
        <v>1358</v>
      </c>
      <c r="B6379" s="64"/>
      <c r="C6379" s="64"/>
      <c r="D6379" s="64"/>
      <c r="E6379" s="64"/>
      <c r="F6379" s="64"/>
      <c r="G6379" s="65" t="n">
        <v>0</v>
      </c>
    </row>
    <row r="6380" customFormat="false" ht="15" hidden="false" customHeight="false" outlineLevel="0" collapsed="false">
      <c r="A6380" s="64" t="s">
        <v>1359</v>
      </c>
      <c r="B6380" s="64"/>
      <c r="C6380" s="64"/>
      <c r="D6380" s="64"/>
      <c r="E6380" s="64"/>
      <c r="F6380" s="64"/>
      <c r="G6380" s="65" t="n">
        <v>16.51</v>
      </c>
    </row>
    <row r="6381" customFormat="false" ht="15" hidden="false" customHeight="false" outlineLevel="0" collapsed="false">
      <c r="A6381" s="64" t="s">
        <v>1360</v>
      </c>
      <c r="B6381" s="64"/>
      <c r="C6381" s="64"/>
      <c r="D6381" s="64"/>
      <c r="E6381" s="64"/>
      <c r="F6381" s="64"/>
      <c r="G6381" s="65" t="n">
        <v>80.9</v>
      </c>
    </row>
    <row r="6382" customFormat="false" ht="15" hidden="false" customHeight="false" outlineLevel="0" collapsed="false">
      <c r="A6382" s="64" t="s">
        <v>1361</v>
      </c>
      <c r="B6382" s="64"/>
      <c r="C6382" s="64"/>
      <c r="D6382" s="64"/>
      <c r="E6382" s="64"/>
      <c r="F6382" s="64"/>
      <c r="G6382" s="65" t="n">
        <v>18.4</v>
      </c>
    </row>
    <row r="6383" customFormat="false" ht="15" hidden="false" customHeight="false" outlineLevel="0" collapsed="false">
      <c r="A6383" s="64" t="s">
        <v>1362</v>
      </c>
      <c r="B6383" s="64"/>
      <c r="C6383" s="64"/>
      <c r="D6383" s="64"/>
      <c r="E6383" s="64"/>
      <c r="F6383" s="64"/>
      <c r="G6383" s="65" t="n">
        <f aca="false">G6382*G6381</f>
        <v>1488.56</v>
      </c>
    </row>
    <row r="6384" customFormat="false" ht="15" hidden="false" customHeight="false" outlineLevel="0" collapsed="false">
      <c r="A6384" s="66"/>
      <c r="B6384" s="66"/>
      <c r="C6384" s="66"/>
      <c r="D6384" s="66"/>
      <c r="E6384" s="66"/>
      <c r="F6384" s="66"/>
      <c r="G6384" s="66"/>
    </row>
    <row r="6385" customFormat="false" ht="102" hidden="false" customHeight="false" outlineLevel="0" collapsed="false">
      <c r="A6385" s="30" t="s">
        <v>795</v>
      </c>
      <c r="B6385" s="30" t="s">
        <v>164</v>
      </c>
      <c r="C6385" s="61" t="s">
        <v>17</v>
      </c>
      <c r="D6385" s="61" t="s">
        <v>18</v>
      </c>
      <c r="E6385" s="62"/>
      <c r="F6385" s="25"/>
      <c r="G6385" s="25"/>
    </row>
    <row r="6386" customFormat="false" ht="63.75" hidden="false" customHeight="false" outlineLevel="0" collapsed="false">
      <c r="A6386" s="63" t="n">
        <v>34557</v>
      </c>
      <c r="B6386" s="23" t="s">
        <v>1601</v>
      </c>
      <c r="C6386" s="24" t="s">
        <v>1343</v>
      </c>
      <c r="D6386" s="24" t="s">
        <v>49</v>
      </c>
      <c r="E6386" s="62" t="n">
        <v>31.66</v>
      </c>
      <c r="F6386" s="26" t="n">
        <v>1.47</v>
      </c>
      <c r="G6386" s="26" t="n">
        <v>46.54</v>
      </c>
    </row>
    <row r="6387" customFormat="false" ht="25.5" hidden="false" customHeight="false" outlineLevel="0" collapsed="false">
      <c r="A6387" s="63" t="n">
        <v>37395</v>
      </c>
      <c r="B6387" s="23" t="s">
        <v>1602</v>
      </c>
      <c r="C6387" s="24" t="s">
        <v>1343</v>
      </c>
      <c r="D6387" s="24" t="s">
        <v>1603</v>
      </c>
      <c r="E6387" s="62" t="n">
        <v>0.38</v>
      </c>
      <c r="F6387" s="26" t="n">
        <v>42.4</v>
      </c>
      <c r="G6387" s="26" t="n">
        <v>15.98</v>
      </c>
    </row>
    <row r="6388" customFormat="false" ht="25.5" hidden="false" customHeight="false" outlineLevel="0" collapsed="false">
      <c r="A6388" s="63" t="n">
        <v>7266</v>
      </c>
      <c r="B6388" s="23" t="s">
        <v>1604</v>
      </c>
      <c r="C6388" s="24" t="s">
        <v>1343</v>
      </c>
      <c r="D6388" s="24" t="s">
        <v>1605</v>
      </c>
      <c r="E6388" s="62" t="n">
        <v>2.13</v>
      </c>
      <c r="F6388" s="26" t="n">
        <v>550</v>
      </c>
      <c r="G6388" s="26" t="n">
        <v>1173.7</v>
      </c>
    </row>
    <row r="6389" customFormat="false" ht="89.25" hidden="false" customHeight="false" outlineLevel="0" collapsed="false">
      <c r="A6389" s="63" t="s">
        <v>1606</v>
      </c>
      <c r="B6389" s="23" t="s">
        <v>1607</v>
      </c>
      <c r="C6389" s="24" t="s">
        <v>17</v>
      </c>
      <c r="D6389" s="24" t="s">
        <v>28</v>
      </c>
      <c r="E6389" s="62" t="n">
        <v>0.74</v>
      </c>
      <c r="F6389" s="26" t="n">
        <v>346.73</v>
      </c>
      <c r="G6389" s="26" t="n">
        <v>256.14</v>
      </c>
    </row>
    <row r="6390" customFormat="false" ht="25.5" hidden="false" customHeight="false" outlineLevel="0" collapsed="false">
      <c r="A6390" s="63" t="s">
        <v>1363</v>
      </c>
      <c r="B6390" s="23" t="s">
        <v>1364</v>
      </c>
      <c r="C6390" s="24" t="s">
        <v>17</v>
      </c>
      <c r="D6390" s="24" t="s">
        <v>1314</v>
      </c>
      <c r="E6390" s="62" t="n">
        <v>116.84</v>
      </c>
      <c r="F6390" s="26" t="n">
        <v>15.53</v>
      </c>
      <c r="G6390" s="26" t="n">
        <v>1814.23</v>
      </c>
    </row>
    <row r="6391" customFormat="false" ht="25.5" hidden="false" customHeight="false" outlineLevel="0" collapsed="false">
      <c r="A6391" s="63" t="s">
        <v>1349</v>
      </c>
      <c r="B6391" s="23" t="s">
        <v>1350</v>
      </c>
      <c r="C6391" s="24" t="s">
        <v>17</v>
      </c>
      <c r="D6391" s="24" t="s">
        <v>1314</v>
      </c>
      <c r="E6391" s="62" t="n">
        <v>58.42</v>
      </c>
      <c r="F6391" s="26" t="n">
        <v>12.54</v>
      </c>
      <c r="G6391" s="26" t="n">
        <v>732.44</v>
      </c>
    </row>
    <row r="6392" customFormat="false" ht="15" hidden="false" customHeight="false" outlineLevel="0" collapsed="false">
      <c r="A6392" s="64" t="s">
        <v>1353</v>
      </c>
      <c r="B6392" s="64"/>
      <c r="C6392" s="64"/>
      <c r="D6392" s="64"/>
      <c r="E6392" s="64"/>
      <c r="F6392" s="64"/>
      <c r="G6392" s="65" t="n">
        <v>24.49</v>
      </c>
    </row>
    <row r="6393" customFormat="false" ht="15" hidden="false" customHeight="false" outlineLevel="0" collapsed="false">
      <c r="A6393" s="64" t="s">
        <v>1354</v>
      </c>
      <c r="B6393" s="64"/>
      <c r="C6393" s="64"/>
      <c r="D6393" s="64"/>
      <c r="E6393" s="64"/>
      <c r="F6393" s="64"/>
      <c r="G6393" s="65" t="n">
        <v>29.09</v>
      </c>
    </row>
    <row r="6394" customFormat="false" ht="15" hidden="false" customHeight="false" outlineLevel="0" collapsed="false">
      <c r="A6394" s="64" t="s">
        <v>1355</v>
      </c>
      <c r="B6394" s="64"/>
      <c r="C6394" s="64"/>
      <c r="D6394" s="64"/>
      <c r="E6394" s="64"/>
      <c r="F6394" s="64"/>
      <c r="G6394" s="65" t="n">
        <v>53.58</v>
      </c>
    </row>
    <row r="6395" customFormat="false" ht="15" hidden="false" customHeight="false" outlineLevel="0" collapsed="false">
      <c r="A6395" s="64" t="s">
        <v>1356</v>
      </c>
      <c r="B6395" s="64"/>
      <c r="C6395" s="64"/>
      <c r="D6395" s="64"/>
      <c r="E6395" s="64"/>
      <c r="F6395" s="64"/>
      <c r="G6395" s="65" t="n">
        <v>0</v>
      </c>
    </row>
    <row r="6396" customFormat="false" ht="15" hidden="false" customHeight="false" outlineLevel="0" collapsed="false">
      <c r="A6396" s="64" t="s">
        <v>1357</v>
      </c>
      <c r="B6396" s="64"/>
      <c r="C6396" s="64"/>
      <c r="D6396" s="64"/>
      <c r="E6396" s="64"/>
      <c r="F6396" s="64"/>
      <c r="G6396" s="65" t="n">
        <v>13.74</v>
      </c>
    </row>
    <row r="6397" customFormat="false" ht="15" hidden="false" customHeight="false" outlineLevel="0" collapsed="false">
      <c r="A6397" s="64" t="s">
        <v>1358</v>
      </c>
      <c r="B6397" s="64"/>
      <c r="C6397" s="64"/>
      <c r="D6397" s="64"/>
      <c r="E6397" s="64"/>
      <c r="F6397" s="64"/>
      <c r="G6397" s="65" t="n">
        <v>0</v>
      </c>
    </row>
    <row r="6398" customFormat="false" ht="15" hidden="false" customHeight="false" outlineLevel="0" collapsed="false">
      <c r="A6398" s="64" t="s">
        <v>1359</v>
      </c>
      <c r="B6398" s="64"/>
      <c r="C6398" s="64"/>
      <c r="D6398" s="64"/>
      <c r="E6398" s="64"/>
      <c r="F6398" s="64"/>
      <c r="G6398" s="65" t="n">
        <v>13.74</v>
      </c>
    </row>
    <row r="6399" customFormat="false" ht="15" hidden="false" customHeight="false" outlineLevel="0" collapsed="false">
      <c r="A6399" s="64" t="s">
        <v>1360</v>
      </c>
      <c r="B6399" s="64"/>
      <c r="C6399" s="64"/>
      <c r="D6399" s="64"/>
      <c r="E6399" s="64"/>
      <c r="F6399" s="64"/>
      <c r="G6399" s="65" t="n">
        <v>67.33</v>
      </c>
    </row>
    <row r="6400" customFormat="false" ht="15" hidden="false" customHeight="false" outlineLevel="0" collapsed="false">
      <c r="A6400" s="64" t="s">
        <v>1361</v>
      </c>
      <c r="B6400" s="64"/>
      <c r="C6400" s="64"/>
      <c r="D6400" s="64"/>
      <c r="E6400" s="64"/>
      <c r="F6400" s="64"/>
      <c r="G6400" s="65" t="n">
        <v>75.38</v>
      </c>
    </row>
    <row r="6401" customFormat="false" ht="15" hidden="false" customHeight="false" outlineLevel="0" collapsed="false">
      <c r="A6401" s="64" t="s">
        <v>1362</v>
      </c>
      <c r="B6401" s="64"/>
      <c r="C6401" s="64"/>
      <c r="D6401" s="64"/>
      <c r="E6401" s="64"/>
      <c r="F6401" s="64"/>
      <c r="G6401" s="65" t="n">
        <f aca="false">G6400*G6399</f>
        <v>5075.3354</v>
      </c>
    </row>
    <row r="6402" customFormat="false" ht="15" hidden="false" customHeight="false" outlineLevel="0" collapsed="false">
      <c r="A6402" s="66"/>
      <c r="B6402" s="66"/>
      <c r="C6402" s="66"/>
      <c r="D6402" s="66"/>
      <c r="E6402" s="66"/>
      <c r="F6402" s="66"/>
      <c r="G6402" s="66"/>
    </row>
    <row r="6403" customFormat="false" ht="89.25" hidden="false" customHeight="false" outlineLevel="0" collapsed="false">
      <c r="A6403" s="30" t="s">
        <v>796</v>
      </c>
      <c r="B6403" s="30" t="s">
        <v>195</v>
      </c>
      <c r="C6403" s="61" t="s">
        <v>17</v>
      </c>
      <c r="D6403" s="61" t="s">
        <v>18</v>
      </c>
      <c r="E6403" s="62"/>
      <c r="F6403" s="25"/>
      <c r="G6403" s="25"/>
    </row>
    <row r="6404" customFormat="false" ht="51" hidden="false" customHeight="false" outlineLevel="0" collapsed="false">
      <c r="A6404" s="63" t="n">
        <v>37411</v>
      </c>
      <c r="B6404" s="23" t="s">
        <v>1638</v>
      </c>
      <c r="C6404" s="24" t="s">
        <v>1343</v>
      </c>
      <c r="D6404" s="24" t="s">
        <v>18</v>
      </c>
      <c r="E6404" s="62" t="n">
        <v>20.93</v>
      </c>
      <c r="F6404" s="26" t="n">
        <v>11.79</v>
      </c>
      <c r="G6404" s="26" t="n">
        <v>246.71</v>
      </c>
    </row>
    <row r="6405" customFormat="false" ht="89.25" hidden="false" customHeight="false" outlineLevel="0" collapsed="false">
      <c r="A6405" s="63" t="s">
        <v>1606</v>
      </c>
      <c r="B6405" s="23" t="s">
        <v>1607</v>
      </c>
      <c r="C6405" s="24" t="s">
        <v>17</v>
      </c>
      <c r="D6405" s="24" t="s">
        <v>28</v>
      </c>
      <c r="E6405" s="62" t="n">
        <v>4.73</v>
      </c>
      <c r="F6405" s="26" t="n">
        <v>346.73</v>
      </c>
      <c r="G6405" s="26" t="n">
        <v>1641.38</v>
      </c>
    </row>
    <row r="6406" customFormat="false" ht="25.5" hidden="false" customHeight="false" outlineLevel="0" collapsed="false">
      <c r="A6406" s="63" t="s">
        <v>1363</v>
      </c>
      <c r="B6406" s="23" t="s">
        <v>1364</v>
      </c>
      <c r="C6406" s="24" t="s">
        <v>17</v>
      </c>
      <c r="D6406" s="24" t="s">
        <v>1314</v>
      </c>
      <c r="E6406" s="62" t="n">
        <v>117.59</v>
      </c>
      <c r="F6406" s="26" t="n">
        <v>15.53</v>
      </c>
      <c r="G6406" s="26" t="n">
        <v>1825.93</v>
      </c>
    </row>
    <row r="6407" customFormat="false" ht="25.5" hidden="false" customHeight="false" outlineLevel="0" collapsed="false">
      <c r="A6407" s="63" t="s">
        <v>1349</v>
      </c>
      <c r="B6407" s="23" t="s">
        <v>1350</v>
      </c>
      <c r="C6407" s="24" t="s">
        <v>17</v>
      </c>
      <c r="D6407" s="24" t="s">
        <v>1314</v>
      </c>
      <c r="E6407" s="62" t="n">
        <v>117.59</v>
      </c>
      <c r="F6407" s="26" t="n">
        <v>12.54</v>
      </c>
      <c r="G6407" s="26" t="n">
        <v>1474.33</v>
      </c>
    </row>
    <row r="6408" customFormat="false" ht="15" hidden="false" customHeight="false" outlineLevel="0" collapsed="false">
      <c r="A6408" s="64" t="s">
        <v>1353</v>
      </c>
      <c r="B6408" s="64"/>
      <c r="C6408" s="64"/>
      <c r="D6408" s="64"/>
      <c r="E6408" s="64"/>
      <c r="F6408" s="64"/>
      <c r="G6408" s="65" t="n">
        <v>16.84</v>
      </c>
    </row>
    <row r="6409" customFormat="false" ht="15" hidden="false" customHeight="false" outlineLevel="0" collapsed="false">
      <c r="A6409" s="64" t="s">
        <v>1354</v>
      </c>
      <c r="B6409" s="64"/>
      <c r="C6409" s="64"/>
      <c r="D6409" s="64"/>
      <c r="E6409" s="64"/>
      <c r="F6409" s="64"/>
      <c r="G6409" s="65" t="n">
        <v>17.58</v>
      </c>
    </row>
    <row r="6410" customFormat="false" ht="15" hidden="false" customHeight="false" outlineLevel="0" collapsed="false">
      <c r="A6410" s="64" t="s">
        <v>1355</v>
      </c>
      <c r="B6410" s="64"/>
      <c r="C6410" s="64"/>
      <c r="D6410" s="64"/>
      <c r="E6410" s="64"/>
      <c r="F6410" s="64"/>
      <c r="G6410" s="65" t="n">
        <v>34.41</v>
      </c>
    </row>
    <row r="6411" customFormat="false" ht="15" hidden="false" customHeight="false" outlineLevel="0" collapsed="false">
      <c r="A6411" s="64" t="s">
        <v>1356</v>
      </c>
      <c r="B6411" s="64"/>
      <c r="C6411" s="64"/>
      <c r="D6411" s="64"/>
      <c r="E6411" s="64"/>
      <c r="F6411" s="64"/>
      <c r="G6411" s="65" t="n">
        <v>0</v>
      </c>
    </row>
    <row r="6412" customFormat="false" ht="15" hidden="false" customHeight="false" outlineLevel="0" collapsed="false">
      <c r="A6412" s="64" t="s">
        <v>1357</v>
      </c>
      <c r="B6412" s="64"/>
      <c r="C6412" s="64"/>
      <c r="D6412" s="64"/>
      <c r="E6412" s="64"/>
      <c r="F6412" s="64"/>
      <c r="G6412" s="65" t="n">
        <v>8.83</v>
      </c>
    </row>
    <row r="6413" customFormat="false" ht="15" hidden="false" customHeight="false" outlineLevel="0" collapsed="false">
      <c r="A6413" s="64" t="s">
        <v>1358</v>
      </c>
      <c r="B6413" s="64"/>
      <c r="C6413" s="64"/>
      <c r="D6413" s="64"/>
      <c r="E6413" s="64"/>
      <c r="F6413" s="64"/>
      <c r="G6413" s="65" t="n">
        <v>0</v>
      </c>
    </row>
    <row r="6414" customFormat="false" ht="15" hidden="false" customHeight="false" outlineLevel="0" collapsed="false">
      <c r="A6414" s="64" t="s">
        <v>1359</v>
      </c>
      <c r="B6414" s="64"/>
      <c r="C6414" s="64"/>
      <c r="D6414" s="64"/>
      <c r="E6414" s="64"/>
      <c r="F6414" s="64"/>
      <c r="G6414" s="65" t="n">
        <v>8.83</v>
      </c>
    </row>
    <row r="6415" customFormat="false" ht="15" hidden="false" customHeight="false" outlineLevel="0" collapsed="false">
      <c r="A6415" s="64" t="s">
        <v>1360</v>
      </c>
      <c r="B6415" s="64"/>
      <c r="C6415" s="64"/>
      <c r="D6415" s="64"/>
      <c r="E6415" s="64"/>
      <c r="F6415" s="64"/>
      <c r="G6415" s="65" t="n">
        <v>43.24</v>
      </c>
    </row>
    <row r="6416" customFormat="false" ht="15" hidden="false" customHeight="false" outlineLevel="0" collapsed="false">
      <c r="A6416" s="64" t="s">
        <v>1361</v>
      </c>
      <c r="B6416" s="64"/>
      <c r="C6416" s="64"/>
      <c r="D6416" s="64"/>
      <c r="E6416" s="64"/>
      <c r="F6416" s="64"/>
      <c r="G6416" s="65" t="n">
        <v>150.76</v>
      </c>
    </row>
    <row r="6417" customFormat="false" ht="15" hidden="false" customHeight="false" outlineLevel="0" collapsed="false">
      <c r="A6417" s="64" t="s">
        <v>1362</v>
      </c>
      <c r="B6417" s="64"/>
      <c r="C6417" s="64"/>
      <c r="D6417" s="64"/>
      <c r="E6417" s="64"/>
      <c r="F6417" s="64"/>
      <c r="G6417" s="65" t="n">
        <f aca="false">G6416*G6415</f>
        <v>6518.8624</v>
      </c>
    </row>
    <row r="6418" customFormat="false" ht="15" hidden="false" customHeight="false" outlineLevel="0" collapsed="false">
      <c r="A6418" s="66"/>
      <c r="B6418" s="66"/>
      <c r="C6418" s="66"/>
      <c r="D6418" s="66"/>
      <c r="E6418" s="66"/>
      <c r="F6418" s="66"/>
      <c r="G6418" s="66"/>
    </row>
    <row r="6419" customFormat="false" ht="89.25" hidden="false" customHeight="false" outlineLevel="0" collapsed="false">
      <c r="A6419" s="30" t="s">
        <v>797</v>
      </c>
      <c r="B6419" s="30" t="s">
        <v>199</v>
      </c>
      <c r="C6419" s="61" t="s">
        <v>17</v>
      </c>
      <c r="D6419" s="61" t="s">
        <v>18</v>
      </c>
      <c r="E6419" s="62"/>
      <c r="F6419" s="25"/>
      <c r="G6419" s="25"/>
    </row>
    <row r="6420" customFormat="false" ht="63.75" hidden="false" customHeight="false" outlineLevel="0" collapsed="false">
      <c r="A6420" s="63" t="s">
        <v>1639</v>
      </c>
      <c r="B6420" s="23" t="s">
        <v>1640</v>
      </c>
      <c r="C6420" s="24" t="s">
        <v>17</v>
      </c>
      <c r="D6420" s="24" t="s">
        <v>28</v>
      </c>
      <c r="E6420" s="62" t="n">
        <v>0.63</v>
      </c>
      <c r="F6420" s="26" t="n">
        <v>291.26</v>
      </c>
      <c r="G6420" s="26" t="n">
        <v>184.42</v>
      </c>
    </row>
    <row r="6421" customFormat="false" ht="25.5" hidden="false" customHeight="false" outlineLevel="0" collapsed="false">
      <c r="A6421" s="63" t="s">
        <v>1363</v>
      </c>
      <c r="B6421" s="23" t="s">
        <v>1364</v>
      </c>
      <c r="C6421" s="24" t="s">
        <v>17</v>
      </c>
      <c r="D6421" s="24" t="s">
        <v>1314</v>
      </c>
      <c r="E6421" s="62" t="n">
        <v>27.59</v>
      </c>
      <c r="F6421" s="26" t="n">
        <v>15.53</v>
      </c>
      <c r="G6421" s="26" t="n">
        <v>428.39</v>
      </c>
    </row>
    <row r="6422" customFormat="false" ht="25.5" hidden="false" customHeight="false" outlineLevel="0" collapsed="false">
      <c r="A6422" s="63" t="s">
        <v>1349</v>
      </c>
      <c r="B6422" s="23" t="s">
        <v>1350</v>
      </c>
      <c r="C6422" s="24" t="s">
        <v>17</v>
      </c>
      <c r="D6422" s="24" t="s">
        <v>1314</v>
      </c>
      <c r="E6422" s="62" t="n">
        <v>13.72</v>
      </c>
      <c r="F6422" s="26" t="n">
        <v>12.54</v>
      </c>
      <c r="G6422" s="26" t="n">
        <v>172</v>
      </c>
    </row>
    <row r="6423" customFormat="false" ht="15" hidden="false" customHeight="false" outlineLevel="0" collapsed="false">
      <c r="A6423" s="64" t="s">
        <v>1353</v>
      </c>
      <c r="B6423" s="64"/>
      <c r="C6423" s="64"/>
      <c r="D6423" s="64"/>
      <c r="E6423" s="64"/>
      <c r="F6423" s="64"/>
      <c r="G6423" s="65" t="n">
        <v>3.01</v>
      </c>
    </row>
    <row r="6424" customFormat="false" ht="15" hidden="false" customHeight="false" outlineLevel="0" collapsed="false">
      <c r="A6424" s="64" t="s">
        <v>1354</v>
      </c>
      <c r="B6424" s="64"/>
      <c r="C6424" s="64"/>
      <c r="D6424" s="64"/>
      <c r="E6424" s="64"/>
      <c r="F6424" s="64"/>
      <c r="G6424" s="65" t="n">
        <v>2.19</v>
      </c>
    </row>
    <row r="6425" customFormat="false" ht="15" hidden="false" customHeight="false" outlineLevel="0" collapsed="false">
      <c r="A6425" s="64" t="s">
        <v>1355</v>
      </c>
      <c r="B6425" s="64"/>
      <c r="C6425" s="64"/>
      <c r="D6425" s="64"/>
      <c r="E6425" s="64"/>
      <c r="F6425" s="64"/>
      <c r="G6425" s="65" t="n">
        <v>5.21</v>
      </c>
    </row>
    <row r="6426" customFormat="false" ht="15" hidden="false" customHeight="false" outlineLevel="0" collapsed="false">
      <c r="A6426" s="64" t="s">
        <v>1356</v>
      </c>
      <c r="B6426" s="64"/>
      <c r="C6426" s="64"/>
      <c r="D6426" s="64"/>
      <c r="E6426" s="64"/>
      <c r="F6426" s="64"/>
      <c r="G6426" s="65" t="n">
        <v>0</v>
      </c>
    </row>
    <row r="6427" customFormat="false" ht="15" hidden="false" customHeight="false" outlineLevel="0" collapsed="false">
      <c r="A6427" s="64" t="s">
        <v>1357</v>
      </c>
      <c r="B6427" s="64"/>
      <c r="C6427" s="64"/>
      <c r="D6427" s="64"/>
      <c r="E6427" s="64"/>
      <c r="F6427" s="64"/>
      <c r="G6427" s="65" t="n">
        <v>1.34</v>
      </c>
    </row>
    <row r="6428" customFormat="false" ht="15" hidden="false" customHeight="false" outlineLevel="0" collapsed="false">
      <c r="A6428" s="64" t="s">
        <v>1358</v>
      </c>
      <c r="B6428" s="64"/>
      <c r="C6428" s="64"/>
      <c r="D6428" s="64"/>
      <c r="E6428" s="64"/>
      <c r="F6428" s="64"/>
      <c r="G6428" s="65" t="n">
        <v>0</v>
      </c>
    </row>
    <row r="6429" customFormat="false" ht="15" hidden="false" customHeight="false" outlineLevel="0" collapsed="false">
      <c r="A6429" s="64" t="s">
        <v>1359</v>
      </c>
      <c r="B6429" s="64"/>
      <c r="C6429" s="64"/>
      <c r="D6429" s="64"/>
      <c r="E6429" s="64"/>
      <c r="F6429" s="64"/>
      <c r="G6429" s="65" t="n">
        <v>1.34</v>
      </c>
    </row>
    <row r="6430" customFormat="false" ht="15" hidden="false" customHeight="false" outlineLevel="0" collapsed="false">
      <c r="A6430" s="64" t="s">
        <v>1360</v>
      </c>
      <c r="B6430" s="64"/>
      <c r="C6430" s="64"/>
      <c r="D6430" s="64"/>
      <c r="E6430" s="64"/>
      <c r="F6430" s="64"/>
      <c r="G6430" s="65" t="n">
        <v>6.54</v>
      </c>
    </row>
    <row r="6431" customFormat="false" ht="15" hidden="false" customHeight="false" outlineLevel="0" collapsed="false">
      <c r="A6431" s="64" t="s">
        <v>1361</v>
      </c>
      <c r="B6431" s="64"/>
      <c r="C6431" s="64"/>
      <c r="D6431" s="64"/>
      <c r="E6431" s="64"/>
      <c r="F6431" s="64"/>
      <c r="G6431" s="65" t="n">
        <v>150.76</v>
      </c>
    </row>
    <row r="6432" customFormat="false" ht="15" hidden="false" customHeight="false" outlineLevel="0" collapsed="false">
      <c r="A6432" s="64" t="s">
        <v>1362</v>
      </c>
      <c r="B6432" s="64"/>
      <c r="C6432" s="64"/>
      <c r="D6432" s="64"/>
      <c r="E6432" s="64"/>
      <c r="F6432" s="64"/>
      <c r="G6432" s="65" t="n">
        <f aca="false">G6431*G6430</f>
        <v>985.9704</v>
      </c>
    </row>
    <row r="6433" customFormat="false" ht="15" hidden="false" customHeight="false" outlineLevel="0" collapsed="false">
      <c r="A6433" s="66"/>
      <c r="B6433" s="66"/>
      <c r="C6433" s="66"/>
      <c r="D6433" s="66"/>
      <c r="E6433" s="66"/>
      <c r="F6433" s="66"/>
      <c r="G6433" s="66"/>
    </row>
    <row r="6434" customFormat="false" ht="89.25" hidden="false" customHeight="false" outlineLevel="0" collapsed="false">
      <c r="A6434" s="30" t="s">
        <v>798</v>
      </c>
      <c r="B6434" s="30" t="s">
        <v>799</v>
      </c>
      <c r="C6434" s="61" t="s">
        <v>17</v>
      </c>
      <c r="D6434" s="61" t="s">
        <v>18</v>
      </c>
      <c r="E6434" s="62"/>
      <c r="F6434" s="25"/>
      <c r="G6434" s="25"/>
    </row>
    <row r="6435" customFormat="false" ht="38.25" hidden="false" customHeight="false" outlineLevel="0" collapsed="false">
      <c r="A6435" s="63" t="n">
        <v>40536</v>
      </c>
      <c r="B6435" s="23" t="s">
        <v>2054</v>
      </c>
      <c r="C6435" s="24" t="s">
        <v>1343</v>
      </c>
      <c r="D6435" s="24" t="s">
        <v>114</v>
      </c>
      <c r="E6435" s="62" t="n">
        <v>994.25</v>
      </c>
      <c r="F6435" s="26" t="n">
        <v>4.42</v>
      </c>
      <c r="G6435" s="26" t="n">
        <v>4394.57</v>
      </c>
    </row>
    <row r="6436" customFormat="false" ht="38.25" hidden="false" customHeight="false" outlineLevel="0" collapsed="false">
      <c r="A6436" s="63" t="n">
        <v>40578</v>
      </c>
      <c r="B6436" s="23" t="s">
        <v>2055</v>
      </c>
      <c r="C6436" s="24" t="s">
        <v>1343</v>
      </c>
      <c r="D6436" s="24" t="s">
        <v>1603</v>
      </c>
      <c r="E6436" s="62" t="n">
        <v>1.61</v>
      </c>
      <c r="F6436" s="26" t="n">
        <v>80.44</v>
      </c>
      <c r="G6436" s="26" t="n">
        <v>129.86</v>
      </c>
    </row>
    <row r="6437" customFormat="false" ht="38.25" hidden="false" customHeight="false" outlineLevel="0" collapsed="false">
      <c r="A6437" s="63" t="s">
        <v>2049</v>
      </c>
      <c r="B6437" s="23" t="s">
        <v>2050</v>
      </c>
      <c r="C6437" s="24" t="s">
        <v>17</v>
      </c>
      <c r="D6437" s="24" t="s">
        <v>1314</v>
      </c>
      <c r="E6437" s="62" t="n">
        <v>49.12</v>
      </c>
      <c r="F6437" s="26" t="n">
        <v>11.09</v>
      </c>
      <c r="G6437" s="26" t="n">
        <v>544.67</v>
      </c>
    </row>
    <row r="6438" customFormat="false" ht="25.5" hidden="false" customHeight="false" outlineLevel="0" collapsed="false">
      <c r="A6438" s="63" t="s">
        <v>1349</v>
      </c>
      <c r="B6438" s="23" t="s">
        <v>1350</v>
      </c>
      <c r="C6438" s="24" t="s">
        <v>17</v>
      </c>
      <c r="D6438" s="24" t="s">
        <v>1314</v>
      </c>
      <c r="E6438" s="62" t="n">
        <v>24.22</v>
      </c>
      <c r="F6438" s="26" t="n">
        <v>12.54</v>
      </c>
      <c r="G6438" s="26" t="n">
        <v>303.61</v>
      </c>
    </row>
    <row r="6439" customFormat="false" ht="51" hidden="false" customHeight="false" outlineLevel="0" collapsed="false">
      <c r="A6439" s="63" t="s">
        <v>2056</v>
      </c>
      <c r="B6439" s="23" t="s">
        <v>2057</v>
      </c>
      <c r="C6439" s="24" t="s">
        <v>17</v>
      </c>
      <c r="D6439" s="24" t="s">
        <v>1382</v>
      </c>
      <c r="E6439" s="62" t="n">
        <v>1.55</v>
      </c>
      <c r="F6439" s="26" t="n">
        <v>10.95</v>
      </c>
      <c r="G6439" s="26" t="n">
        <v>16.92</v>
      </c>
    </row>
    <row r="6440" customFormat="false" ht="51" hidden="false" customHeight="false" outlineLevel="0" collapsed="false">
      <c r="A6440" s="63" t="s">
        <v>2058</v>
      </c>
      <c r="B6440" s="23" t="s">
        <v>2059</v>
      </c>
      <c r="C6440" s="24" t="s">
        <v>17</v>
      </c>
      <c r="D6440" s="24" t="s">
        <v>1557</v>
      </c>
      <c r="E6440" s="62" t="n">
        <v>2.14</v>
      </c>
      <c r="F6440" s="26" t="n">
        <v>10.47</v>
      </c>
      <c r="G6440" s="26" t="n">
        <v>22.45</v>
      </c>
    </row>
    <row r="6441" customFormat="false" ht="15" hidden="false" customHeight="false" outlineLevel="0" collapsed="false">
      <c r="A6441" s="64" t="s">
        <v>1353</v>
      </c>
      <c r="B6441" s="64"/>
      <c r="C6441" s="64"/>
      <c r="D6441" s="64"/>
      <c r="E6441" s="64"/>
      <c r="F6441" s="64"/>
      <c r="G6441" s="65" t="n">
        <v>2.45</v>
      </c>
    </row>
    <row r="6442" customFormat="false" ht="15" hidden="false" customHeight="false" outlineLevel="0" collapsed="false">
      <c r="A6442" s="64" t="s">
        <v>1354</v>
      </c>
      <c r="B6442" s="64"/>
      <c r="C6442" s="64"/>
      <c r="D6442" s="64"/>
      <c r="E6442" s="64"/>
      <c r="F6442" s="64"/>
      <c r="G6442" s="65" t="n">
        <v>21.02</v>
      </c>
    </row>
    <row r="6443" customFormat="false" ht="15" hidden="false" customHeight="false" outlineLevel="0" collapsed="false">
      <c r="A6443" s="64" t="s">
        <v>1355</v>
      </c>
      <c r="B6443" s="64"/>
      <c r="C6443" s="64"/>
      <c r="D6443" s="64"/>
      <c r="E6443" s="64"/>
      <c r="F6443" s="64"/>
      <c r="G6443" s="65" t="n">
        <v>23.47</v>
      </c>
    </row>
    <row r="6444" customFormat="false" ht="15" hidden="false" customHeight="false" outlineLevel="0" collapsed="false">
      <c r="A6444" s="64" t="s">
        <v>1356</v>
      </c>
      <c r="B6444" s="64"/>
      <c r="C6444" s="64"/>
      <c r="D6444" s="64"/>
      <c r="E6444" s="64"/>
      <c r="F6444" s="64"/>
      <c r="G6444" s="65" t="n">
        <v>0</v>
      </c>
    </row>
    <row r="6445" customFormat="false" ht="15" hidden="false" customHeight="false" outlineLevel="0" collapsed="false">
      <c r="A6445" s="64" t="s">
        <v>1357</v>
      </c>
      <c r="B6445" s="64"/>
      <c r="C6445" s="64"/>
      <c r="D6445" s="64"/>
      <c r="E6445" s="64"/>
      <c r="F6445" s="64"/>
      <c r="G6445" s="65" t="n">
        <v>6.02</v>
      </c>
    </row>
    <row r="6446" customFormat="false" ht="15" hidden="false" customHeight="false" outlineLevel="0" collapsed="false">
      <c r="A6446" s="64" t="s">
        <v>1358</v>
      </c>
      <c r="B6446" s="64"/>
      <c r="C6446" s="64"/>
      <c r="D6446" s="64"/>
      <c r="E6446" s="64"/>
      <c r="F6446" s="64"/>
      <c r="G6446" s="65" t="n">
        <v>0</v>
      </c>
    </row>
    <row r="6447" customFormat="false" ht="15" hidden="false" customHeight="false" outlineLevel="0" collapsed="false">
      <c r="A6447" s="64" t="s">
        <v>1359</v>
      </c>
      <c r="B6447" s="64"/>
      <c r="C6447" s="64"/>
      <c r="D6447" s="64"/>
      <c r="E6447" s="64"/>
      <c r="F6447" s="64"/>
      <c r="G6447" s="65" t="n">
        <v>6.02</v>
      </c>
    </row>
    <row r="6448" customFormat="false" ht="15" hidden="false" customHeight="false" outlineLevel="0" collapsed="false">
      <c r="A6448" s="64" t="s">
        <v>1360</v>
      </c>
      <c r="B6448" s="64"/>
      <c r="C6448" s="64"/>
      <c r="D6448" s="64"/>
      <c r="E6448" s="64"/>
      <c r="F6448" s="64"/>
      <c r="G6448" s="65" t="n">
        <v>29.49</v>
      </c>
    </row>
    <row r="6449" customFormat="false" ht="15" hidden="false" customHeight="false" outlineLevel="0" collapsed="false">
      <c r="A6449" s="64" t="s">
        <v>1361</v>
      </c>
      <c r="B6449" s="64"/>
      <c r="C6449" s="64"/>
      <c r="D6449" s="64"/>
      <c r="E6449" s="64"/>
      <c r="F6449" s="64"/>
      <c r="G6449" s="65" t="n">
        <v>230.63</v>
      </c>
    </row>
    <row r="6450" customFormat="false" ht="15" hidden="false" customHeight="false" outlineLevel="0" collapsed="false">
      <c r="A6450" s="64" t="s">
        <v>1362</v>
      </c>
      <c r="B6450" s="64"/>
      <c r="C6450" s="64"/>
      <c r="D6450" s="64"/>
      <c r="E6450" s="64"/>
      <c r="F6450" s="64"/>
      <c r="G6450" s="65" t="n">
        <f aca="false">G6449*G6448</f>
        <v>6801.2787</v>
      </c>
    </row>
    <row r="6451" customFormat="false" ht="15" hidden="false" customHeight="false" outlineLevel="0" collapsed="false">
      <c r="A6451" s="66"/>
      <c r="B6451" s="66"/>
      <c r="C6451" s="66"/>
      <c r="D6451" s="66"/>
      <c r="E6451" s="66"/>
      <c r="F6451" s="66"/>
      <c r="G6451" s="66"/>
    </row>
    <row r="6452" customFormat="false" ht="51" hidden="false" customHeight="false" outlineLevel="0" collapsed="false">
      <c r="A6452" s="30" t="s">
        <v>800</v>
      </c>
      <c r="B6452" s="30" t="s">
        <v>801</v>
      </c>
      <c r="C6452" s="61" t="s">
        <v>17</v>
      </c>
      <c r="D6452" s="61" t="s">
        <v>18</v>
      </c>
      <c r="E6452" s="62"/>
      <c r="F6452" s="25"/>
      <c r="G6452" s="25"/>
    </row>
    <row r="6453" customFormat="false" ht="63.75" hidden="false" customHeight="false" outlineLevel="0" collapsed="false">
      <c r="A6453" s="63" t="n">
        <v>11029</v>
      </c>
      <c r="B6453" s="23" t="s">
        <v>2060</v>
      </c>
      <c r="C6453" s="24" t="s">
        <v>1343</v>
      </c>
      <c r="D6453" s="24" t="s">
        <v>1405</v>
      </c>
      <c r="E6453" s="62" t="n">
        <v>957.11</v>
      </c>
      <c r="F6453" s="26" t="n">
        <v>0.84</v>
      </c>
      <c r="G6453" s="26" t="n">
        <v>803.98</v>
      </c>
    </row>
    <row r="6454" customFormat="false" ht="102" hidden="false" customHeight="false" outlineLevel="0" collapsed="false">
      <c r="A6454" s="63" t="n">
        <v>40867</v>
      </c>
      <c r="B6454" s="23" t="s">
        <v>2061</v>
      </c>
      <c r="C6454" s="24" t="s">
        <v>1343</v>
      </c>
      <c r="D6454" s="24" t="s">
        <v>18</v>
      </c>
      <c r="E6454" s="62" t="n">
        <v>264.3</v>
      </c>
      <c r="F6454" s="26" t="n">
        <v>72</v>
      </c>
      <c r="G6454" s="26" t="n">
        <v>19029.74</v>
      </c>
    </row>
    <row r="6455" customFormat="false" ht="25.5" hidden="false" customHeight="false" outlineLevel="0" collapsed="false">
      <c r="A6455" s="63" t="s">
        <v>1349</v>
      </c>
      <c r="B6455" s="23" t="s">
        <v>1350</v>
      </c>
      <c r="C6455" s="24" t="s">
        <v>17</v>
      </c>
      <c r="D6455" s="24" t="s">
        <v>1314</v>
      </c>
      <c r="E6455" s="62" t="n">
        <v>14.07</v>
      </c>
      <c r="F6455" s="26" t="n">
        <v>12.54</v>
      </c>
      <c r="G6455" s="26" t="n">
        <v>176.38</v>
      </c>
    </row>
    <row r="6456" customFormat="false" ht="25.5" hidden="false" customHeight="false" outlineLevel="0" collapsed="false">
      <c r="A6456" s="63" t="s">
        <v>2052</v>
      </c>
      <c r="B6456" s="23" t="s">
        <v>2053</v>
      </c>
      <c r="C6456" s="24" t="s">
        <v>17</v>
      </c>
      <c r="D6456" s="24" t="s">
        <v>1314</v>
      </c>
      <c r="E6456" s="62" t="n">
        <v>12.92</v>
      </c>
      <c r="F6456" s="26" t="n">
        <v>13.92</v>
      </c>
      <c r="G6456" s="26" t="n">
        <v>179.75</v>
      </c>
    </row>
    <row r="6457" customFormat="false" ht="63.75" hidden="false" customHeight="false" outlineLevel="0" collapsed="false">
      <c r="A6457" s="63" t="s">
        <v>2062</v>
      </c>
      <c r="B6457" s="23" t="s">
        <v>2063</v>
      </c>
      <c r="C6457" s="24" t="s">
        <v>17</v>
      </c>
      <c r="D6457" s="24" t="s">
        <v>1382</v>
      </c>
      <c r="E6457" s="62" t="n">
        <v>0.16</v>
      </c>
      <c r="F6457" s="26" t="n">
        <v>291.1</v>
      </c>
      <c r="G6457" s="26" t="n">
        <v>47</v>
      </c>
    </row>
    <row r="6458" customFormat="false" ht="63.75" hidden="false" customHeight="false" outlineLevel="0" collapsed="false">
      <c r="A6458" s="63" t="s">
        <v>2064</v>
      </c>
      <c r="B6458" s="23" t="s">
        <v>2065</v>
      </c>
      <c r="C6458" s="24" t="s">
        <v>17</v>
      </c>
      <c r="D6458" s="24" t="s">
        <v>1557</v>
      </c>
      <c r="E6458" s="62" t="n">
        <v>0.23</v>
      </c>
      <c r="F6458" s="26" t="n">
        <v>112.38</v>
      </c>
      <c r="G6458" s="26" t="n">
        <v>25.92</v>
      </c>
    </row>
    <row r="6459" customFormat="false" ht="15" hidden="false" customHeight="false" outlineLevel="0" collapsed="false">
      <c r="A6459" s="64" t="s">
        <v>1353</v>
      </c>
      <c r="B6459" s="64"/>
      <c r="C6459" s="64"/>
      <c r="D6459" s="64"/>
      <c r="E6459" s="64"/>
      <c r="F6459" s="64"/>
      <c r="G6459" s="65" t="n">
        <v>1.09</v>
      </c>
    </row>
    <row r="6460" customFormat="false" ht="15" hidden="false" customHeight="false" outlineLevel="0" collapsed="false">
      <c r="A6460" s="64" t="s">
        <v>1354</v>
      </c>
      <c r="B6460" s="64"/>
      <c r="C6460" s="64"/>
      <c r="D6460" s="64"/>
      <c r="E6460" s="64"/>
      <c r="F6460" s="64"/>
      <c r="G6460" s="65" t="n">
        <v>86.77</v>
      </c>
    </row>
    <row r="6461" customFormat="false" ht="15" hidden="false" customHeight="false" outlineLevel="0" collapsed="false">
      <c r="A6461" s="64" t="s">
        <v>1355</v>
      </c>
      <c r="B6461" s="64"/>
      <c r="C6461" s="64"/>
      <c r="D6461" s="64"/>
      <c r="E6461" s="64"/>
      <c r="F6461" s="64"/>
      <c r="G6461" s="65" t="n">
        <v>87.86</v>
      </c>
    </row>
    <row r="6462" customFormat="false" ht="15" hidden="false" customHeight="false" outlineLevel="0" collapsed="false">
      <c r="A6462" s="64" t="s">
        <v>1356</v>
      </c>
      <c r="B6462" s="64"/>
      <c r="C6462" s="64"/>
      <c r="D6462" s="64"/>
      <c r="E6462" s="64"/>
      <c r="F6462" s="64"/>
      <c r="G6462" s="65" t="n">
        <v>0</v>
      </c>
    </row>
    <row r="6463" customFormat="false" ht="15" hidden="false" customHeight="false" outlineLevel="0" collapsed="false">
      <c r="A6463" s="64" t="s">
        <v>1357</v>
      </c>
      <c r="B6463" s="64"/>
      <c r="C6463" s="64"/>
      <c r="D6463" s="64"/>
      <c r="E6463" s="64"/>
      <c r="F6463" s="64"/>
      <c r="G6463" s="65" t="n">
        <v>22.54</v>
      </c>
    </row>
    <row r="6464" customFormat="false" ht="15" hidden="false" customHeight="false" outlineLevel="0" collapsed="false">
      <c r="A6464" s="64" t="s">
        <v>1358</v>
      </c>
      <c r="B6464" s="64"/>
      <c r="C6464" s="64"/>
      <c r="D6464" s="64"/>
      <c r="E6464" s="64"/>
      <c r="F6464" s="64"/>
      <c r="G6464" s="65" t="n">
        <v>0</v>
      </c>
    </row>
    <row r="6465" customFormat="false" ht="15" hidden="false" customHeight="false" outlineLevel="0" collapsed="false">
      <c r="A6465" s="64" t="s">
        <v>1359</v>
      </c>
      <c r="B6465" s="64"/>
      <c r="C6465" s="64"/>
      <c r="D6465" s="64"/>
      <c r="E6465" s="64"/>
      <c r="F6465" s="64"/>
      <c r="G6465" s="65" t="n">
        <v>22.54</v>
      </c>
    </row>
    <row r="6466" customFormat="false" ht="15" hidden="false" customHeight="false" outlineLevel="0" collapsed="false">
      <c r="A6466" s="64" t="s">
        <v>1360</v>
      </c>
      <c r="B6466" s="64"/>
      <c r="C6466" s="64"/>
      <c r="D6466" s="64"/>
      <c r="E6466" s="64"/>
      <c r="F6466" s="64"/>
      <c r="G6466" s="65" t="n">
        <v>110.39</v>
      </c>
    </row>
    <row r="6467" customFormat="false" ht="15" hidden="false" customHeight="false" outlineLevel="0" collapsed="false">
      <c r="A6467" s="64" t="s">
        <v>1361</v>
      </c>
      <c r="B6467" s="64"/>
      <c r="C6467" s="64"/>
      <c r="D6467" s="64"/>
      <c r="E6467" s="64"/>
      <c r="F6467" s="64"/>
      <c r="G6467" s="65" t="n">
        <v>230.63</v>
      </c>
    </row>
    <row r="6468" customFormat="false" ht="15" hidden="false" customHeight="false" outlineLevel="0" collapsed="false">
      <c r="A6468" s="64" t="s">
        <v>1362</v>
      </c>
      <c r="B6468" s="64"/>
      <c r="C6468" s="64"/>
      <c r="D6468" s="64"/>
      <c r="E6468" s="64"/>
      <c r="F6468" s="64"/>
      <c r="G6468" s="65" t="n">
        <f aca="false">G6467*G6466</f>
        <v>25459.2457</v>
      </c>
    </row>
    <row r="6469" customFormat="false" ht="15" hidden="false" customHeight="false" outlineLevel="0" collapsed="false">
      <c r="A6469" s="66"/>
      <c r="B6469" s="66"/>
      <c r="C6469" s="66"/>
      <c r="D6469" s="66"/>
      <c r="E6469" s="66"/>
      <c r="F6469" s="66"/>
      <c r="G6469" s="66"/>
    </row>
    <row r="6470" customFormat="false" ht="63.75" hidden="false" customHeight="false" outlineLevel="0" collapsed="false">
      <c r="A6470" s="30" t="s">
        <v>802</v>
      </c>
      <c r="B6470" s="30" t="s">
        <v>803</v>
      </c>
      <c r="C6470" s="61" t="s">
        <v>17</v>
      </c>
      <c r="D6470" s="61" t="s">
        <v>49</v>
      </c>
      <c r="E6470" s="62"/>
      <c r="F6470" s="25"/>
      <c r="G6470" s="25"/>
    </row>
    <row r="6471" customFormat="false" ht="15" hidden="false" customHeight="false" outlineLevel="0" collapsed="false">
      <c r="A6471" s="63" t="n">
        <v>13388</v>
      </c>
      <c r="B6471" s="23" t="s">
        <v>2066</v>
      </c>
      <c r="C6471" s="24" t="s">
        <v>1343</v>
      </c>
      <c r="D6471" s="24" t="s">
        <v>114</v>
      </c>
      <c r="E6471" s="62" t="n">
        <v>2.78</v>
      </c>
      <c r="F6471" s="26" t="n">
        <v>81.51</v>
      </c>
      <c r="G6471" s="26" t="n">
        <v>226.22</v>
      </c>
    </row>
    <row r="6472" customFormat="false" ht="51" hidden="false" customHeight="false" outlineLevel="0" collapsed="false">
      <c r="A6472" s="63" t="n">
        <v>142</v>
      </c>
      <c r="B6472" s="23" t="s">
        <v>2067</v>
      </c>
      <c r="C6472" s="24" t="s">
        <v>1343</v>
      </c>
      <c r="D6472" s="24" t="s">
        <v>2068</v>
      </c>
      <c r="E6472" s="62" t="n">
        <v>2.49</v>
      </c>
      <c r="F6472" s="26" t="n">
        <v>31.72</v>
      </c>
      <c r="G6472" s="26" t="n">
        <v>79.08</v>
      </c>
    </row>
    <row r="6473" customFormat="false" ht="38.25" hidden="false" customHeight="false" outlineLevel="0" collapsed="false">
      <c r="A6473" s="63" t="n">
        <v>40869</v>
      </c>
      <c r="B6473" s="23" t="s">
        <v>2069</v>
      </c>
      <c r="C6473" s="24" t="s">
        <v>1343</v>
      </c>
      <c r="D6473" s="24" t="s">
        <v>49</v>
      </c>
      <c r="E6473" s="62" t="n">
        <v>96.43</v>
      </c>
      <c r="F6473" s="26" t="n">
        <v>22.51</v>
      </c>
      <c r="G6473" s="26" t="n">
        <v>2170.68</v>
      </c>
    </row>
    <row r="6474" customFormat="false" ht="25.5" hidden="false" customHeight="false" outlineLevel="0" collapsed="false">
      <c r="A6474" s="63" t="n">
        <v>5061</v>
      </c>
      <c r="B6474" s="23" t="s">
        <v>1393</v>
      </c>
      <c r="C6474" s="24" t="s">
        <v>1343</v>
      </c>
      <c r="D6474" s="24" t="s">
        <v>114</v>
      </c>
      <c r="E6474" s="62" t="n">
        <v>0.38</v>
      </c>
      <c r="F6474" s="26" t="n">
        <v>8.6</v>
      </c>
      <c r="G6474" s="26" t="n">
        <v>3.24</v>
      </c>
    </row>
    <row r="6475" customFormat="false" ht="38.25" hidden="false" customHeight="false" outlineLevel="0" collapsed="false">
      <c r="A6475" s="63" t="n">
        <v>5104</v>
      </c>
      <c r="B6475" s="23" t="s">
        <v>2070</v>
      </c>
      <c r="C6475" s="24" t="s">
        <v>1343</v>
      </c>
      <c r="D6475" s="24" t="s">
        <v>114</v>
      </c>
      <c r="E6475" s="62" t="n">
        <v>0.08</v>
      </c>
      <c r="F6475" s="26" t="n">
        <v>59.11</v>
      </c>
      <c r="G6475" s="26" t="n">
        <v>4.45</v>
      </c>
    </row>
    <row r="6476" customFormat="false" ht="25.5" hidden="false" customHeight="false" outlineLevel="0" collapsed="false">
      <c r="A6476" s="63" t="s">
        <v>1349</v>
      </c>
      <c r="B6476" s="23" t="s">
        <v>1350</v>
      </c>
      <c r="C6476" s="24" t="s">
        <v>17</v>
      </c>
      <c r="D6476" s="24" t="s">
        <v>1314</v>
      </c>
      <c r="E6476" s="62" t="n">
        <v>13.27</v>
      </c>
      <c r="F6476" s="26" t="n">
        <v>12.54</v>
      </c>
      <c r="G6476" s="26" t="n">
        <v>166.31</v>
      </c>
    </row>
    <row r="6477" customFormat="false" ht="25.5" hidden="false" customHeight="false" outlineLevel="0" collapsed="false">
      <c r="A6477" s="63" t="s">
        <v>2052</v>
      </c>
      <c r="B6477" s="23" t="s">
        <v>2053</v>
      </c>
      <c r="C6477" s="24" t="s">
        <v>17</v>
      </c>
      <c r="D6477" s="24" t="s">
        <v>1314</v>
      </c>
      <c r="E6477" s="62" t="n">
        <v>8.84</v>
      </c>
      <c r="F6477" s="26" t="n">
        <v>13.92</v>
      </c>
      <c r="G6477" s="26" t="n">
        <v>123.08</v>
      </c>
    </row>
    <row r="6478" customFormat="false" ht="51" hidden="false" customHeight="false" outlineLevel="0" collapsed="false">
      <c r="A6478" s="63" t="s">
        <v>2056</v>
      </c>
      <c r="B6478" s="23" t="s">
        <v>2057</v>
      </c>
      <c r="C6478" s="24" t="s">
        <v>17</v>
      </c>
      <c r="D6478" s="24" t="s">
        <v>1382</v>
      </c>
      <c r="E6478" s="62" t="n">
        <v>0.62</v>
      </c>
      <c r="F6478" s="26" t="n">
        <v>10.95</v>
      </c>
      <c r="G6478" s="26" t="n">
        <v>6.8</v>
      </c>
    </row>
    <row r="6479" customFormat="false" ht="51" hidden="false" customHeight="false" outlineLevel="0" collapsed="false">
      <c r="A6479" s="63" t="s">
        <v>2058</v>
      </c>
      <c r="B6479" s="23" t="s">
        <v>2059</v>
      </c>
      <c r="C6479" s="24" t="s">
        <v>17</v>
      </c>
      <c r="D6479" s="24" t="s">
        <v>1557</v>
      </c>
      <c r="E6479" s="62" t="n">
        <v>0.86</v>
      </c>
      <c r="F6479" s="26" t="n">
        <v>10.47</v>
      </c>
      <c r="G6479" s="26" t="n">
        <v>9.01</v>
      </c>
    </row>
    <row r="6480" customFormat="false" ht="15" hidden="false" customHeight="false" outlineLevel="0" collapsed="false">
      <c r="A6480" s="64" t="s">
        <v>1353</v>
      </c>
      <c r="B6480" s="64"/>
      <c r="C6480" s="64"/>
      <c r="D6480" s="64"/>
      <c r="E6480" s="64"/>
      <c r="F6480" s="64"/>
      <c r="G6480" s="65" t="n">
        <v>4.38</v>
      </c>
    </row>
    <row r="6481" customFormat="false" ht="15" hidden="false" customHeight="false" outlineLevel="0" collapsed="false">
      <c r="A6481" s="64" t="s">
        <v>1354</v>
      </c>
      <c r="B6481" s="64"/>
      <c r="C6481" s="64"/>
      <c r="D6481" s="64"/>
      <c r="E6481" s="64"/>
      <c r="F6481" s="64"/>
      <c r="G6481" s="65" t="n">
        <v>54.9</v>
      </c>
    </row>
    <row r="6482" customFormat="false" ht="15" hidden="false" customHeight="false" outlineLevel="0" collapsed="false">
      <c r="A6482" s="64" t="s">
        <v>1355</v>
      </c>
      <c r="B6482" s="64"/>
      <c r="C6482" s="64"/>
      <c r="D6482" s="64"/>
      <c r="E6482" s="64"/>
      <c r="F6482" s="64"/>
      <c r="G6482" s="65" t="n">
        <v>59.29</v>
      </c>
    </row>
    <row r="6483" customFormat="false" ht="15" hidden="false" customHeight="false" outlineLevel="0" collapsed="false">
      <c r="A6483" s="64" t="s">
        <v>1356</v>
      </c>
      <c r="B6483" s="64"/>
      <c r="C6483" s="64"/>
      <c r="D6483" s="64"/>
      <c r="E6483" s="64"/>
      <c r="F6483" s="64"/>
      <c r="G6483" s="65" t="n">
        <v>0</v>
      </c>
    </row>
    <row r="6484" customFormat="false" ht="15" hidden="false" customHeight="false" outlineLevel="0" collapsed="false">
      <c r="A6484" s="64" t="s">
        <v>1357</v>
      </c>
      <c r="B6484" s="64"/>
      <c r="C6484" s="64"/>
      <c r="D6484" s="64"/>
      <c r="E6484" s="64"/>
      <c r="F6484" s="64"/>
      <c r="G6484" s="65" t="n">
        <v>15.21</v>
      </c>
    </row>
    <row r="6485" customFormat="false" ht="15" hidden="false" customHeight="false" outlineLevel="0" collapsed="false">
      <c r="A6485" s="64" t="s">
        <v>1358</v>
      </c>
      <c r="B6485" s="64"/>
      <c r="C6485" s="64"/>
      <c r="D6485" s="64"/>
      <c r="E6485" s="64"/>
      <c r="F6485" s="64"/>
      <c r="G6485" s="65" t="n">
        <v>0</v>
      </c>
    </row>
    <row r="6486" customFormat="false" ht="15" hidden="false" customHeight="false" outlineLevel="0" collapsed="false">
      <c r="A6486" s="64" t="s">
        <v>1359</v>
      </c>
      <c r="B6486" s="64"/>
      <c r="C6486" s="64"/>
      <c r="D6486" s="64"/>
      <c r="E6486" s="64"/>
      <c r="F6486" s="64"/>
      <c r="G6486" s="65" t="n">
        <v>15.21</v>
      </c>
    </row>
    <row r="6487" customFormat="false" ht="15" hidden="false" customHeight="false" outlineLevel="0" collapsed="false">
      <c r="A6487" s="64" t="s">
        <v>1360</v>
      </c>
      <c r="B6487" s="64"/>
      <c r="C6487" s="64"/>
      <c r="D6487" s="64"/>
      <c r="E6487" s="64"/>
      <c r="F6487" s="64"/>
      <c r="G6487" s="65" t="n">
        <v>74.49</v>
      </c>
    </row>
    <row r="6488" customFormat="false" ht="15" hidden="false" customHeight="false" outlineLevel="0" collapsed="false">
      <c r="A6488" s="64" t="s">
        <v>1361</v>
      </c>
      <c r="B6488" s="64"/>
      <c r="C6488" s="64"/>
      <c r="D6488" s="64"/>
      <c r="E6488" s="64"/>
      <c r="F6488" s="64"/>
      <c r="G6488" s="65" t="n">
        <v>47.04</v>
      </c>
    </row>
    <row r="6489" customFormat="false" ht="15" hidden="false" customHeight="false" outlineLevel="0" collapsed="false">
      <c r="A6489" s="64" t="s">
        <v>1362</v>
      </c>
      <c r="B6489" s="64"/>
      <c r="C6489" s="64"/>
      <c r="D6489" s="64"/>
      <c r="E6489" s="64"/>
      <c r="F6489" s="64"/>
      <c r="G6489" s="65" t="n">
        <f aca="false">G6488*G6487</f>
        <v>3504.0096</v>
      </c>
    </row>
    <row r="6490" customFormat="false" ht="15" hidden="false" customHeight="false" outlineLevel="0" collapsed="false">
      <c r="A6490" s="66"/>
      <c r="B6490" s="66"/>
      <c r="C6490" s="66"/>
      <c r="D6490" s="66"/>
      <c r="E6490" s="66"/>
      <c r="F6490" s="66"/>
      <c r="G6490" s="66"/>
    </row>
    <row r="6491" customFormat="false" ht="51" hidden="false" customHeight="false" outlineLevel="0" collapsed="false">
      <c r="A6491" s="30" t="s">
        <v>804</v>
      </c>
      <c r="B6491" s="30" t="s">
        <v>805</v>
      </c>
      <c r="C6491" s="61" t="s">
        <v>17</v>
      </c>
      <c r="D6491" s="61" t="s">
        <v>49</v>
      </c>
      <c r="E6491" s="62"/>
      <c r="F6491" s="25"/>
      <c r="G6491" s="25"/>
    </row>
    <row r="6492" customFormat="false" ht="15" hidden="false" customHeight="false" outlineLevel="0" collapsed="false">
      <c r="A6492" s="63" t="n">
        <v>13388</v>
      </c>
      <c r="B6492" s="23" t="s">
        <v>2066</v>
      </c>
      <c r="C6492" s="24" t="s">
        <v>1343</v>
      </c>
      <c r="D6492" s="24" t="s">
        <v>114</v>
      </c>
      <c r="E6492" s="62" t="n">
        <v>5.62</v>
      </c>
      <c r="F6492" s="26" t="n">
        <v>81.51</v>
      </c>
      <c r="G6492" s="26" t="n">
        <v>457.72</v>
      </c>
    </row>
    <row r="6493" customFormat="false" ht="51" hidden="false" customHeight="false" outlineLevel="0" collapsed="false">
      <c r="A6493" s="63" t="n">
        <v>142</v>
      </c>
      <c r="B6493" s="23" t="s">
        <v>2067</v>
      </c>
      <c r="C6493" s="24" t="s">
        <v>1343</v>
      </c>
      <c r="D6493" s="24" t="s">
        <v>2068</v>
      </c>
      <c r="E6493" s="62" t="n">
        <v>4.99</v>
      </c>
      <c r="F6493" s="26" t="n">
        <v>31.72</v>
      </c>
      <c r="G6493" s="26" t="n">
        <v>158.33</v>
      </c>
    </row>
    <row r="6494" customFormat="false" ht="38.25" hidden="false" customHeight="false" outlineLevel="0" collapsed="false">
      <c r="A6494" s="63" t="n">
        <v>40872</v>
      </c>
      <c r="B6494" s="23" t="s">
        <v>2071</v>
      </c>
      <c r="C6494" s="24" t="s">
        <v>1343</v>
      </c>
      <c r="D6494" s="24" t="s">
        <v>49</v>
      </c>
      <c r="E6494" s="62" t="n">
        <v>131.03</v>
      </c>
      <c r="F6494" s="26" t="n">
        <v>20.2</v>
      </c>
      <c r="G6494" s="26" t="n">
        <v>2646.8</v>
      </c>
    </row>
    <row r="6495" customFormat="false" ht="25.5" hidden="false" customHeight="false" outlineLevel="0" collapsed="false">
      <c r="A6495" s="63" t="n">
        <v>5061</v>
      </c>
      <c r="B6495" s="23" t="s">
        <v>1393</v>
      </c>
      <c r="C6495" s="24" t="s">
        <v>1343</v>
      </c>
      <c r="D6495" s="24" t="s">
        <v>114</v>
      </c>
      <c r="E6495" s="62" t="n">
        <v>0.75</v>
      </c>
      <c r="F6495" s="26" t="n">
        <v>8.6</v>
      </c>
      <c r="G6495" s="26" t="n">
        <v>6.44</v>
      </c>
    </row>
    <row r="6496" customFormat="false" ht="38.25" hidden="false" customHeight="false" outlineLevel="0" collapsed="false">
      <c r="A6496" s="63" t="n">
        <v>5104</v>
      </c>
      <c r="B6496" s="23" t="s">
        <v>2070</v>
      </c>
      <c r="C6496" s="24" t="s">
        <v>1343</v>
      </c>
      <c r="D6496" s="24" t="s">
        <v>114</v>
      </c>
      <c r="E6496" s="62" t="n">
        <v>0.15</v>
      </c>
      <c r="F6496" s="26" t="n">
        <v>59.11</v>
      </c>
      <c r="G6496" s="26" t="n">
        <v>8.85</v>
      </c>
    </row>
    <row r="6497" customFormat="false" ht="25.5" hidden="false" customHeight="false" outlineLevel="0" collapsed="false">
      <c r="A6497" s="63" t="s">
        <v>1349</v>
      </c>
      <c r="B6497" s="23" t="s">
        <v>1350</v>
      </c>
      <c r="C6497" s="24" t="s">
        <v>17</v>
      </c>
      <c r="D6497" s="24" t="s">
        <v>1314</v>
      </c>
      <c r="E6497" s="62" t="n">
        <v>25.83</v>
      </c>
      <c r="F6497" s="26" t="n">
        <v>12.54</v>
      </c>
      <c r="G6497" s="26" t="n">
        <v>323.86</v>
      </c>
    </row>
    <row r="6498" customFormat="false" ht="25.5" hidden="false" customHeight="false" outlineLevel="0" collapsed="false">
      <c r="A6498" s="63" t="s">
        <v>2052</v>
      </c>
      <c r="B6498" s="23" t="s">
        <v>2053</v>
      </c>
      <c r="C6498" s="24" t="s">
        <v>17</v>
      </c>
      <c r="D6498" s="24" t="s">
        <v>1314</v>
      </c>
      <c r="E6498" s="62" t="n">
        <v>13.98</v>
      </c>
      <c r="F6498" s="26" t="n">
        <v>13.92</v>
      </c>
      <c r="G6498" s="26" t="n">
        <v>194.52</v>
      </c>
    </row>
    <row r="6499" customFormat="false" ht="51" hidden="false" customHeight="false" outlineLevel="0" collapsed="false">
      <c r="A6499" s="63" t="s">
        <v>2056</v>
      </c>
      <c r="B6499" s="23" t="s">
        <v>2057</v>
      </c>
      <c r="C6499" s="24" t="s">
        <v>17</v>
      </c>
      <c r="D6499" s="24" t="s">
        <v>1382</v>
      </c>
      <c r="E6499" s="62" t="n">
        <v>1.65</v>
      </c>
      <c r="F6499" s="26" t="n">
        <v>10.95</v>
      </c>
      <c r="G6499" s="26" t="n">
        <v>18.03</v>
      </c>
    </row>
    <row r="6500" customFormat="false" ht="51" hidden="false" customHeight="false" outlineLevel="0" collapsed="false">
      <c r="A6500" s="63" t="s">
        <v>2058</v>
      </c>
      <c r="B6500" s="23" t="s">
        <v>2059</v>
      </c>
      <c r="C6500" s="24" t="s">
        <v>17</v>
      </c>
      <c r="D6500" s="24" t="s">
        <v>1557</v>
      </c>
      <c r="E6500" s="62" t="n">
        <v>2.28</v>
      </c>
      <c r="F6500" s="26" t="n">
        <v>10.47</v>
      </c>
      <c r="G6500" s="26" t="n">
        <v>23.9</v>
      </c>
    </row>
    <row r="6501" customFormat="false" ht="15" hidden="false" customHeight="false" outlineLevel="0" collapsed="false">
      <c r="A6501" s="64" t="s">
        <v>1353</v>
      </c>
      <c r="B6501" s="64"/>
      <c r="C6501" s="64"/>
      <c r="D6501" s="64"/>
      <c r="E6501" s="64"/>
      <c r="F6501" s="64"/>
      <c r="G6501" s="65" t="n">
        <v>3.02</v>
      </c>
    </row>
    <row r="6502" customFormat="false" ht="15" hidden="false" customHeight="false" outlineLevel="0" collapsed="false">
      <c r="A6502" s="64" t="s">
        <v>1354</v>
      </c>
      <c r="B6502" s="64"/>
      <c r="C6502" s="64"/>
      <c r="D6502" s="64"/>
      <c r="E6502" s="64"/>
      <c r="F6502" s="64"/>
      <c r="G6502" s="65" t="n">
        <v>27.74</v>
      </c>
    </row>
    <row r="6503" customFormat="false" ht="15" hidden="false" customHeight="false" outlineLevel="0" collapsed="false">
      <c r="A6503" s="64" t="s">
        <v>1355</v>
      </c>
      <c r="B6503" s="64"/>
      <c r="C6503" s="64"/>
      <c r="D6503" s="64"/>
      <c r="E6503" s="64"/>
      <c r="F6503" s="64"/>
      <c r="G6503" s="65" t="n">
        <v>30.76</v>
      </c>
    </row>
    <row r="6504" customFormat="false" ht="15" hidden="false" customHeight="false" outlineLevel="0" collapsed="false">
      <c r="A6504" s="64" t="s">
        <v>1356</v>
      </c>
      <c r="B6504" s="64"/>
      <c r="C6504" s="64"/>
      <c r="D6504" s="64"/>
      <c r="E6504" s="64"/>
      <c r="F6504" s="64"/>
      <c r="G6504" s="65" t="n">
        <v>0</v>
      </c>
    </row>
    <row r="6505" customFormat="false" ht="15" hidden="false" customHeight="false" outlineLevel="0" collapsed="false">
      <c r="A6505" s="64" t="s">
        <v>1357</v>
      </c>
      <c r="B6505" s="64"/>
      <c r="C6505" s="64"/>
      <c r="D6505" s="64"/>
      <c r="E6505" s="64"/>
      <c r="F6505" s="64"/>
      <c r="G6505" s="65" t="n">
        <v>7.89</v>
      </c>
    </row>
    <row r="6506" customFormat="false" ht="15" hidden="false" customHeight="false" outlineLevel="0" collapsed="false">
      <c r="A6506" s="64" t="s">
        <v>1358</v>
      </c>
      <c r="B6506" s="64"/>
      <c r="C6506" s="64"/>
      <c r="D6506" s="64"/>
      <c r="E6506" s="64"/>
      <c r="F6506" s="64"/>
      <c r="G6506" s="65" t="n">
        <v>0</v>
      </c>
    </row>
    <row r="6507" customFormat="false" ht="15" hidden="false" customHeight="false" outlineLevel="0" collapsed="false">
      <c r="A6507" s="64" t="s">
        <v>1359</v>
      </c>
      <c r="B6507" s="64"/>
      <c r="C6507" s="64"/>
      <c r="D6507" s="64"/>
      <c r="E6507" s="64"/>
      <c r="F6507" s="64"/>
      <c r="G6507" s="65" t="n">
        <v>7.89</v>
      </c>
    </row>
    <row r="6508" customFormat="false" ht="15" hidden="false" customHeight="false" outlineLevel="0" collapsed="false">
      <c r="A6508" s="64" t="s">
        <v>1360</v>
      </c>
      <c r="B6508" s="64"/>
      <c r="C6508" s="64"/>
      <c r="D6508" s="64"/>
      <c r="E6508" s="64"/>
      <c r="F6508" s="64"/>
      <c r="G6508" s="65" t="n">
        <v>38.65</v>
      </c>
    </row>
    <row r="6509" customFormat="false" ht="15" hidden="false" customHeight="false" outlineLevel="0" collapsed="false">
      <c r="A6509" s="64" t="s">
        <v>1361</v>
      </c>
      <c r="B6509" s="64"/>
      <c r="C6509" s="64"/>
      <c r="D6509" s="64"/>
      <c r="E6509" s="64"/>
      <c r="F6509" s="64"/>
      <c r="G6509" s="65" t="n">
        <v>124.79</v>
      </c>
    </row>
    <row r="6510" customFormat="false" ht="15" hidden="false" customHeight="false" outlineLevel="0" collapsed="false">
      <c r="A6510" s="64" t="s">
        <v>1362</v>
      </c>
      <c r="B6510" s="64"/>
      <c r="C6510" s="64"/>
      <c r="D6510" s="64"/>
      <c r="E6510" s="64"/>
      <c r="F6510" s="64"/>
      <c r="G6510" s="65" t="n">
        <f aca="false">G6509*G6508</f>
        <v>4823.1335</v>
      </c>
    </row>
    <row r="6511" customFormat="false" ht="15" hidden="false" customHeight="false" outlineLevel="0" collapsed="false">
      <c r="A6511" s="66"/>
      <c r="B6511" s="66"/>
      <c r="C6511" s="66"/>
      <c r="D6511" s="66"/>
      <c r="E6511" s="66"/>
      <c r="F6511" s="66"/>
      <c r="G6511" s="66"/>
    </row>
    <row r="6512" customFormat="false" ht="25.5" hidden="false" customHeight="false" outlineLevel="0" collapsed="false">
      <c r="A6512" s="30" t="s">
        <v>806</v>
      </c>
      <c r="B6512" s="30" t="s">
        <v>807</v>
      </c>
      <c r="C6512" s="61" t="s">
        <v>17</v>
      </c>
      <c r="D6512" s="61" t="s">
        <v>23</v>
      </c>
      <c r="E6512" s="62"/>
      <c r="F6512" s="25"/>
      <c r="G6512" s="25"/>
    </row>
    <row r="6513" customFormat="false" ht="25.5" hidden="false" customHeight="false" outlineLevel="0" collapsed="false">
      <c r="A6513" s="63" t="s">
        <v>1363</v>
      </c>
      <c r="B6513" s="23" t="s">
        <v>1364</v>
      </c>
      <c r="C6513" s="24" t="s">
        <v>17</v>
      </c>
      <c r="D6513" s="24" t="s">
        <v>1314</v>
      </c>
      <c r="E6513" s="62" t="n">
        <v>2.5</v>
      </c>
      <c r="F6513" s="26" t="n">
        <v>15.53</v>
      </c>
      <c r="G6513" s="26" t="n">
        <v>38.82</v>
      </c>
    </row>
    <row r="6514" customFormat="false" ht="25.5" hidden="false" customHeight="false" outlineLevel="0" collapsed="false">
      <c r="A6514" s="63" t="s">
        <v>1349</v>
      </c>
      <c r="B6514" s="23" t="s">
        <v>1350</v>
      </c>
      <c r="C6514" s="24" t="s">
        <v>17</v>
      </c>
      <c r="D6514" s="24" t="s">
        <v>1314</v>
      </c>
      <c r="E6514" s="62" t="n">
        <v>2.5</v>
      </c>
      <c r="F6514" s="26" t="n">
        <v>12.54</v>
      </c>
      <c r="G6514" s="26" t="n">
        <v>31.34</v>
      </c>
    </row>
    <row r="6515" customFormat="false" ht="51" hidden="false" customHeight="false" outlineLevel="0" collapsed="false">
      <c r="A6515" s="63" t="s">
        <v>1744</v>
      </c>
      <c r="B6515" s="23" t="s">
        <v>1745</v>
      </c>
      <c r="C6515" s="24" t="s">
        <v>17</v>
      </c>
      <c r="D6515" s="24" t="s">
        <v>28</v>
      </c>
      <c r="E6515" s="62" t="n">
        <v>0.06</v>
      </c>
      <c r="F6515" s="26" t="n">
        <v>242.68</v>
      </c>
      <c r="G6515" s="26" t="n">
        <v>15.53</v>
      </c>
    </row>
    <row r="6516" customFormat="false" ht="38.25" hidden="false" customHeight="false" outlineLevel="0" collapsed="false">
      <c r="A6516" s="63" t="s">
        <v>2072</v>
      </c>
      <c r="B6516" s="23" t="s">
        <v>2073</v>
      </c>
      <c r="C6516" s="24" t="s">
        <v>1343</v>
      </c>
      <c r="D6516" s="24" t="s">
        <v>23</v>
      </c>
      <c r="E6516" s="62" t="n">
        <v>1</v>
      </c>
      <c r="F6516" s="26" t="n">
        <v>8066.5</v>
      </c>
      <c r="G6516" s="26" t="n">
        <v>8066.5</v>
      </c>
    </row>
    <row r="6517" customFormat="false" ht="15" hidden="false" customHeight="false" outlineLevel="0" collapsed="false">
      <c r="A6517" s="64" t="s">
        <v>1353</v>
      </c>
      <c r="B6517" s="64"/>
      <c r="C6517" s="64"/>
      <c r="D6517" s="64"/>
      <c r="E6517" s="64"/>
      <c r="F6517" s="64"/>
      <c r="G6517" s="65" t="n">
        <v>51.08</v>
      </c>
    </row>
    <row r="6518" customFormat="false" ht="15" hidden="false" customHeight="false" outlineLevel="0" collapsed="false">
      <c r="A6518" s="64" t="s">
        <v>1354</v>
      </c>
      <c r="B6518" s="64"/>
      <c r="C6518" s="64"/>
      <c r="D6518" s="64"/>
      <c r="E6518" s="64"/>
      <c r="F6518" s="64"/>
      <c r="G6518" s="65" t="n">
        <v>8101.12</v>
      </c>
    </row>
    <row r="6519" customFormat="false" ht="15" hidden="false" customHeight="false" outlineLevel="0" collapsed="false">
      <c r="A6519" s="64" t="s">
        <v>1355</v>
      </c>
      <c r="B6519" s="64"/>
      <c r="C6519" s="64"/>
      <c r="D6519" s="64"/>
      <c r="E6519" s="64"/>
      <c r="F6519" s="64"/>
      <c r="G6519" s="65" t="n">
        <v>8152.19</v>
      </c>
    </row>
    <row r="6520" customFormat="false" ht="15" hidden="false" customHeight="false" outlineLevel="0" collapsed="false">
      <c r="A6520" s="64" t="s">
        <v>1356</v>
      </c>
      <c r="B6520" s="64"/>
      <c r="C6520" s="64"/>
      <c r="D6520" s="64"/>
      <c r="E6520" s="64"/>
      <c r="F6520" s="64"/>
      <c r="G6520" s="65" t="n">
        <v>0</v>
      </c>
    </row>
    <row r="6521" customFormat="false" ht="15" hidden="false" customHeight="false" outlineLevel="0" collapsed="false">
      <c r="A6521" s="64" t="s">
        <v>1357</v>
      </c>
      <c r="B6521" s="64"/>
      <c r="C6521" s="64"/>
      <c r="D6521" s="64"/>
      <c r="E6521" s="64"/>
      <c r="F6521" s="64"/>
      <c r="G6521" s="65" t="n">
        <v>2091.04</v>
      </c>
    </row>
    <row r="6522" customFormat="false" ht="15" hidden="false" customHeight="false" outlineLevel="0" collapsed="false">
      <c r="A6522" s="64" t="s">
        <v>1358</v>
      </c>
      <c r="B6522" s="64"/>
      <c r="C6522" s="64"/>
      <c r="D6522" s="64"/>
      <c r="E6522" s="64"/>
      <c r="F6522" s="64"/>
      <c r="G6522" s="65" t="n">
        <v>0</v>
      </c>
    </row>
    <row r="6523" customFormat="false" ht="15" hidden="false" customHeight="false" outlineLevel="0" collapsed="false">
      <c r="A6523" s="64" t="s">
        <v>1359</v>
      </c>
      <c r="B6523" s="64"/>
      <c r="C6523" s="64"/>
      <c r="D6523" s="64"/>
      <c r="E6523" s="64"/>
      <c r="F6523" s="64"/>
      <c r="G6523" s="65" t="n">
        <v>2091.04</v>
      </c>
    </row>
    <row r="6524" customFormat="false" ht="15" hidden="false" customHeight="false" outlineLevel="0" collapsed="false">
      <c r="A6524" s="64" t="s">
        <v>1360</v>
      </c>
      <c r="B6524" s="64"/>
      <c r="C6524" s="64"/>
      <c r="D6524" s="64"/>
      <c r="E6524" s="64"/>
      <c r="F6524" s="64"/>
      <c r="G6524" s="65" t="n">
        <v>10243.23</v>
      </c>
    </row>
    <row r="6525" customFormat="false" ht="15" hidden="false" customHeight="false" outlineLevel="0" collapsed="false">
      <c r="A6525" s="64" t="s">
        <v>1361</v>
      </c>
      <c r="B6525" s="64"/>
      <c r="C6525" s="64"/>
      <c r="D6525" s="64"/>
      <c r="E6525" s="64"/>
      <c r="F6525" s="64"/>
      <c r="G6525" s="65" t="n">
        <v>1</v>
      </c>
    </row>
    <row r="6526" customFormat="false" ht="15" hidden="false" customHeight="false" outlineLevel="0" collapsed="false">
      <c r="A6526" s="64" t="s">
        <v>1362</v>
      </c>
      <c r="B6526" s="64"/>
      <c r="C6526" s="64"/>
      <c r="D6526" s="64"/>
      <c r="E6526" s="64"/>
      <c r="F6526" s="64"/>
      <c r="G6526" s="65" t="n">
        <f aca="false">G6525*G6524</f>
        <v>10243.23</v>
      </c>
    </row>
    <row r="6527" customFormat="false" ht="15" hidden="false" customHeight="false" outlineLevel="0" collapsed="false">
      <c r="A6527" s="66"/>
      <c r="B6527" s="66"/>
      <c r="C6527" s="66"/>
      <c r="D6527" s="66"/>
      <c r="E6527" s="66"/>
      <c r="F6527" s="66"/>
      <c r="G6527" s="66"/>
    </row>
    <row r="6528" customFormat="false" ht="15" hidden="false" customHeight="true" outlineLevel="0" collapsed="false">
      <c r="A6528" s="30" t="n">
        <v>13</v>
      </c>
      <c r="B6528" s="30" t="s">
        <v>808</v>
      </c>
      <c r="C6528" s="30"/>
      <c r="D6528" s="30"/>
      <c r="E6528" s="30"/>
      <c r="F6528" s="30"/>
      <c r="G6528" s="30"/>
    </row>
    <row r="6529" customFormat="false" ht="15" hidden="false" customHeight="true" outlineLevel="0" collapsed="false">
      <c r="A6529" s="30" t="s">
        <v>809</v>
      </c>
      <c r="B6529" s="30" t="s">
        <v>810</v>
      </c>
      <c r="C6529" s="30"/>
      <c r="D6529" s="30"/>
      <c r="E6529" s="30"/>
      <c r="F6529" s="30"/>
      <c r="G6529" s="30"/>
    </row>
    <row r="6530" customFormat="false" ht="15" hidden="false" customHeight="false" outlineLevel="0" collapsed="false">
      <c r="A6530" s="30" t="s">
        <v>811</v>
      </c>
      <c r="B6530" s="30" t="s">
        <v>812</v>
      </c>
      <c r="C6530" s="61" t="s">
        <v>17</v>
      </c>
      <c r="D6530" s="61" t="s">
        <v>18</v>
      </c>
      <c r="E6530" s="62"/>
      <c r="F6530" s="25"/>
      <c r="G6530" s="25"/>
    </row>
    <row r="6531" customFormat="false" ht="25.5" hidden="false" customHeight="false" outlineLevel="0" collapsed="false">
      <c r="A6531" s="63" t="s">
        <v>1349</v>
      </c>
      <c r="B6531" s="23" t="s">
        <v>1350</v>
      </c>
      <c r="C6531" s="24" t="s">
        <v>17</v>
      </c>
      <c r="D6531" s="24" t="s">
        <v>1314</v>
      </c>
      <c r="E6531" s="62" t="n">
        <v>451.21</v>
      </c>
      <c r="F6531" s="25" t="n">
        <v>12.54</v>
      </c>
      <c r="G6531" s="26" t="n">
        <v>5657.02</v>
      </c>
    </row>
    <row r="6532" customFormat="false" ht="15" hidden="false" customHeight="false" outlineLevel="0" collapsed="false">
      <c r="A6532" s="64" t="s">
        <v>1353</v>
      </c>
      <c r="B6532" s="64"/>
      <c r="C6532" s="64"/>
      <c r="D6532" s="64"/>
      <c r="E6532" s="64"/>
      <c r="F6532" s="64"/>
      <c r="G6532" s="65" t="n">
        <v>17.51</v>
      </c>
    </row>
    <row r="6533" customFormat="false" ht="15" hidden="false" customHeight="false" outlineLevel="0" collapsed="false">
      <c r="A6533" s="64" t="s">
        <v>1354</v>
      </c>
      <c r="B6533" s="64"/>
      <c r="C6533" s="64"/>
      <c r="D6533" s="64"/>
      <c r="E6533" s="64"/>
      <c r="F6533" s="64"/>
      <c r="G6533" s="65" t="n">
        <v>8.81</v>
      </c>
    </row>
    <row r="6534" customFormat="false" ht="15" hidden="false" customHeight="false" outlineLevel="0" collapsed="false">
      <c r="A6534" s="64" t="s">
        <v>1355</v>
      </c>
      <c r="B6534" s="64"/>
      <c r="C6534" s="64"/>
      <c r="D6534" s="64"/>
      <c r="E6534" s="64"/>
      <c r="F6534" s="64"/>
      <c r="G6534" s="65" t="n">
        <v>26.33</v>
      </c>
    </row>
    <row r="6535" customFormat="false" ht="15" hidden="false" customHeight="false" outlineLevel="0" collapsed="false">
      <c r="A6535" s="64" t="s">
        <v>1356</v>
      </c>
      <c r="B6535" s="64"/>
      <c r="C6535" s="64"/>
      <c r="D6535" s="64"/>
      <c r="E6535" s="64"/>
      <c r="F6535" s="64"/>
      <c r="G6535" s="65" t="n">
        <v>0</v>
      </c>
    </row>
    <row r="6536" customFormat="false" ht="15" hidden="false" customHeight="false" outlineLevel="0" collapsed="false">
      <c r="A6536" s="64" t="s">
        <v>1357</v>
      </c>
      <c r="B6536" s="64"/>
      <c r="C6536" s="64"/>
      <c r="D6536" s="64"/>
      <c r="E6536" s="64"/>
      <c r="F6536" s="64"/>
      <c r="G6536" s="65" t="n">
        <v>6.75</v>
      </c>
    </row>
    <row r="6537" customFormat="false" ht="15" hidden="false" customHeight="false" outlineLevel="0" collapsed="false">
      <c r="A6537" s="64" t="s">
        <v>1358</v>
      </c>
      <c r="B6537" s="64"/>
      <c r="C6537" s="64"/>
      <c r="D6537" s="64"/>
      <c r="E6537" s="64"/>
      <c r="F6537" s="64"/>
      <c r="G6537" s="65" t="n">
        <v>0</v>
      </c>
    </row>
    <row r="6538" customFormat="false" ht="15" hidden="false" customHeight="false" outlineLevel="0" collapsed="false">
      <c r="A6538" s="64" t="s">
        <v>1359</v>
      </c>
      <c r="B6538" s="64"/>
      <c r="C6538" s="64"/>
      <c r="D6538" s="64"/>
      <c r="E6538" s="64"/>
      <c r="F6538" s="64"/>
      <c r="G6538" s="65" t="n">
        <v>6.75</v>
      </c>
    </row>
    <row r="6539" customFormat="false" ht="15" hidden="false" customHeight="false" outlineLevel="0" collapsed="false">
      <c r="A6539" s="64" t="s">
        <v>1360</v>
      </c>
      <c r="B6539" s="64"/>
      <c r="C6539" s="64"/>
      <c r="D6539" s="64"/>
      <c r="E6539" s="64"/>
      <c r="F6539" s="64"/>
      <c r="G6539" s="65" t="n">
        <v>33.08</v>
      </c>
    </row>
    <row r="6540" customFormat="false" ht="15" hidden="false" customHeight="false" outlineLevel="0" collapsed="false">
      <c r="A6540" s="64" t="s">
        <v>1361</v>
      </c>
      <c r="B6540" s="64"/>
      <c r="C6540" s="64"/>
      <c r="D6540" s="64"/>
      <c r="E6540" s="64"/>
      <c r="F6540" s="64"/>
      <c r="G6540" s="65" t="n">
        <v>214.86</v>
      </c>
    </row>
    <row r="6541" customFormat="false" ht="15" hidden="false" customHeight="false" outlineLevel="0" collapsed="false">
      <c r="A6541" s="64" t="s">
        <v>1362</v>
      </c>
      <c r="B6541" s="64"/>
      <c r="C6541" s="64"/>
      <c r="D6541" s="64"/>
      <c r="E6541" s="64"/>
      <c r="F6541" s="64"/>
      <c r="G6541" s="65" t="n">
        <f aca="false">G6540*G6539</f>
        <v>7107.5688</v>
      </c>
    </row>
    <row r="6542" customFormat="false" ht="15" hidden="false" customHeight="false" outlineLevel="0" collapsed="false">
      <c r="A6542" s="66"/>
      <c r="B6542" s="66"/>
      <c r="C6542" s="66"/>
      <c r="D6542" s="66"/>
      <c r="E6542" s="66"/>
      <c r="F6542" s="66"/>
      <c r="G6542" s="66"/>
    </row>
    <row r="6543" customFormat="false" ht="15" hidden="false" customHeight="false" outlineLevel="0" collapsed="false">
      <c r="A6543" s="75" t="s">
        <v>814</v>
      </c>
      <c r="B6543" s="75"/>
      <c r="C6543" s="75"/>
      <c r="D6543" s="75"/>
      <c r="E6543" s="75"/>
      <c r="F6543" s="75"/>
      <c r="G6543" s="75"/>
    </row>
    <row r="6544" customFormat="false" ht="25.5" hidden="false" customHeight="false" outlineLevel="0" collapsed="false">
      <c r="A6544" s="44" t="s">
        <v>5</v>
      </c>
      <c r="B6544" s="44" t="s">
        <v>6</v>
      </c>
      <c r="C6544" s="57" t="s">
        <v>7</v>
      </c>
      <c r="D6544" s="57" t="s">
        <v>8</v>
      </c>
      <c r="E6544" s="58" t="s">
        <v>9</v>
      </c>
      <c r="F6544" s="59" t="s">
        <v>10</v>
      </c>
      <c r="G6544" s="60" t="s">
        <v>11</v>
      </c>
    </row>
    <row r="6545" customFormat="false" ht="15" hidden="false" customHeight="true" outlineLevel="0" collapsed="false">
      <c r="A6545" s="30" t="n">
        <v>14</v>
      </c>
      <c r="B6545" s="30" t="s">
        <v>12</v>
      </c>
      <c r="C6545" s="30"/>
      <c r="D6545" s="30"/>
      <c r="E6545" s="30"/>
      <c r="F6545" s="30"/>
      <c r="G6545" s="30"/>
    </row>
    <row r="6546" customFormat="false" ht="15" hidden="false" customHeight="true" outlineLevel="0" collapsed="false">
      <c r="A6546" s="30" t="s">
        <v>815</v>
      </c>
      <c r="B6546" s="30" t="s">
        <v>20</v>
      </c>
      <c r="C6546" s="30"/>
      <c r="D6546" s="30"/>
      <c r="E6546" s="30"/>
      <c r="F6546" s="30"/>
      <c r="G6546" s="30"/>
    </row>
    <row r="6547" customFormat="false" ht="15" hidden="false" customHeight="false" outlineLevel="0" collapsed="false">
      <c r="A6547" s="30" t="s">
        <v>816</v>
      </c>
      <c r="B6547" s="30" t="s">
        <v>22</v>
      </c>
      <c r="C6547" s="61" t="s">
        <v>17</v>
      </c>
      <c r="D6547" s="61" t="s">
        <v>23</v>
      </c>
      <c r="E6547" s="62"/>
      <c r="F6547" s="25"/>
      <c r="G6547" s="25"/>
    </row>
    <row r="6548" customFormat="false" ht="25.5" hidden="false" customHeight="false" outlineLevel="0" collapsed="false">
      <c r="A6548" s="63" t="s">
        <v>1363</v>
      </c>
      <c r="B6548" s="23" t="s">
        <v>1364</v>
      </c>
      <c r="C6548" s="24" t="s">
        <v>17</v>
      </c>
      <c r="D6548" s="24" t="s">
        <v>1314</v>
      </c>
      <c r="E6548" s="62" t="n">
        <v>3.6</v>
      </c>
      <c r="F6548" s="26" t="n">
        <v>15.53</v>
      </c>
      <c r="G6548" s="26" t="n">
        <v>55.9</v>
      </c>
    </row>
    <row r="6549" customFormat="false" ht="25.5" hidden="false" customHeight="false" outlineLevel="0" collapsed="false">
      <c r="A6549" s="63" t="s">
        <v>1349</v>
      </c>
      <c r="B6549" s="23" t="s">
        <v>1350</v>
      </c>
      <c r="C6549" s="24" t="s">
        <v>17</v>
      </c>
      <c r="D6549" s="24" t="s">
        <v>1314</v>
      </c>
      <c r="E6549" s="62" t="n">
        <v>3.6</v>
      </c>
      <c r="F6549" s="26" t="n">
        <v>12.54</v>
      </c>
      <c r="G6549" s="26" t="n">
        <v>45.14</v>
      </c>
    </row>
    <row r="6550" customFormat="false" ht="15" hidden="false" customHeight="false" outlineLevel="0" collapsed="false">
      <c r="A6550" s="64" t="s">
        <v>1353</v>
      </c>
      <c r="B6550" s="64"/>
      <c r="C6550" s="64"/>
      <c r="D6550" s="64"/>
      <c r="E6550" s="64"/>
      <c r="F6550" s="64"/>
      <c r="G6550" s="65" t="n">
        <v>23.6</v>
      </c>
    </row>
    <row r="6551" customFormat="false" ht="15" hidden="false" customHeight="false" outlineLevel="0" collapsed="false">
      <c r="A6551" s="64" t="s">
        <v>1354</v>
      </c>
      <c r="B6551" s="64"/>
      <c r="C6551" s="64"/>
      <c r="D6551" s="64"/>
      <c r="E6551" s="64"/>
      <c r="F6551" s="64"/>
      <c r="G6551" s="65" t="n">
        <v>10.07</v>
      </c>
    </row>
    <row r="6552" customFormat="false" ht="15" hidden="false" customHeight="false" outlineLevel="0" collapsed="false">
      <c r="A6552" s="64" t="s">
        <v>1355</v>
      </c>
      <c r="B6552" s="64"/>
      <c r="C6552" s="64"/>
      <c r="D6552" s="64"/>
      <c r="E6552" s="64"/>
      <c r="F6552" s="64"/>
      <c r="G6552" s="65" t="n">
        <v>33.68</v>
      </c>
    </row>
    <row r="6553" customFormat="false" ht="15" hidden="false" customHeight="false" outlineLevel="0" collapsed="false">
      <c r="A6553" s="64" t="s">
        <v>1356</v>
      </c>
      <c r="B6553" s="64"/>
      <c r="C6553" s="64"/>
      <c r="D6553" s="64"/>
      <c r="E6553" s="64"/>
      <c r="F6553" s="64"/>
      <c r="G6553" s="65" t="n">
        <v>0</v>
      </c>
    </row>
    <row r="6554" customFormat="false" ht="15" hidden="false" customHeight="false" outlineLevel="0" collapsed="false">
      <c r="A6554" s="64" t="s">
        <v>1357</v>
      </c>
      <c r="B6554" s="64"/>
      <c r="C6554" s="64"/>
      <c r="D6554" s="64"/>
      <c r="E6554" s="64"/>
      <c r="F6554" s="64"/>
      <c r="G6554" s="65" t="n">
        <v>8.64</v>
      </c>
    </row>
    <row r="6555" customFormat="false" ht="15" hidden="false" customHeight="false" outlineLevel="0" collapsed="false">
      <c r="A6555" s="64" t="s">
        <v>1358</v>
      </c>
      <c r="B6555" s="64"/>
      <c r="C6555" s="64"/>
      <c r="D6555" s="64"/>
      <c r="E6555" s="64"/>
      <c r="F6555" s="64"/>
      <c r="G6555" s="65" t="n">
        <v>0</v>
      </c>
    </row>
    <row r="6556" customFormat="false" ht="15" hidden="false" customHeight="false" outlineLevel="0" collapsed="false">
      <c r="A6556" s="64" t="s">
        <v>1359</v>
      </c>
      <c r="B6556" s="64"/>
      <c r="C6556" s="64"/>
      <c r="D6556" s="64"/>
      <c r="E6556" s="64"/>
      <c r="F6556" s="64"/>
      <c r="G6556" s="65" t="n">
        <v>8.64</v>
      </c>
    </row>
    <row r="6557" customFormat="false" ht="15" hidden="false" customHeight="false" outlineLevel="0" collapsed="false">
      <c r="A6557" s="64" t="s">
        <v>1360</v>
      </c>
      <c r="B6557" s="64"/>
      <c r="C6557" s="64"/>
      <c r="D6557" s="64"/>
      <c r="E6557" s="64"/>
      <c r="F6557" s="64"/>
      <c r="G6557" s="65" t="n">
        <v>42.32</v>
      </c>
    </row>
    <row r="6558" customFormat="false" ht="15" hidden="false" customHeight="false" outlineLevel="0" collapsed="false">
      <c r="A6558" s="64" t="s">
        <v>1361</v>
      </c>
      <c r="B6558" s="64"/>
      <c r="C6558" s="64"/>
      <c r="D6558" s="64"/>
      <c r="E6558" s="64"/>
      <c r="F6558" s="64"/>
      <c r="G6558" s="65" t="n">
        <v>3</v>
      </c>
    </row>
    <row r="6559" customFormat="false" ht="15" hidden="false" customHeight="false" outlineLevel="0" collapsed="false">
      <c r="A6559" s="64" t="s">
        <v>1362</v>
      </c>
      <c r="B6559" s="64"/>
      <c r="C6559" s="64"/>
      <c r="D6559" s="64"/>
      <c r="E6559" s="64"/>
      <c r="F6559" s="64"/>
      <c r="G6559" s="65" t="n">
        <f aca="false">G6557*G6558</f>
        <v>126.96</v>
      </c>
    </row>
    <row r="6560" customFormat="false" ht="15" hidden="false" customHeight="false" outlineLevel="0" collapsed="false">
      <c r="A6560" s="66"/>
      <c r="B6560" s="66"/>
      <c r="C6560" s="66"/>
      <c r="D6560" s="66"/>
      <c r="E6560" s="66"/>
      <c r="F6560" s="66"/>
      <c r="G6560" s="66"/>
    </row>
    <row r="6561" customFormat="false" ht="25.5" hidden="false" customHeight="false" outlineLevel="0" collapsed="false">
      <c r="A6561" s="30" t="s">
        <v>817</v>
      </c>
      <c r="B6561" s="30" t="s">
        <v>25</v>
      </c>
      <c r="C6561" s="61" t="s">
        <v>17</v>
      </c>
      <c r="D6561" s="61" t="s">
        <v>18</v>
      </c>
      <c r="E6561" s="62"/>
      <c r="F6561" s="25"/>
      <c r="G6561" s="25"/>
    </row>
    <row r="6562" customFormat="false" ht="25.5" hidden="false" customHeight="false" outlineLevel="0" collapsed="false">
      <c r="A6562" s="63" t="s">
        <v>1365</v>
      </c>
      <c r="B6562" s="23" t="s">
        <v>1366</v>
      </c>
      <c r="C6562" s="24" t="s">
        <v>17</v>
      </c>
      <c r="D6562" s="24" t="s">
        <v>1314</v>
      </c>
      <c r="E6562" s="62" t="n">
        <v>6.02</v>
      </c>
      <c r="F6562" s="26" t="n">
        <v>15.31</v>
      </c>
      <c r="G6562" s="26" t="n">
        <v>92.21</v>
      </c>
    </row>
    <row r="6563" customFormat="false" ht="15" hidden="false" customHeight="false" outlineLevel="0" collapsed="false">
      <c r="A6563" s="64" t="s">
        <v>1353</v>
      </c>
      <c r="B6563" s="64"/>
      <c r="C6563" s="64"/>
      <c r="D6563" s="64"/>
      <c r="E6563" s="64"/>
      <c r="F6563" s="64"/>
      <c r="G6563" s="65" t="n">
        <v>13.33</v>
      </c>
    </row>
    <row r="6564" customFormat="false" ht="15" hidden="false" customHeight="false" outlineLevel="0" collapsed="false">
      <c r="A6564" s="64" t="s">
        <v>1354</v>
      </c>
      <c r="B6564" s="64"/>
      <c r="C6564" s="64"/>
      <c r="D6564" s="64"/>
      <c r="E6564" s="64"/>
      <c r="F6564" s="64"/>
      <c r="G6564" s="65" t="n">
        <v>5.04</v>
      </c>
    </row>
    <row r="6565" customFormat="false" ht="15" hidden="false" customHeight="false" outlineLevel="0" collapsed="false">
      <c r="A6565" s="64" t="s">
        <v>1355</v>
      </c>
      <c r="B6565" s="64"/>
      <c r="C6565" s="64"/>
      <c r="D6565" s="64"/>
      <c r="E6565" s="64"/>
      <c r="F6565" s="64"/>
      <c r="G6565" s="65" t="n">
        <v>18.37</v>
      </c>
    </row>
    <row r="6566" customFormat="false" ht="15" hidden="false" customHeight="false" outlineLevel="0" collapsed="false">
      <c r="A6566" s="64" t="s">
        <v>1356</v>
      </c>
      <c r="B6566" s="64"/>
      <c r="C6566" s="64"/>
      <c r="D6566" s="64"/>
      <c r="E6566" s="64"/>
      <c r="F6566" s="64"/>
      <c r="G6566" s="65" t="n">
        <v>0</v>
      </c>
    </row>
    <row r="6567" customFormat="false" ht="15" hidden="false" customHeight="false" outlineLevel="0" collapsed="false">
      <c r="A6567" s="64" t="s">
        <v>1357</v>
      </c>
      <c r="B6567" s="64"/>
      <c r="C6567" s="64"/>
      <c r="D6567" s="64"/>
      <c r="E6567" s="64"/>
      <c r="F6567" s="64"/>
      <c r="G6567" s="65" t="n">
        <v>4.71</v>
      </c>
    </row>
    <row r="6568" customFormat="false" ht="15" hidden="false" customHeight="false" outlineLevel="0" collapsed="false">
      <c r="A6568" s="64" t="s">
        <v>1358</v>
      </c>
      <c r="B6568" s="64"/>
      <c r="C6568" s="64"/>
      <c r="D6568" s="64"/>
      <c r="E6568" s="64"/>
      <c r="F6568" s="64"/>
      <c r="G6568" s="65" t="n">
        <v>0</v>
      </c>
    </row>
    <row r="6569" customFormat="false" ht="15" hidden="false" customHeight="false" outlineLevel="0" collapsed="false">
      <c r="A6569" s="64" t="s">
        <v>1359</v>
      </c>
      <c r="B6569" s="64"/>
      <c r="C6569" s="64"/>
      <c r="D6569" s="64"/>
      <c r="E6569" s="64"/>
      <c r="F6569" s="64"/>
      <c r="G6569" s="65" t="n">
        <v>4.71</v>
      </c>
    </row>
    <row r="6570" customFormat="false" ht="15" hidden="false" customHeight="false" outlineLevel="0" collapsed="false">
      <c r="A6570" s="64" t="s">
        <v>1360</v>
      </c>
      <c r="B6570" s="64"/>
      <c r="C6570" s="64"/>
      <c r="D6570" s="64"/>
      <c r="E6570" s="64"/>
      <c r="F6570" s="64"/>
      <c r="G6570" s="65" t="n">
        <v>23.08</v>
      </c>
    </row>
    <row r="6571" customFormat="false" ht="15" hidden="false" customHeight="false" outlineLevel="0" collapsed="false">
      <c r="A6571" s="64" t="s">
        <v>1361</v>
      </c>
      <c r="B6571" s="64"/>
      <c r="C6571" s="64"/>
      <c r="D6571" s="64"/>
      <c r="E6571" s="64"/>
      <c r="F6571" s="64"/>
      <c r="G6571" s="65" t="n">
        <v>5.02</v>
      </c>
    </row>
    <row r="6572" customFormat="false" ht="15" hidden="false" customHeight="false" outlineLevel="0" collapsed="false">
      <c r="A6572" s="64" t="s">
        <v>1362</v>
      </c>
      <c r="B6572" s="64"/>
      <c r="C6572" s="64"/>
      <c r="D6572" s="64"/>
      <c r="E6572" s="64"/>
      <c r="F6572" s="64"/>
      <c r="G6572" s="65" t="n">
        <f aca="false">G6570*G6571</f>
        <v>115.8616</v>
      </c>
    </row>
    <row r="6573" customFormat="false" ht="15" hidden="false" customHeight="false" outlineLevel="0" collapsed="false">
      <c r="A6573" s="66"/>
      <c r="B6573" s="66"/>
      <c r="C6573" s="66"/>
      <c r="D6573" s="66"/>
      <c r="E6573" s="66"/>
      <c r="F6573" s="66"/>
      <c r="G6573" s="66"/>
    </row>
    <row r="6574" customFormat="false" ht="25.5" hidden="false" customHeight="false" outlineLevel="0" collapsed="false">
      <c r="A6574" s="30" t="s">
        <v>818</v>
      </c>
      <c r="B6574" s="30" t="s">
        <v>27</v>
      </c>
      <c r="C6574" s="61" t="s">
        <v>17</v>
      </c>
      <c r="D6574" s="61" t="s">
        <v>28</v>
      </c>
      <c r="E6574" s="62"/>
      <c r="F6574" s="25"/>
      <c r="G6574" s="25"/>
    </row>
    <row r="6575" customFormat="false" ht="25.5" hidden="false" customHeight="false" outlineLevel="0" collapsed="false">
      <c r="A6575" s="63" t="s">
        <v>1349</v>
      </c>
      <c r="B6575" s="23" t="s">
        <v>1350</v>
      </c>
      <c r="C6575" s="24" t="s">
        <v>17</v>
      </c>
      <c r="D6575" s="24" t="s">
        <v>1314</v>
      </c>
      <c r="E6575" s="62" t="n">
        <v>9.03</v>
      </c>
      <c r="F6575" s="26" t="n">
        <v>12.54</v>
      </c>
      <c r="G6575" s="26" t="n">
        <v>113.15</v>
      </c>
    </row>
    <row r="6576" customFormat="false" ht="15" hidden="false" customHeight="false" outlineLevel="0" collapsed="false">
      <c r="A6576" s="64" t="s">
        <v>1353</v>
      </c>
      <c r="B6576" s="64"/>
      <c r="C6576" s="64"/>
      <c r="D6576" s="64"/>
      <c r="E6576" s="64"/>
      <c r="F6576" s="64"/>
      <c r="G6576" s="65" t="n">
        <v>20.85</v>
      </c>
    </row>
    <row r="6577" customFormat="false" ht="15" hidden="false" customHeight="false" outlineLevel="0" collapsed="false">
      <c r="A6577" s="64" t="s">
        <v>1354</v>
      </c>
      <c r="B6577" s="64"/>
      <c r="C6577" s="64"/>
      <c r="D6577" s="64"/>
      <c r="E6577" s="64"/>
      <c r="F6577" s="64"/>
      <c r="G6577" s="65" t="n">
        <v>10.49</v>
      </c>
    </row>
    <row r="6578" customFormat="false" ht="15" hidden="false" customHeight="false" outlineLevel="0" collapsed="false">
      <c r="A6578" s="64" t="s">
        <v>1355</v>
      </c>
      <c r="B6578" s="64"/>
      <c r="C6578" s="64"/>
      <c r="D6578" s="64"/>
      <c r="E6578" s="64"/>
      <c r="F6578" s="64"/>
      <c r="G6578" s="65" t="n">
        <v>31.34</v>
      </c>
    </row>
    <row r="6579" customFormat="false" ht="15" hidden="false" customHeight="false" outlineLevel="0" collapsed="false">
      <c r="A6579" s="64" t="s">
        <v>1356</v>
      </c>
      <c r="B6579" s="64"/>
      <c r="C6579" s="64"/>
      <c r="D6579" s="64"/>
      <c r="E6579" s="64"/>
      <c r="F6579" s="64"/>
      <c r="G6579" s="65" t="n">
        <v>0</v>
      </c>
    </row>
    <row r="6580" customFormat="false" ht="15" hidden="false" customHeight="false" outlineLevel="0" collapsed="false">
      <c r="A6580" s="64" t="s">
        <v>1357</v>
      </c>
      <c r="B6580" s="64"/>
      <c r="C6580" s="64"/>
      <c r="D6580" s="64"/>
      <c r="E6580" s="64"/>
      <c r="F6580" s="64"/>
      <c r="G6580" s="65" t="n">
        <v>8.04</v>
      </c>
    </row>
    <row r="6581" customFormat="false" ht="15" hidden="false" customHeight="false" outlineLevel="0" collapsed="false">
      <c r="A6581" s="64" t="s">
        <v>1358</v>
      </c>
      <c r="B6581" s="64"/>
      <c r="C6581" s="64"/>
      <c r="D6581" s="64"/>
      <c r="E6581" s="64"/>
      <c r="F6581" s="64"/>
      <c r="G6581" s="65" t="n">
        <v>0</v>
      </c>
    </row>
    <row r="6582" customFormat="false" ht="15" hidden="false" customHeight="false" outlineLevel="0" collapsed="false">
      <c r="A6582" s="64" t="s">
        <v>1359</v>
      </c>
      <c r="B6582" s="64"/>
      <c r="C6582" s="64"/>
      <c r="D6582" s="64"/>
      <c r="E6582" s="64"/>
      <c r="F6582" s="64"/>
      <c r="G6582" s="65" t="n">
        <v>8.04</v>
      </c>
    </row>
    <row r="6583" customFormat="false" ht="15" hidden="false" customHeight="false" outlineLevel="0" collapsed="false">
      <c r="A6583" s="64" t="s">
        <v>1360</v>
      </c>
      <c r="B6583" s="64"/>
      <c r="C6583" s="64"/>
      <c r="D6583" s="64"/>
      <c r="E6583" s="64"/>
      <c r="F6583" s="64"/>
      <c r="G6583" s="65" t="n">
        <v>39.38</v>
      </c>
    </row>
    <row r="6584" customFormat="false" ht="15" hidden="false" customHeight="false" outlineLevel="0" collapsed="false">
      <c r="A6584" s="64" t="s">
        <v>1361</v>
      </c>
      <c r="B6584" s="64"/>
      <c r="C6584" s="64"/>
      <c r="D6584" s="64"/>
      <c r="E6584" s="64"/>
      <c r="F6584" s="64"/>
      <c r="G6584" s="65" t="n">
        <v>3.61</v>
      </c>
    </row>
    <row r="6585" customFormat="false" ht="15" hidden="false" customHeight="false" outlineLevel="0" collapsed="false">
      <c r="A6585" s="64" t="s">
        <v>1362</v>
      </c>
      <c r="B6585" s="64"/>
      <c r="C6585" s="64"/>
      <c r="D6585" s="64"/>
      <c r="E6585" s="64"/>
      <c r="F6585" s="64"/>
      <c r="G6585" s="65" t="n">
        <f aca="false">G6583*G6584</f>
        <v>142.1618</v>
      </c>
    </row>
    <row r="6586" customFormat="false" ht="15" hidden="false" customHeight="false" outlineLevel="0" collapsed="false">
      <c r="A6586" s="66"/>
      <c r="B6586" s="66"/>
      <c r="C6586" s="66"/>
      <c r="D6586" s="66"/>
      <c r="E6586" s="66"/>
      <c r="F6586" s="66"/>
      <c r="G6586" s="66"/>
    </row>
    <row r="6587" customFormat="false" ht="38.25" hidden="false" customHeight="false" outlineLevel="0" collapsed="false">
      <c r="A6587" s="30" t="s">
        <v>819</v>
      </c>
      <c r="B6587" s="30" t="s">
        <v>30</v>
      </c>
      <c r="C6587" s="61" t="s">
        <v>17</v>
      </c>
      <c r="D6587" s="61" t="s">
        <v>18</v>
      </c>
      <c r="E6587" s="62"/>
      <c r="F6587" s="25"/>
      <c r="G6587" s="25"/>
    </row>
    <row r="6588" customFormat="false" ht="25.5" hidden="false" customHeight="false" outlineLevel="0" collapsed="false">
      <c r="A6588" s="63" t="s">
        <v>1365</v>
      </c>
      <c r="B6588" s="23" t="s">
        <v>1366</v>
      </c>
      <c r="C6588" s="24" t="s">
        <v>17</v>
      </c>
      <c r="D6588" s="24" t="s">
        <v>1314</v>
      </c>
      <c r="E6588" s="62" t="n">
        <v>95.63</v>
      </c>
      <c r="F6588" s="26" t="n">
        <v>15.31</v>
      </c>
      <c r="G6588" s="26" t="n">
        <v>1463.79</v>
      </c>
    </row>
    <row r="6589" customFormat="false" ht="25.5" hidden="false" customHeight="false" outlineLevel="0" collapsed="false">
      <c r="A6589" s="63" t="s">
        <v>1349</v>
      </c>
      <c r="B6589" s="23" t="s">
        <v>1350</v>
      </c>
      <c r="C6589" s="24" t="s">
        <v>17</v>
      </c>
      <c r="D6589" s="24" t="s">
        <v>1314</v>
      </c>
      <c r="E6589" s="62" t="n">
        <v>95.63</v>
      </c>
      <c r="F6589" s="26" t="n">
        <v>12.54</v>
      </c>
      <c r="G6589" s="26" t="n">
        <v>1198.9</v>
      </c>
    </row>
    <row r="6590" customFormat="false" ht="15" hidden="false" customHeight="false" outlineLevel="0" collapsed="false">
      <c r="A6590" s="64" t="s">
        <v>1353</v>
      </c>
      <c r="B6590" s="64"/>
      <c r="C6590" s="64"/>
      <c r="D6590" s="64"/>
      <c r="E6590" s="64"/>
      <c r="F6590" s="64"/>
      <c r="G6590" s="65" t="n">
        <v>5.84</v>
      </c>
    </row>
    <row r="6591" customFormat="false" ht="15" hidden="false" customHeight="false" outlineLevel="0" collapsed="false">
      <c r="A6591" s="64" t="s">
        <v>1354</v>
      </c>
      <c r="B6591" s="64"/>
      <c r="C6591" s="64"/>
      <c r="D6591" s="64"/>
      <c r="E6591" s="64"/>
      <c r="F6591" s="64"/>
      <c r="G6591" s="65" t="n">
        <v>2.52</v>
      </c>
    </row>
    <row r="6592" customFormat="false" ht="15" hidden="false" customHeight="false" outlineLevel="0" collapsed="false">
      <c r="A6592" s="64" t="s">
        <v>1355</v>
      </c>
      <c r="B6592" s="64"/>
      <c r="C6592" s="64"/>
      <c r="D6592" s="64"/>
      <c r="E6592" s="64"/>
      <c r="F6592" s="64"/>
      <c r="G6592" s="65" t="n">
        <v>8.35</v>
      </c>
    </row>
    <row r="6593" customFormat="false" ht="15" hidden="false" customHeight="false" outlineLevel="0" collapsed="false">
      <c r="A6593" s="64" t="s">
        <v>1356</v>
      </c>
      <c r="B6593" s="64"/>
      <c r="C6593" s="64"/>
      <c r="D6593" s="64"/>
      <c r="E6593" s="64"/>
      <c r="F6593" s="64"/>
      <c r="G6593" s="65" t="n">
        <v>0</v>
      </c>
    </row>
    <row r="6594" customFormat="false" ht="15" hidden="false" customHeight="false" outlineLevel="0" collapsed="false">
      <c r="A6594" s="64" t="s">
        <v>1357</v>
      </c>
      <c r="B6594" s="64"/>
      <c r="C6594" s="64"/>
      <c r="D6594" s="64"/>
      <c r="E6594" s="64"/>
      <c r="F6594" s="64"/>
      <c r="G6594" s="65" t="n">
        <v>2.14</v>
      </c>
    </row>
    <row r="6595" customFormat="false" ht="15" hidden="false" customHeight="false" outlineLevel="0" collapsed="false">
      <c r="A6595" s="64" t="s">
        <v>1358</v>
      </c>
      <c r="B6595" s="64"/>
      <c r="C6595" s="64"/>
      <c r="D6595" s="64"/>
      <c r="E6595" s="64"/>
      <c r="F6595" s="64"/>
      <c r="G6595" s="65" t="n">
        <v>0</v>
      </c>
    </row>
    <row r="6596" customFormat="false" ht="15" hidden="false" customHeight="false" outlineLevel="0" collapsed="false">
      <c r="A6596" s="64" t="s">
        <v>1359</v>
      </c>
      <c r="B6596" s="64"/>
      <c r="C6596" s="64"/>
      <c r="D6596" s="64"/>
      <c r="E6596" s="64"/>
      <c r="F6596" s="64"/>
      <c r="G6596" s="65" t="n">
        <v>2.14</v>
      </c>
    </row>
    <row r="6597" customFormat="false" ht="15" hidden="false" customHeight="false" outlineLevel="0" collapsed="false">
      <c r="A6597" s="64" t="s">
        <v>1360</v>
      </c>
      <c r="B6597" s="64"/>
      <c r="C6597" s="64"/>
      <c r="D6597" s="64"/>
      <c r="E6597" s="64"/>
      <c r="F6597" s="64"/>
      <c r="G6597" s="65" t="n">
        <v>10.5</v>
      </c>
    </row>
    <row r="6598" customFormat="false" ht="15" hidden="false" customHeight="false" outlineLevel="0" collapsed="false">
      <c r="A6598" s="64" t="s">
        <v>1361</v>
      </c>
      <c r="B6598" s="64"/>
      <c r="C6598" s="64"/>
      <c r="D6598" s="64"/>
      <c r="E6598" s="64"/>
      <c r="F6598" s="64"/>
      <c r="G6598" s="65" t="n">
        <v>318.75</v>
      </c>
    </row>
    <row r="6599" customFormat="false" ht="15" hidden="false" customHeight="false" outlineLevel="0" collapsed="false">
      <c r="A6599" s="64" t="s">
        <v>1362</v>
      </c>
      <c r="B6599" s="64"/>
      <c r="C6599" s="64"/>
      <c r="D6599" s="64"/>
      <c r="E6599" s="64"/>
      <c r="F6599" s="64"/>
      <c r="G6599" s="65" t="n">
        <f aca="false">G6597*G6598</f>
        <v>3346.875</v>
      </c>
    </row>
    <row r="6600" customFormat="false" ht="15" hidden="false" customHeight="false" outlineLevel="0" collapsed="false">
      <c r="A6600" s="66"/>
      <c r="B6600" s="66"/>
      <c r="C6600" s="66"/>
      <c r="D6600" s="66"/>
      <c r="E6600" s="66"/>
      <c r="F6600" s="66"/>
      <c r="G6600" s="66"/>
    </row>
    <row r="6601" customFormat="false" ht="25.5" hidden="false" customHeight="false" outlineLevel="0" collapsed="false">
      <c r="A6601" s="30" t="s">
        <v>820</v>
      </c>
      <c r="B6601" s="30" t="s">
        <v>32</v>
      </c>
      <c r="C6601" s="61" t="s">
        <v>17</v>
      </c>
      <c r="D6601" s="61" t="s">
        <v>18</v>
      </c>
      <c r="E6601" s="62"/>
      <c r="F6601" s="25"/>
      <c r="G6601" s="25"/>
    </row>
    <row r="6602" customFormat="false" ht="25.5" hidden="false" customHeight="false" outlineLevel="0" collapsed="false">
      <c r="A6602" s="63" t="s">
        <v>1349</v>
      </c>
      <c r="B6602" s="23" t="s">
        <v>1350</v>
      </c>
      <c r="C6602" s="24" t="s">
        <v>17</v>
      </c>
      <c r="D6602" s="24" t="s">
        <v>1314</v>
      </c>
      <c r="E6602" s="62" t="n">
        <v>159.38</v>
      </c>
      <c r="F6602" s="26" t="n">
        <v>12.54</v>
      </c>
      <c r="G6602" s="26" t="n">
        <v>1998.17</v>
      </c>
    </row>
    <row r="6603" customFormat="false" ht="15" hidden="false" customHeight="false" outlineLevel="0" collapsed="false">
      <c r="A6603" s="64" t="s">
        <v>1353</v>
      </c>
      <c r="B6603" s="64"/>
      <c r="C6603" s="64"/>
      <c r="D6603" s="64"/>
      <c r="E6603" s="64"/>
      <c r="F6603" s="64"/>
      <c r="G6603" s="65" t="n">
        <v>4.17</v>
      </c>
    </row>
    <row r="6604" customFormat="false" ht="15" hidden="false" customHeight="false" outlineLevel="0" collapsed="false">
      <c r="A6604" s="64" t="s">
        <v>1354</v>
      </c>
      <c r="B6604" s="64"/>
      <c r="C6604" s="64"/>
      <c r="D6604" s="64"/>
      <c r="E6604" s="64"/>
      <c r="F6604" s="64"/>
      <c r="G6604" s="65" t="n">
        <v>2.1</v>
      </c>
    </row>
    <row r="6605" customFormat="false" ht="15" hidden="false" customHeight="false" outlineLevel="0" collapsed="false">
      <c r="A6605" s="64" t="s">
        <v>1355</v>
      </c>
      <c r="B6605" s="64"/>
      <c r="C6605" s="64"/>
      <c r="D6605" s="64"/>
      <c r="E6605" s="64"/>
      <c r="F6605" s="64"/>
      <c r="G6605" s="65" t="n">
        <v>6.27</v>
      </c>
    </row>
    <row r="6606" customFormat="false" ht="15" hidden="false" customHeight="false" outlineLevel="0" collapsed="false">
      <c r="A6606" s="64" t="s">
        <v>1356</v>
      </c>
      <c r="B6606" s="64"/>
      <c r="C6606" s="64"/>
      <c r="D6606" s="64"/>
      <c r="E6606" s="64"/>
      <c r="F6606" s="64"/>
      <c r="G6606" s="65" t="n">
        <v>0</v>
      </c>
    </row>
    <row r="6607" customFormat="false" ht="15" hidden="false" customHeight="false" outlineLevel="0" collapsed="false">
      <c r="A6607" s="64" t="s">
        <v>1357</v>
      </c>
      <c r="B6607" s="64"/>
      <c r="C6607" s="64"/>
      <c r="D6607" s="64"/>
      <c r="E6607" s="64"/>
      <c r="F6607" s="64"/>
      <c r="G6607" s="65" t="n">
        <v>1.61</v>
      </c>
    </row>
    <row r="6608" customFormat="false" ht="15" hidden="false" customHeight="false" outlineLevel="0" collapsed="false">
      <c r="A6608" s="64" t="s">
        <v>1358</v>
      </c>
      <c r="B6608" s="64"/>
      <c r="C6608" s="64"/>
      <c r="D6608" s="64"/>
      <c r="E6608" s="64"/>
      <c r="F6608" s="64"/>
      <c r="G6608" s="65" t="n">
        <v>0</v>
      </c>
    </row>
    <row r="6609" customFormat="false" ht="15" hidden="false" customHeight="false" outlineLevel="0" collapsed="false">
      <c r="A6609" s="64" t="s">
        <v>1359</v>
      </c>
      <c r="B6609" s="64"/>
      <c r="C6609" s="64"/>
      <c r="D6609" s="64"/>
      <c r="E6609" s="64"/>
      <c r="F6609" s="64"/>
      <c r="G6609" s="65" t="n">
        <v>1.61</v>
      </c>
    </row>
    <row r="6610" customFormat="false" ht="15" hidden="false" customHeight="false" outlineLevel="0" collapsed="false">
      <c r="A6610" s="64" t="s">
        <v>1360</v>
      </c>
      <c r="B6610" s="64"/>
      <c r="C6610" s="64"/>
      <c r="D6610" s="64"/>
      <c r="E6610" s="64"/>
      <c r="F6610" s="64"/>
      <c r="G6610" s="65" t="n">
        <v>7.88</v>
      </c>
    </row>
    <row r="6611" customFormat="false" ht="15" hidden="false" customHeight="false" outlineLevel="0" collapsed="false">
      <c r="A6611" s="64" t="s">
        <v>1361</v>
      </c>
      <c r="B6611" s="64"/>
      <c r="C6611" s="64"/>
      <c r="D6611" s="64"/>
      <c r="E6611" s="64"/>
      <c r="F6611" s="64"/>
      <c r="G6611" s="65" t="n">
        <v>318.75</v>
      </c>
    </row>
    <row r="6612" customFormat="false" ht="15" hidden="false" customHeight="false" outlineLevel="0" collapsed="false">
      <c r="A6612" s="64" t="s">
        <v>1362</v>
      </c>
      <c r="B6612" s="64"/>
      <c r="C6612" s="64"/>
      <c r="D6612" s="64"/>
      <c r="E6612" s="64"/>
      <c r="F6612" s="64"/>
      <c r="G6612" s="65" t="n">
        <f aca="false">G6610*G6611</f>
        <v>2511.75</v>
      </c>
    </row>
    <row r="6613" customFormat="false" ht="15" hidden="false" customHeight="false" outlineLevel="0" collapsed="false">
      <c r="A6613" s="66"/>
      <c r="B6613" s="66"/>
      <c r="C6613" s="66"/>
      <c r="D6613" s="66"/>
      <c r="E6613" s="66"/>
      <c r="F6613" s="66"/>
      <c r="G6613" s="66"/>
    </row>
    <row r="6614" customFormat="false" ht="25.5" hidden="false" customHeight="false" outlineLevel="0" collapsed="false">
      <c r="A6614" s="30" t="s">
        <v>821</v>
      </c>
      <c r="B6614" s="30" t="s">
        <v>822</v>
      </c>
      <c r="C6614" s="61" t="s">
        <v>17</v>
      </c>
      <c r="D6614" s="61" t="s">
        <v>18</v>
      </c>
      <c r="E6614" s="62"/>
      <c r="F6614" s="25"/>
      <c r="G6614" s="25"/>
    </row>
    <row r="6615" customFormat="false" ht="25.5" hidden="false" customHeight="false" outlineLevel="0" collapsed="false">
      <c r="A6615" s="63" t="s">
        <v>1349</v>
      </c>
      <c r="B6615" s="23" t="s">
        <v>1350</v>
      </c>
      <c r="C6615" s="24" t="s">
        <v>17</v>
      </c>
      <c r="D6615" s="24" t="s">
        <v>1314</v>
      </c>
      <c r="E6615" s="62" t="n">
        <v>186.92</v>
      </c>
      <c r="F6615" s="26" t="n">
        <v>12.54</v>
      </c>
      <c r="G6615" s="26" t="n">
        <v>2343.46</v>
      </c>
    </row>
    <row r="6616" customFormat="false" ht="15" hidden="false" customHeight="false" outlineLevel="0" collapsed="false">
      <c r="A6616" s="64" t="s">
        <v>1353</v>
      </c>
      <c r="B6616" s="64"/>
      <c r="C6616" s="64"/>
      <c r="D6616" s="64"/>
      <c r="E6616" s="64"/>
      <c r="F6616" s="64"/>
      <c r="G6616" s="65" t="n">
        <v>12.51</v>
      </c>
    </row>
    <row r="6617" customFormat="false" ht="15" hidden="false" customHeight="false" outlineLevel="0" collapsed="false">
      <c r="A6617" s="64" t="s">
        <v>1354</v>
      </c>
      <c r="B6617" s="64"/>
      <c r="C6617" s="64"/>
      <c r="D6617" s="64"/>
      <c r="E6617" s="64"/>
      <c r="F6617" s="64"/>
      <c r="G6617" s="65" t="n">
        <v>6.3</v>
      </c>
    </row>
    <row r="6618" customFormat="false" ht="15" hidden="false" customHeight="false" outlineLevel="0" collapsed="false">
      <c r="A6618" s="64" t="s">
        <v>1355</v>
      </c>
      <c r="B6618" s="64"/>
      <c r="C6618" s="64"/>
      <c r="D6618" s="64"/>
      <c r="E6618" s="64"/>
      <c r="F6618" s="64"/>
      <c r="G6618" s="65" t="n">
        <v>18.81</v>
      </c>
    </row>
    <row r="6619" customFormat="false" ht="15" hidden="false" customHeight="false" outlineLevel="0" collapsed="false">
      <c r="A6619" s="64" t="s">
        <v>1356</v>
      </c>
      <c r="B6619" s="64"/>
      <c r="C6619" s="64"/>
      <c r="D6619" s="64"/>
      <c r="E6619" s="64"/>
      <c r="F6619" s="64"/>
      <c r="G6619" s="65" t="n">
        <v>0</v>
      </c>
    </row>
    <row r="6620" customFormat="false" ht="15" hidden="false" customHeight="false" outlineLevel="0" collapsed="false">
      <c r="A6620" s="64" t="s">
        <v>1357</v>
      </c>
      <c r="B6620" s="64"/>
      <c r="C6620" s="64"/>
      <c r="D6620" s="64"/>
      <c r="E6620" s="64"/>
      <c r="F6620" s="64"/>
      <c r="G6620" s="65" t="n">
        <v>4.82</v>
      </c>
    </row>
    <row r="6621" customFormat="false" ht="15" hidden="false" customHeight="false" outlineLevel="0" collapsed="false">
      <c r="A6621" s="64" t="s">
        <v>1358</v>
      </c>
      <c r="B6621" s="64"/>
      <c r="C6621" s="64"/>
      <c r="D6621" s="64"/>
      <c r="E6621" s="64"/>
      <c r="F6621" s="64"/>
      <c r="G6621" s="65" t="n">
        <v>0</v>
      </c>
    </row>
    <row r="6622" customFormat="false" ht="15" hidden="false" customHeight="false" outlineLevel="0" collapsed="false">
      <c r="A6622" s="64" t="s">
        <v>1359</v>
      </c>
      <c r="B6622" s="64"/>
      <c r="C6622" s="64"/>
      <c r="D6622" s="64"/>
      <c r="E6622" s="64"/>
      <c r="F6622" s="64"/>
      <c r="G6622" s="65" t="n">
        <v>4.82</v>
      </c>
    </row>
    <row r="6623" customFormat="false" ht="15" hidden="false" customHeight="false" outlineLevel="0" collapsed="false">
      <c r="A6623" s="64" t="s">
        <v>1360</v>
      </c>
      <c r="B6623" s="64"/>
      <c r="C6623" s="64"/>
      <c r="D6623" s="64"/>
      <c r="E6623" s="64"/>
      <c r="F6623" s="64"/>
      <c r="G6623" s="65" t="n">
        <v>23.63</v>
      </c>
    </row>
    <row r="6624" customFormat="false" ht="15" hidden="false" customHeight="false" outlineLevel="0" collapsed="false">
      <c r="A6624" s="64" t="s">
        <v>1361</v>
      </c>
      <c r="B6624" s="64"/>
      <c r="C6624" s="64"/>
      <c r="D6624" s="64"/>
      <c r="E6624" s="64"/>
      <c r="F6624" s="64"/>
      <c r="G6624" s="65" t="n">
        <v>124.61</v>
      </c>
    </row>
    <row r="6625" customFormat="false" ht="15" hidden="false" customHeight="false" outlineLevel="0" collapsed="false">
      <c r="A6625" s="64" t="s">
        <v>1362</v>
      </c>
      <c r="B6625" s="64"/>
      <c r="C6625" s="64"/>
      <c r="D6625" s="64"/>
      <c r="E6625" s="64"/>
      <c r="F6625" s="64"/>
      <c r="G6625" s="65" t="n">
        <f aca="false">G6623*G6624</f>
        <v>2944.5343</v>
      </c>
    </row>
    <row r="6626" customFormat="false" ht="15" hidden="false" customHeight="false" outlineLevel="0" collapsed="false">
      <c r="A6626" s="66"/>
      <c r="B6626" s="66"/>
      <c r="C6626" s="66"/>
      <c r="D6626" s="66"/>
      <c r="E6626" s="66"/>
      <c r="F6626" s="66"/>
      <c r="G6626" s="66"/>
    </row>
    <row r="6627" customFormat="false" ht="51" hidden="false" customHeight="false" outlineLevel="0" collapsed="false">
      <c r="A6627" s="30" t="s">
        <v>823</v>
      </c>
      <c r="B6627" s="30" t="s">
        <v>34</v>
      </c>
      <c r="C6627" s="61" t="s">
        <v>17</v>
      </c>
      <c r="D6627" s="61" t="s">
        <v>18</v>
      </c>
      <c r="E6627" s="62"/>
      <c r="F6627" s="25"/>
      <c r="G6627" s="25"/>
    </row>
    <row r="6628" customFormat="false" ht="25.5" hidden="false" customHeight="false" outlineLevel="0" collapsed="false">
      <c r="A6628" s="63" t="s">
        <v>1349</v>
      </c>
      <c r="B6628" s="23" t="s">
        <v>1350</v>
      </c>
      <c r="C6628" s="24" t="s">
        <v>17</v>
      </c>
      <c r="D6628" s="24" t="s">
        <v>1314</v>
      </c>
      <c r="E6628" s="62" t="n">
        <v>324.44</v>
      </c>
      <c r="F6628" s="26" t="n">
        <v>12.54</v>
      </c>
      <c r="G6628" s="26" t="n">
        <v>4067.62</v>
      </c>
    </row>
    <row r="6629" customFormat="false" ht="15" hidden="false" customHeight="false" outlineLevel="0" collapsed="false">
      <c r="A6629" s="64" t="s">
        <v>1353</v>
      </c>
      <c r="B6629" s="64"/>
      <c r="C6629" s="64"/>
      <c r="D6629" s="64"/>
      <c r="E6629" s="64"/>
      <c r="F6629" s="64"/>
      <c r="G6629" s="65" t="n">
        <v>12.51</v>
      </c>
    </row>
    <row r="6630" customFormat="false" ht="15" hidden="false" customHeight="false" outlineLevel="0" collapsed="false">
      <c r="A6630" s="64" t="s">
        <v>1354</v>
      </c>
      <c r="B6630" s="64"/>
      <c r="C6630" s="64"/>
      <c r="D6630" s="64"/>
      <c r="E6630" s="64"/>
      <c r="F6630" s="64"/>
      <c r="G6630" s="65" t="n">
        <v>6.3</v>
      </c>
    </row>
    <row r="6631" customFormat="false" ht="15" hidden="false" customHeight="false" outlineLevel="0" collapsed="false">
      <c r="A6631" s="64" t="s">
        <v>1355</v>
      </c>
      <c r="B6631" s="64"/>
      <c r="C6631" s="64"/>
      <c r="D6631" s="64"/>
      <c r="E6631" s="64"/>
      <c r="F6631" s="64"/>
      <c r="G6631" s="65" t="n">
        <v>18.81</v>
      </c>
    </row>
    <row r="6632" customFormat="false" ht="15" hidden="false" customHeight="false" outlineLevel="0" collapsed="false">
      <c r="A6632" s="64" t="s">
        <v>1356</v>
      </c>
      <c r="B6632" s="64"/>
      <c r="C6632" s="64"/>
      <c r="D6632" s="64"/>
      <c r="E6632" s="64"/>
      <c r="F6632" s="64"/>
      <c r="G6632" s="65" t="n">
        <v>0</v>
      </c>
    </row>
    <row r="6633" customFormat="false" ht="15" hidden="false" customHeight="false" outlineLevel="0" collapsed="false">
      <c r="A6633" s="64" t="s">
        <v>1357</v>
      </c>
      <c r="B6633" s="64"/>
      <c r="C6633" s="64"/>
      <c r="D6633" s="64"/>
      <c r="E6633" s="64"/>
      <c r="F6633" s="64"/>
      <c r="G6633" s="65" t="n">
        <v>4.82</v>
      </c>
    </row>
    <row r="6634" customFormat="false" ht="15" hidden="false" customHeight="false" outlineLevel="0" collapsed="false">
      <c r="A6634" s="64" t="s">
        <v>1358</v>
      </c>
      <c r="B6634" s="64"/>
      <c r="C6634" s="64"/>
      <c r="D6634" s="64"/>
      <c r="E6634" s="64"/>
      <c r="F6634" s="64"/>
      <c r="G6634" s="65" t="n">
        <v>0</v>
      </c>
    </row>
    <row r="6635" customFormat="false" ht="15" hidden="false" customHeight="false" outlineLevel="0" collapsed="false">
      <c r="A6635" s="64" t="s">
        <v>1359</v>
      </c>
      <c r="B6635" s="64"/>
      <c r="C6635" s="64"/>
      <c r="D6635" s="64"/>
      <c r="E6635" s="64"/>
      <c r="F6635" s="64"/>
      <c r="G6635" s="65" t="n">
        <v>4.82</v>
      </c>
    </row>
    <row r="6636" customFormat="false" ht="15" hidden="false" customHeight="false" outlineLevel="0" collapsed="false">
      <c r="A6636" s="64" t="s">
        <v>1360</v>
      </c>
      <c r="B6636" s="64"/>
      <c r="C6636" s="64"/>
      <c r="D6636" s="64"/>
      <c r="E6636" s="64"/>
      <c r="F6636" s="64"/>
      <c r="G6636" s="65" t="n">
        <v>23.63</v>
      </c>
    </row>
    <row r="6637" customFormat="false" ht="15" hidden="false" customHeight="false" outlineLevel="0" collapsed="false">
      <c r="A6637" s="64" t="s">
        <v>1361</v>
      </c>
      <c r="B6637" s="64"/>
      <c r="C6637" s="64"/>
      <c r="D6637" s="64"/>
      <c r="E6637" s="64"/>
      <c r="F6637" s="64"/>
      <c r="G6637" s="65" t="n">
        <v>216.29</v>
      </c>
    </row>
    <row r="6638" customFormat="false" ht="15" hidden="false" customHeight="false" outlineLevel="0" collapsed="false">
      <c r="A6638" s="64" t="s">
        <v>1362</v>
      </c>
      <c r="B6638" s="64"/>
      <c r="C6638" s="64"/>
      <c r="D6638" s="64"/>
      <c r="E6638" s="64"/>
      <c r="F6638" s="64"/>
      <c r="G6638" s="65" t="n">
        <f aca="false">G6636*G6637</f>
        <v>5110.9327</v>
      </c>
    </row>
    <row r="6639" customFormat="false" ht="15" hidden="false" customHeight="false" outlineLevel="0" collapsed="false">
      <c r="A6639" s="66"/>
      <c r="B6639" s="66"/>
      <c r="C6639" s="66"/>
      <c r="D6639" s="66"/>
      <c r="E6639" s="66"/>
      <c r="F6639" s="66"/>
      <c r="G6639" s="66"/>
    </row>
    <row r="6640" customFormat="false" ht="25.5" hidden="false" customHeight="false" outlineLevel="0" collapsed="false">
      <c r="A6640" s="30" t="s">
        <v>824</v>
      </c>
      <c r="B6640" s="30" t="s">
        <v>36</v>
      </c>
      <c r="C6640" s="61" t="s">
        <v>17</v>
      </c>
      <c r="D6640" s="61" t="s">
        <v>18</v>
      </c>
      <c r="E6640" s="62"/>
      <c r="F6640" s="25"/>
      <c r="G6640" s="25"/>
    </row>
    <row r="6641" customFormat="false" ht="25.5" hidden="false" customHeight="false" outlineLevel="0" collapsed="false">
      <c r="A6641" s="63" t="s">
        <v>1363</v>
      </c>
      <c r="B6641" s="23" t="s">
        <v>1364</v>
      </c>
      <c r="C6641" s="24" t="s">
        <v>17</v>
      </c>
      <c r="D6641" s="24" t="s">
        <v>1314</v>
      </c>
      <c r="E6641" s="62" t="n">
        <v>0.41</v>
      </c>
      <c r="F6641" s="26" t="n">
        <v>15.53</v>
      </c>
      <c r="G6641" s="26" t="n">
        <v>6.43</v>
      </c>
    </row>
    <row r="6642" customFormat="false" ht="25.5" hidden="false" customHeight="false" outlineLevel="0" collapsed="false">
      <c r="A6642" s="63" t="s">
        <v>1349</v>
      </c>
      <c r="B6642" s="23" t="s">
        <v>1350</v>
      </c>
      <c r="C6642" s="24" t="s">
        <v>17</v>
      </c>
      <c r="D6642" s="24" t="s">
        <v>1314</v>
      </c>
      <c r="E6642" s="62" t="n">
        <v>2.59</v>
      </c>
      <c r="F6642" s="26" t="n">
        <v>12.54</v>
      </c>
      <c r="G6642" s="26" t="n">
        <v>32.47</v>
      </c>
    </row>
    <row r="6643" customFormat="false" ht="15" hidden="false" customHeight="false" outlineLevel="0" collapsed="false">
      <c r="A6643" s="64" t="s">
        <v>1353</v>
      </c>
      <c r="B6643" s="64"/>
      <c r="C6643" s="64"/>
      <c r="D6643" s="64"/>
      <c r="E6643" s="64"/>
      <c r="F6643" s="64"/>
      <c r="G6643" s="65" t="n">
        <v>5.08</v>
      </c>
    </row>
    <row r="6644" customFormat="false" ht="15" hidden="false" customHeight="false" outlineLevel="0" collapsed="false">
      <c r="A6644" s="64" t="s">
        <v>1354</v>
      </c>
      <c r="B6644" s="64"/>
      <c r="C6644" s="64"/>
      <c r="D6644" s="64"/>
      <c r="E6644" s="64"/>
      <c r="F6644" s="64"/>
      <c r="G6644" s="65" t="n">
        <v>2.43</v>
      </c>
    </row>
    <row r="6645" customFormat="false" ht="15" hidden="false" customHeight="false" outlineLevel="0" collapsed="false">
      <c r="A6645" s="64" t="s">
        <v>1355</v>
      </c>
      <c r="B6645" s="64"/>
      <c r="C6645" s="64"/>
      <c r="D6645" s="64"/>
      <c r="E6645" s="64"/>
      <c r="F6645" s="64"/>
      <c r="G6645" s="65" t="n">
        <v>7.51</v>
      </c>
    </row>
    <row r="6646" customFormat="false" ht="15" hidden="false" customHeight="false" outlineLevel="0" collapsed="false">
      <c r="A6646" s="64" t="s">
        <v>1356</v>
      </c>
      <c r="B6646" s="64"/>
      <c r="C6646" s="64"/>
      <c r="D6646" s="64"/>
      <c r="E6646" s="64"/>
      <c r="F6646" s="64"/>
      <c r="G6646" s="65" t="n">
        <v>0</v>
      </c>
    </row>
    <row r="6647" customFormat="false" ht="15" hidden="false" customHeight="false" outlineLevel="0" collapsed="false">
      <c r="A6647" s="64" t="s">
        <v>1357</v>
      </c>
      <c r="B6647" s="64"/>
      <c r="C6647" s="64"/>
      <c r="D6647" s="64"/>
      <c r="E6647" s="64"/>
      <c r="F6647" s="64"/>
      <c r="G6647" s="65" t="n">
        <v>1.93</v>
      </c>
    </row>
    <row r="6648" customFormat="false" ht="15" hidden="false" customHeight="false" outlineLevel="0" collapsed="false">
      <c r="A6648" s="64" t="s">
        <v>1358</v>
      </c>
      <c r="B6648" s="64"/>
      <c r="C6648" s="64"/>
      <c r="D6648" s="64"/>
      <c r="E6648" s="64"/>
      <c r="F6648" s="64"/>
      <c r="G6648" s="65" t="n">
        <v>0</v>
      </c>
    </row>
    <row r="6649" customFormat="false" ht="15" hidden="false" customHeight="false" outlineLevel="0" collapsed="false">
      <c r="A6649" s="64" t="s">
        <v>1359</v>
      </c>
      <c r="B6649" s="64"/>
      <c r="C6649" s="64"/>
      <c r="D6649" s="64"/>
      <c r="E6649" s="64"/>
      <c r="F6649" s="64"/>
      <c r="G6649" s="65" t="n">
        <v>1.93</v>
      </c>
    </row>
    <row r="6650" customFormat="false" ht="15" hidden="false" customHeight="false" outlineLevel="0" collapsed="false">
      <c r="A6650" s="64" t="s">
        <v>1360</v>
      </c>
      <c r="B6650" s="64"/>
      <c r="C6650" s="64"/>
      <c r="D6650" s="64"/>
      <c r="E6650" s="64"/>
      <c r="F6650" s="64"/>
      <c r="G6650" s="65" t="n">
        <v>9.44</v>
      </c>
    </row>
    <row r="6651" customFormat="false" ht="15" hidden="false" customHeight="false" outlineLevel="0" collapsed="false">
      <c r="A6651" s="64" t="s">
        <v>1361</v>
      </c>
      <c r="B6651" s="64"/>
      <c r="C6651" s="64"/>
      <c r="D6651" s="64"/>
      <c r="E6651" s="64"/>
      <c r="F6651" s="64"/>
      <c r="G6651" s="65" t="n">
        <v>5.18</v>
      </c>
    </row>
    <row r="6652" customFormat="false" ht="15" hidden="false" customHeight="false" outlineLevel="0" collapsed="false">
      <c r="A6652" s="64" t="s">
        <v>1362</v>
      </c>
      <c r="B6652" s="64"/>
      <c r="C6652" s="64"/>
      <c r="D6652" s="64"/>
      <c r="E6652" s="64"/>
      <c r="F6652" s="64"/>
      <c r="G6652" s="65" t="n">
        <f aca="false">G6650*G6651</f>
        <v>48.8992</v>
      </c>
    </row>
    <row r="6653" customFormat="false" ht="15" hidden="false" customHeight="false" outlineLevel="0" collapsed="false">
      <c r="A6653" s="66"/>
      <c r="B6653" s="66"/>
      <c r="C6653" s="66"/>
      <c r="D6653" s="66"/>
      <c r="E6653" s="66"/>
      <c r="F6653" s="66"/>
      <c r="G6653" s="66"/>
    </row>
    <row r="6654" customFormat="false" ht="38.25" hidden="false" customHeight="false" outlineLevel="0" collapsed="false">
      <c r="A6654" s="30" t="s">
        <v>825</v>
      </c>
      <c r="B6654" s="30" t="s">
        <v>38</v>
      </c>
      <c r="C6654" s="61" t="s">
        <v>17</v>
      </c>
      <c r="D6654" s="61" t="s">
        <v>28</v>
      </c>
      <c r="E6654" s="62"/>
      <c r="F6654" s="25"/>
      <c r="G6654" s="25"/>
    </row>
    <row r="6655" customFormat="false" ht="25.5" hidden="false" customHeight="false" outlineLevel="0" collapsed="false">
      <c r="A6655" s="63" t="s">
        <v>1363</v>
      </c>
      <c r="B6655" s="23" t="s">
        <v>1364</v>
      </c>
      <c r="C6655" s="24" t="s">
        <v>17</v>
      </c>
      <c r="D6655" s="24" t="s">
        <v>1314</v>
      </c>
      <c r="E6655" s="62" t="n">
        <v>23.14</v>
      </c>
      <c r="F6655" s="26" t="n">
        <v>15.53</v>
      </c>
      <c r="G6655" s="26" t="n">
        <v>359.23</v>
      </c>
    </row>
    <row r="6656" customFormat="false" ht="25.5" hidden="false" customHeight="false" outlineLevel="0" collapsed="false">
      <c r="A6656" s="63" t="s">
        <v>1349</v>
      </c>
      <c r="B6656" s="23" t="s">
        <v>1350</v>
      </c>
      <c r="C6656" s="24" t="s">
        <v>17</v>
      </c>
      <c r="D6656" s="24" t="s">
        <v>1314</v>
      </c>
      <c r="E6656" s="62" t="n">
        <v>231.35</v>
      </c>
      <c r="F6656" s="26" t="n">
        <v>12.54</v>
      </c>
      <c r="G6656" s="26" t="n">
        <v>2900.57</v>
      </c>
    </row>
    <row r="6657" customFormat="false" ht="15" hidden="false" customHeight="false" outlineLevel="0" collapsed="false">
      <c r="A6657" s="64" t="s">
        <v>1353</v>
      </c>
      <c r="B6657" s="64"/>
      <c r="C6657" s="64"/>
      <c r="D6657" s="64"/>
      <c r="E6657" s="64"/>
      <c r="F6657" s="64"/>
      <c r="G6657" s="65" t="n">
        <v>47.37</v>
      </c>
    </row>
    <row r="6658" customFormat="false" ht="15" hidden="false" customHeight="false" outlineLevel="0" collapsed="false">
      <c r="A6658" s="64" t="s">
        <v>1354</v>
      </c>
      <c r="B6658" s="64"/>
      <c r="C6658" s="64"/>
      <c r="D6658" s="64"/>
      <c r="E6658" s="64"/>
      <c r="F6658" s="64"/>
      <c r="G6658" s="65" t="n">
        <v>23.09</v>
      </c>
    </row>
    <row r="6659" customFormat="false" ht="15" hidden="false" customHeight="false" outlineLevel="0" collapsed="false">
      <c r="A6659" s="64" t="s">
        <v>1355</v>
      </c>
      <c r="B6659" s="64"/>
      <c r="C6659" s="64"/>
      <c r="D6659" s="64"/>
      <c r="E6659" s="64"/>
      <c r="F6659" s="64"/>
      <c r="G6659" s="65" t="n">
        <v>70.45</v>
      </c>
    </row>
    <row r="6660" customFormat="false" ht="15" hidden="false" customHeight="false" outlineLevel="0" collapsed="false">
      <c r="A6660" s="64" t="s">
        <v>1356</v>
      </c>
      <c r="B6660" s="64"/>
      <c r="C6660" s="64"/>
      <c r="D6660" s="64"/>
      <c r="E6660" s="64"/>
      <c r="F6660" s="64"/>
      <c r="G6660" s="65" t="n">
        <v>0</v>
      </c>
    </row>
    <row r="6661" customFormat="false" ht="15" hidden="false" customHeight="false" outlineLevel="0" collapsed="false">
      <c r="A6661" s="64" t="s">
        <v>1357</v>
      </c>
      <c r="B6661" s="64"/>
      <c r="C6661" s="64"/>
      <c r="D6661" s="64"/>
      <c r="E6661" s="64"/>
      <c r="F6661" s="64"/>
      <c r="G6661" s="65" t="n">
        <v>18.07</v>
      </c>
    </row>
    <row r="6662" customFormat="false" ht="15" hidden="false" customHeight="false" outlineLevel="0" collapsed="false">
      <c r="A6662" s="64" t="s">
        <v>1358</v>
      </c>
      <c r="B6662" s="64"/>
      <c r="C6662" s="64"/>
      <c r="D6662" s="64"/>
      <c r="E6662" s="64"/>
      <c r="F6662" s="64"/>
      <c r="G6662" s="65" t="n">
        <v>0</v>
      </c>
    </row>
    <row r="6663" customFormat="false" ht="15" hidden="false" customHeight="false" outlineLevel="0" collapsed="false">
      <c r="A6663" s="64" t="s">
        <v>1359</v>
      </c>
      <c r="B6663" s="64"/>
      <c r="C6663" s="64"/>
      <c r="D6663" s="64"/>
      <c r="E6663" s="64"/>
      <c r="F6663" s="64"/>
      <c r="G6663" s="65" t="n">
        <v>18.07</v>
      </c>
    </row>
    <row r="6664" customFormat="false" ht="15" hidden="false" customHeight="false" outlineLevel="0" collapsed="false">
      <c r="A6664" s="64" t="s">
        <v>1360</v>
      </c>
      <c r="B6664" s="64"/>
      <c r="C6664" s="64"/>
      <c r="D6664" s="64"/>
      <c r="E6664" s="64"/>
      <c r="F6664" s="64"/>
      <c r="G6664" s="65" t="n">
        <v>88.52</v>
      </c>
    </row>
    <row r="6665" customFormat="false" ht="15" hidden="false" customHeight="false" outlineLevel="0" collapsed="false">
      <c r="A6665" s="64" t="s">
        <v>1361</v>
      </c>
      <c r="B6665" s="64"/>
      <c r="C6665" s="64"/>
      <c r="D6665" s="64"/>
      <c r="E6665" s="64"/>
      <c r="F6665" s="64"/>
      <c r="G6665" s="65" t="n">
        <v>46.27</v>
      </c>
    </row>
    <row r="6666" customFormat="false" ht="15" hidden="false" customHeight="false" outlineLevel="0" collapsed="false">
      <c r="A6666" s="64" t="s">
        <v>1362</v>
      </c>
      <c r="B6666" s="64"/>
      <c r="C6666" s="64"/>
      <c r="D6666" s="64"/>
      <c r="E6666" s="64"/>
      <c r="F6666" s="64"/>
      <c r="G6666" s="65" t="n">
        <f aca="false">G6664*G6665</f>
        <v>4095.8204</v>
      </c>
    </row>
    <row r="6667" customFormat="false" ht="15" hidden="false" customHeight="false" outlineLevel="0" collapsed="false">
      <c r="A6667" s="66"/>
      <c r="B6667" s="66"/>
      <c r="C6667" s="66"/>
      <c r="D6667" s="66"/>
      <c r="E6667" s="66"/>
      <c r="F6667" s="66"/>
      <c r="G6667" s="66"/>
    </row>
    <row r="6668" customFormat="false" ht="15" hidden="false" customHeight="false" outlineLevel="0" collapsed="false">
      <c r="A6668" s="30" t="s">
        <v>826</v>
      </c>
      <c r="B6668" s="30" t="s">
        <v>40</v>
      </c>
      <c r="C6668" s="61" t="s">
        <v>17</v>
      </c>
      <c r="D6668" s="61" t="s">
        <v>18</v>
      </c>
      <c r="E6668" s="62"/>
      <c r="F6668" s="25"/>
      <c r="G6668" s="25"/>
    </row>
    <row r="6669" customFormat="false" ht="25.5" hidden="false" customHeight="false" outlineLevel="0" collapsed="false">
      <c r="A6669" s="63" t="s">
        <v>1349</v>
      </c>
      <c r="B6669" s="23" t="s">
        <v>1350</v>
      </c>
      <c r="C6669" s="24" t="s">
        <v>17</v>
      </c>
      <c r="D6669" s="24" t="s">
        <v>1314</v>
      </c>
      <c r="E6669" s="62" t="n">
        <v>8.66</v>
      </c>
      <c r="F6669" s="26" t="n">
        <v>12.54</v>
      </c>
      <c r="G6669" s="26" t="n">
        <v>108.54</v>
      </c>
    </row>
    <row r="6670" customFormat="false" ht="15" hidden="false" customHeight="false" outlineLevel="0" collapsed="false">
      <c r="A6670" s="64" t="s">
        <v>1353</v>
      </c>
      <c r="B6670" s="64"/>
      <c r="C6670" s="64"/>
      <c r="D6670" s="64"/>
      <c r="E6670" s="64"/>
      <c r="F6670" s="64"/>
      <c r="G6670" s="65" t="n">
        <v>2.09</v>
      </c>
    </row>
    <row r="6671" customFormat="false" ht="15" hidden="false" customHeight="false" outlineLevel="0" collapsed="false">
      <c r="A6671" s="64" t="s">
        <v>1354</v>
      </c>
      <c r="B6671" s="64"/>
      <c r="C6671" s="64"/>
      <c r="D6671" s="64"/>
      <c r="E6671" s="64"/>
      <c r="F6671" s="64"/>
      <c r="G6671" s="65" t="n">
        <v>1.05</v>
      </c>
    </row>
    <row r="6672" customFormat="false" ht="15" hidden="false" customHeight="false" outlineLevel="0" collapsed="false">
      <c r="A6672" s="64" t="s">
        <v>1355</v>
      </c>
      <c r="B6672" s="64"/>
      <c r="C6672" s="64"/>
      <c r="D6672" s="64"/>
      <c r="E6672" s="64"/>
      <c r="F6672" s="64"/>
      <c r="G6672" s="65" t="n">
        <v>3.13</v>
      </c>
    </row>
    <row r="6673" customFormat="false" ht="15" hidden="false" customHeight="false" outlineLevel="0" collapsed="false">
      <c r="A6673" s="64" t="s">
        <v>1356</v>
      </c>
      <c r="B6673" s="64"/>
      <c r="C6673" s="64"/>
      <c r="D6673" s="64"/>
      <c r="E6673" s="64"/>
      <c r="F6673" s="64"/>
      <c r="G6673" s="65" t="n">
        <v>0</v>
      </c>
    </row>
    <row r="6674" customFormat="false" ht="15" hidden="false" customHeight="false" outlineLevel="0" collapsed="false">
      <c r="A6674" s="64" t="s">
        <v>1357</v>
      </c>
      <c r="B6674" s="64"/>
      <c r="C6674" s="64"/>
      <c r="D6674" s="64"/>
      <c r="E6674" s="64"/>
      <c r="F6674" s="64"/>
      <c r="G6674" s="65" t="n">
        <v>0.8</v>
      </c>
    </row>
    <row r="6675" customFormat="false" ht="15" hidden="false" customHeight="false" outlineLevel="0" collapsed="false">
      <c r="A6675" s="64" t="s">
        <v>1358</v>
      </c>
      <c r="B6675" s="64"/>
      <c r="C6675" s="64"/>
      <c r="D6675" s="64"/>
      <c r="E6675" s="64"/>
      <c r="F6675" s="64"/>
      <c r="G6675" s="65" t="n">
        <v>0</v>
      </c>
    </row>
    <row r="6676" customFormat="false" ht="15" hidden="false" customHeight="false" outlineLevel="0" collapsed="false">
      <c r="A6676" s="64" t="s">
        <v>1359</v>
      </c>
      <c r="B6676" s="64"/>
      <c r="C6676" s="64"/>
      <c r="D6676" s="64"/>
      <c r="E6676" s="64"/>
      <c r="F6676" s="64"/>
      <c r="G6676" s="65" t="n">
        <v>0.8</v>
      </c>
    </row>
    <row r="6677" customFormat="false" ht="15" hidden="false" customHeight="false" outlineLevel="0" collapsed="false">
      <c r="A6677" s="64" t="s">
        <v>1360</v>
      </c>
      <c r="B6677" s="64"/>
      <c r="C6677" s="64"/>
      <c r="D6677" s="64"/>
      <c r="E6677" s="64"/>
      <c r="F6677" s="64"/>
      <c r="G6677" s="65" t="n">
        <v>3.94</v>
      </c>
    </row>
    <row r="6678" customFormat="false" ht="15" hidden="false" customHeight="false" outlineLevel="0" collapsed="false">
      <c r="A6678" s="64" t="s">
        <v>1361</v>
      </c>
      <c r="B6678" s="64"/>
      <c r="C6678" s="64"/>
      <c r="D6678" s="64"/>
      <c r="E6678" s="64"/>
      <c r="F6678" s="64"/>
      <c r="G6678" s="65" t="n">
        <v>34.63</v>
      </c>
    </row>
    <row r="6679" customFormat="false" ht="15" hidden="false" customHeight="false" outlineLevel="0" collapsed="false">
      <c r="A6679" s="64" t="s">
        <v>1362</v>
      </c>
      <c r="B6679" s="64"/>
      <c r="C6679" s="64"/>
      <c r="D6679" s="64"/>
      <c r="E6679" s="64"/>
      <c r="F6679" s="64"/>
      <c r="G6679" s="65" t="n">
        <f aca="false">G6677*G6678</f>
        <v>136.4422</v>
      </c>
    </row>
    <row r="6680" customFormat="false" ht="15" hidden="false" customHeight="false" outlineLevel="0" collapsed="false">
      <c r="A6680" s="66"/>
      <c r="B6680" s="66"/>
      <c r="C6680" s="66"/>
      <c r="D6680" s="66"/>
      <c r="E6680" s="66"/>
      <c r="F6680" s="66"/>
      <c r="G6680" s="66"/>
    </row>
    <row r="6681" customFormat="false" ht="38.25" hidden="false" customHeight="false" outlineLevel="0" collapsed="false">
      <c r="A6681" s="30" t="s">
        <v>827</v>
      </c>
      <c r="B6681" s="30" t="s">
        <v>42</v>
      </c>
      <c r="C6681" s="61" t="s">
        <v>17</v>
      </c>
      <c r="D6681" s="61" t="s">
        <v>23</v>
      </c>
      <c r="E6681" s="62"/>
      <c r="F6681" s="25"/>
      <c r="G6681" s="25"/>
    </row>
    <row r="6682" customFormat="false" ht="25.5" hidden="false" customHeight="false" outlineLevel="0" collapsed="false">
      <c r="A6682" s="63" t="s">
        <v>1367</v>
      </c>
      <c r="B6682" s="23" t="s">
        <v>1368</v>
      </c>
      <c r="C6682" s="24" t="s">
        <v>17</v>
      </c>
      <c r="D6682" s="24" t="s">
        <v>1314</v>
      </c>
      <c r="E6682" s="62" t="n">
        <v>9.25</v>
      </c>
      <c r="F6682" s="26" t="n">
        <v>15.68</v>
      </c>
      <c r="G6682" s="26" t="n">
        <v>145.02</v>
      </c>
    </row>
    <row r="6683" customFormat="false" ht="15" hidden="false" customHeight="false" outlineLevel="0" collapsed="false">
      <c r="A6683" s="64" t="s">
        <v>1353</v>
      </c>
      <c r="B6683" s="64"/>
      <c r="C6683" s="64"/>
      <c r="D6683" s="64"/>
      <c r="E6683" s="64"/>
      <c r="F6683" s="64"/>
      <c r="G6683" s="65" t="n">
        <v>2.87</v>
      </c>
    </row>
    <row r="6684" customFormat="false" ht="15" hidden="false" customHeight="false" outlineLevel="0" collapsed="false">
      <c r="A6684" s="64" t="s">
        <v>1354</v>
      </c>
      <c r="B6684" s="64"/>
      <c r="C6684" s="64"/>
      <c r="D6684" s="64"/>
      <c r="E6684" s="64"/>
      <c r="F6684" s="64"/>
      <c r="G6684" s="65" t="n">
        <v>1.05</v>
      </c>
    </row>
    <row r="6685" customFormat="false" ht="15" hidden="false" customHeight="false" outlineLevel="0" collapsed="false">
      <c r="A6685" s="64" t="s">
        <v>1355</v>
      </c>
      <c r="B6685" s="64"/>
      <c r="C6685" s="64"/>
      <c r="D6685" s="64"/>
      <c r="E6685" s="64"/>
      <c r="F6685" s="64"/>
      <c r="G6685" s="65" t="n">
        <v>3.92</v>
      </c>
    </row>
    <row r="6686" customFormat="false" ht="15" hidden="false" customHeight="false" outlineLevel="0" collapsed="false">
      <c r="A6686" s="64" t="s">
        <v>1356</v>
      </c>
      <c r="B6686" s="64"/>
      <c r="C6686" s="64"/>
      <c r="D6686" s="64"/>
      <c r="E6686" s="64"/>
      <c r="F6686" s="64"/>
      <c r="G6686" s="65" t="n">
        <v>0</v>
      </c>
    </row>
    <row r="6687" customFormat="false" ht="15" hidden="false" customHeight="false" outlineLevel="0" collapsed="false">
      <c r="A6687" s="64" t="s">
        <v>1357</v>
      </c>
      <c r="B6687" s="64"/>
      <c r="C6687" s="64"/>
      <c r="D6687" s="64"/>
      <c r="E6687" s="64"/>
      <c r="F6687" s="64"/>
      <c r="G6687" s="65" t="n">
        <v>1.01</v>
      </c>
    </row>
    <row r="6688" customFormat="false" ht="15" hidden="false" customHeight="false" outlineLevel="0" collapsed="false">
      <c r="A6688" s="64" t="s">
        <v>1358</v>
      </c>
      <c r="B6688" s="64"/>
      <c r="C6688" s="64"/>
      <c r="D6688" s="64"/>
      <c r="E6688" s="64"/>
      <c r="F6688" s="64"/>
      <c r="G6688" s="65" t="n">
        <v>0</v>
      </c>
    </row>
    <row r="6689" customFormat="false" ht="15" hidden="false" customHeight="false" outlineLevel="0" collapsed="false">
      <c r="A6689" s="64" t="s">
        <v>1359</v>
      </c>
      <c r="B6689" s="64"/>
      <c r="C6689" s="64"/>
      <c r="D6689" s="64"/>
      <c r="E6689" s="64"/>
      <c r="F6689" s="64"/>
      <c r="G6689" s="65" t="n">
        <v>1.01</v>
      </c>
    </row>
    <row r="6690" customFormat="false" ht="15" hidden="false" customHeight="false" outlineLevel="0" collapsed="false">
      <c r="A6690" s="64" t="s">
        <v>1360</v>
      </c>
      <c r="B6690" s="64"/>
      <c r="C6690" s="64"/>
      <c r="D6690" s="64"/>
      <c r="E6690" s="64"/>
      <c r="F6690" s="64"/>
      <c r="G6690" s="65" t="n">
        <v>4.92</v>
      </c>
    </row>
    <row r="6691" customFormat="false" ht="15" hidden="false" customHeight="false" outlineLevel="0" collapsed="false">
      <c r="A6691" s="64" t="s">
        <v>1361</v>
      </c>
      <c r="B6691" s="64"/>
      <c r="C6691" s="64"/>
      <c r="D6691" s="64"/>
      <c r="E6691" s="64"/>
      <c r="F6691" s="64"/>
      <c r="G6691" s="65" t="n">
        <v>37</v>
      </c>
    </row>
    <row r="6692" customFormat="false" ht="15" hidden="false" customHeight="false" outlineLevel="0" collapsed="false">
      <c r="A6692" s="64" t="s">
        <v>1362</v>
      </c>
      <c r="B6692" s="64"/>
      <c r="C6692" s="64"/>
      <c r="D6692" s="64"/>
      <c r="E6692" s="64"/>
      <c r="F6692" s="64"/>
      <c r="G6692" s="65" t="n">
        <f aca="false">G6690*G6691</f>
        <v>182.04</v>
      </c>
    </row>
    <row r="6693" customFormat="false" ht="15" hidden="false" customHeight="false" outlineLevel="0" collapsed="false">
      <c r="A6693" s="66"/>
      <c r="B6693" s="66"/>
      <c r="C6693" s="66"/>
      <c r="D6693" s="66"/>
      <c r="E6693" s="66"/>
      <c r="F6693" s="66"/>
      <c r="G6693" s="66"/>
    </row>
    <row r="6694" customFormat="false" ht="25.5" hidden="false" customHeight="false" outlineLevel="0" collapsed="false">
      <c r="A6694" s="30" t="s">
        <v>828</v>
      </c>
      <c r="B6694" s="30" t="s">
        <v>44</v>
      </c>
      <c r="C6694" s="61" t="s">
        <v>17</v>
      </c>
      <c r="D6694" s="61" t="s">
        <v>23</v>
      </c>
      <c r="E6694" s="62"/>
      <c r="F6694" s="25"/>
      <c r="G6694" s="25"/>
    </row>
    <row r="6695" customFormat="false" ht="38.25" hidden="false" customHeight="false" outlineLevel="0" collapsed="false">
      <c r="A6695" s="63" t="s">
        <v>1369</v>
      </c>
      <c r="B6695" s="23" t="s">
        <v>1370</v>
      </c>
      <c r="C6695" s="24" t="s">
        <v>17</v>
      </c>
      <c r="D6695" s="24" t="s">
        <v>1314</v>
      </c>
      <c r="E6695" s="62" t="n">
        <v>3</v>
      </c>
      <c r="F6695" s="26" t="n">
        <v>15.51</v>
      </c>
      <c r="G6695" s="26" t="n">
        <v>46.52</v>
      </c>
    </row>
    <row r="6696" customFormat="false" ht="25.5" hidden="false" customHeight="false" outlineLevel="0" collapsed="false">
      <c r="A6696" s="63" t="s">
        <v>1349</v>
      </c>
      <c r="B6696" s="23" t="s">
        <v>1350</v>
      </c>
      <c r="C6696" s="24" t="s">
        <v>17</v>
      </c>
      <c r="D6696" s="24" t="s">
        <v>1314</v>
      </c>
      <c r="E6696" s="62" t="n">
        <v>3</v>
      </c>
      <c r="F6696" s="26" t="n">
        <v>12.54</v>
      </c>
      <c r="G6696" s="26" t="n">
        <v>37.61</v>
      </c>
    </row>
    <row r="6697" customFormat="false" ht="15" hidden="false" customHeight="false" outlineLevel="0" collapsed="false">
      <c r="A6697" s="64" t="s">
        <v>1353</v>
      </c>
      <c r="B6697" s="64"/>
      <c r="C6697" s="64"/>
      <c r="D6697" s="64"/>
      <c r="E6697" s="64"/>
      <c r="F6697" s="64"/>
      <c r="G6697" s="65" t="n">
        <v>9.83</v>
      </c>
    </row>
    <row r="6698" customFormat="false" ht="15" hidden="false" customHeight="false" outlineLevel="0" collapsed="false">
      <c r="A6698" s="64" t="s">
        <v>1354</v>
      </c>
      <c r="B6698" s="64"/>
      <c r="C6698" s="64"/>
      <c r="D6698" s="64"/>
      <c r="E6698" s="64"/>
      <c r="F6698" s="64"/>
      <c r="G6698" s="65" t="n">
        <v>4.2</v>
      </c>
    </row>
    <row r="6699" customFormat="false" ht="15" hidden="false" customHeight="false" outlineLevel="0" collapsed="false">
      <c r="A6699" s="64" t="s">
        <v>1355</v>
      </c>
      <c r="B6699" s="64"/>
      <c r="C6699" s="64"/>
      <c r="D6699" s="64"/>
      <c r="E6699" s="64"/>
      <c r="F6699" s="64"/>
      <c r="G6699" s="65" t="n">
        <v>14.02</v>
      </c>
    </row>
    <row r="6700" customFormat="false" ht="15" hidden="false" customHeight="false" outlineLevel="0" collapsed="false">
      <c r="A6700" s="64" t="s">
        <v>1356</v>
      </c>
      <c r="B6700" s="64"/>
      <c r="C6700" s="64"/>
      <c r="D6700" s="64"/>
      <c r="E6700" s="64"/>
      <c r="F6700" s="64"/>
      <c r="G6700" s="65" t="n">
        <v>0</v>
      </c>
    </row>
    <row r="6701" customFormat="false" ht="15" hidden="false" customHeight="false" outlineLevel="0" collapsed="false">
      <c r="A6701" s="64" t="s">
        <v>1357</v>
      </c>
      <c r="B6701" s="64"/>
      <c r="C6701" s="64"/>
      <c r="D6701" s="64"/>
      <c r="E6701" s="64"/>
      <c r="F6701" s="64"/>
      <c r="G6701" s="65" t="n">
        <v>3.6</v>
      </c>
    </row>
    <row r="6702" customFormat="false" ht="15" hidden="false" customHeight="false" outlineLevel="0" collapsed="false">
      <c r="A6702" s="64" t="s">
        <v>1358</v>
      </c>
      <c r="B6702" s="64"/>
      <c r="C6702" s="64"/>
      <c r="D6702" s="64"/>
      <c r="E6702" s="64"/>
      <c r="F6702" s="64"/>
      <c r="G6702" s="65" t="n">
        <v>0</v>
      </c>
    </row>
    <row r="6703" customFormat="false" ht="15" hidden="false" customHeight="false" outlineLevel="0" collapsed="false">
      <c r="A6703" s="64" t="s">
        <v>1359</v>
      </c>
      <c r="B6703" s="64"/>
      <c r="C6703" s="64"/>
      <c r="D6703" s="64"/>
      <c r="E6703" s="64"/>
      <c r="F6703" s="64"/>
      <c r="G6703" s="65" t="n">
        <v>3.6</v>
      </c>
    </row>
    <row r="6704" customFormat="false" ht="15" hidden="false" customHeight="false" outlineLevel="0" collapsed="false">
      <c r="A6704" s="64" t="s">
        <v>1360</v>
      </c>
      <c r="B6704" s="64"/>
      <c r="C6704" s="64"/>
      <c r="D6704" s="64"/>
      <c r="E6704" s="64"/>
      <c r="F6704" s="64"/>
      <c r="G6704" s="65" t="n">
        <v>17.62</v>
      </c>
    </row>
    <row r="6705" customFormat="false" ht="15" hidden="false" customHeight="false" outlineLevel="0" collapsed="false">
      <c r="A6705" s="64" t="s">
        <v>1361</v>
      </c>
      <c r="B6705" s="64"/>
      <c r="C6705" s="64"/>
      <c r="D6705" s="64"/>
      <c r="E6705" s="64"/>
      <c r="F6705" s="64"/>
      <c r="G6705" s="65" t="n">
        <v>6</v>
      </c>
    </row>
    <row r="6706" customFormat="false" ht="15" hidden="false" customHeight="false" outlineLevel="0" collapsed="false">
      <c r="A6706" s="64" t="s">
        <v>1362</v>
      </c>
      <c r="B6706" s="64"/>
      <c r="C6706" s="64"/>
      <c r="D6706" s="64"/>
      <c r="E6706" s="64"/>
      <c r="F6706" s="64"/>
      <c r="G6706" s="65" t="n">
        <f aca="false">G6704*G6705</f>
        <v>105.72</v>
      </c>
    </row>
    <row r="6707" customFormat="false" ht="15" hidden="false" customHeight="false" outlineLevel="0" collapsed="false">
      <c r="A6707" s="66"/>
      <c r="B6707" s="66"/>
      <c r="C6707" s="66"/>
      <c r="D6707" s="66"/>
      <c r="E6707" s="66"/>
      <c r="F6707" s="66"/>
      <c r="G6707" s="66"/>
    </row>
    <row r="6708" customFormat="false" ht="25.5" hidden="false" customHeight="false" outlineLevel="0" collapsed="false">
      <c r="A6708" s="30" t="s">
        <v>829</v>
      </c>
      <c r="B6708" s="30" t="s">
        <v>46</v>
      </c>
      <c r="C6708" s="61" t="s">
        <v>17</v>
      </c>
      <c r="D6708" s="61" t="s">
        <v>18</v>
      </c>
      <c r="E6708" s="62"/>
      <c r="F6708" s="25"/>
      <c r="G6708" s="25"/>
    </row>
    <row r="6709" customFormat="false" ht="25.5" hidden="false" customHeight="false" outlineLevel="0" collapsed="false">
      <c r="A6709" s="63" t="s">
        <v>1349</v>
      </c>
      <c r="B6709" s="23" t="s">
        <v>1350</v>
      </c>
      <c r="C6709" s="24" t="s">
        <v>17</v>
      </c>
      <c r="D6709" s="24" t="s">
        <v>1314</v>
      </c>
      <c r="E6709" s="62" t="n">
        <v>60.53</v>
      </c>
      <c r="F6709" s="26" t="n">
        <v>12.54</v>
      </c>
      <c r="G6709" s="26" t="n">
        <v>758.9</v>
      </c>
    </row>
    <row r="6710" customFormat="false" ht="15" hidden="false" customHeight="false" outlineLevel="0" collapsed="false">
      <c r="A6710" s="64" t="s">
        <v>1353</v>
      </c>
      <c r="B6710" s="64"/>
      <c r="C6710" s="64"/>
      <c r="D6710" s="64"/>
      <c r="E6710" s="64"/>
      <c r="F6710" s="64"/>
      <c r="G6710" s="65" t="n">
        <v>8.34</v>
      </c>
    </row>
    <row r="6711" customFormat="false" ht="15" hidden="false" customHeight="false" outlineLevel="0" collapsed="false">
      <c r="A6711" s="64" t="s">
        <v>1354</v>
      </c>
      <c r="B6711" s="64"/>
      <c r="C6711" s="64"/>
      <c r="D6711" s="64"/>
      <c r="E6711" s="64"/>
      <c r="F6711" s="64"/>
      <c r="G6711" s="65" t="n">
        <v>4.2</v>
      </c>
    </row>
    <row r="6712" customFormat="false" ht="15" hidden="false" customHeight="false" outlineLevel="0" collapsed="false">
      <c r="A6712" s="64" t="s">
        <v>1355</v>
      </c>
      <c r="B6712" s="64"/>
      <c r="C6712" s="64"/>
      <c r="D6712" s="64"/>
      <c r="E6712" s="64"/>
      <c r="F6712" s="64"/>
      <c r="G6712" s="65" t="n">
        <v>12.54</v>
      </c>
    </row>
    <row r="6713" customFormat="false" ht="15" hidden="false" customHeight="false" outlineLevel="0" collapsed="false">
      <c r="A6713" s="64" t="s">
        <v>1356</v>
      </c>
      <c r="B6713" s="64"/>
      <c r="C6713" s="64"/>
      <c r="D6713" s="64"/>
      <c r="E6713" s="64"/>
      <c r="F6713" s="64"/>
      <c r="G6713" s="65" t="n">
        <v>0</v>
      </c>
    </row>
    <row r="6714" customFormat="false" ht="15" hidden="false" customHeight="false" outlineLevel="0" collapsed="false">
      <c r="A6714" s="64" t="s">
        <v>1357</v>
      </c>
      <c r="B6714" s="64"/>
      <c r="C6714" s="64"/>
      <c r="D6714" s="64"/>
      <c r="E6714" s="64"/>
      <c r="F6714" s="64"/>
      <c r="G6714" s="65" t="n">
        <v>3.22</v>
      </c>
    </row>
    <row r="6715" customFormat="false" ht="15" hidden="false" customHeight="false" outlineLevel="0" collapsed="false">
      <c r="A6715" s="64" t="s">
        <v>1358</v>
      </c>
      <c r="B6715" s="64"/>
      <c r="C6715" s="64"/>
      <c r="D6715" s="64"/>
      <c r="E6715" s="64"/>
      <c r="F6715" s="64"/>
      <c r="G6715" s="65" t="n">
        <v>0</v>
      </c>
    </row>
    <row r="6716" customFormat="false" ht="15" hidden="false" customHeight="false" outlineLevel="0" collapsed="false">
      <c r="A6716" s="64" t="s">
        <v>1359</v>
      </c>
      <c r="B6716" s="64"/>
      <c r="C6716" s="64"/>
      <c r="D6716" s="64"/>
      <c r="E6716" s="64"/>
      <c r="F6716" s="64"/>
      <c r="G6716" s="65" t="n">
        <v>3.22</v>
      </c>
    </row>
    <row r="6717" customFormat="false" ht="15" hidden="false" customHeight="false" outlineLevel="0" collapsed="false">
      <c r="A6717" s="64" t="s">
        <v>1360</v>
      </c>
      <c r="B6717" s="64"/>
      <c r="C6717" s="64"/>
      <c r="D6717" s="64"/>
      <c r="E6717" s="64"/>
      <c r="F6717" s="64"/>
      <c r="G6717" s="65" t="n">
        <v>15.75</v>
      </c>
    </row>
    <row r="6718" customFormat="false" ht="15" hidden="false" customHeight="false" outlineLevel="0" collapsed="false">
      <c r="A6718" s="64" t="s">
        <v>1361</v>
      </c>
      <c r="B6718" s="64"/>
      <c r="C6718" s="64"/>
      <c r="D6718" s="64"/>
      <c r="E6718" s="64"/>
      <c r="F6718" s="64"/>
      <c r="G6718" s="65" t="n">
        <v>60.53</v>
      </c>
    </row>
    <row r="6719" customFormat="false" ht="15" hidden="false" customHeight="false" outlineLevel="0" collapsed="false">
      <c r="A6719" s="64" t="s">
        <v>1362</v>
      </c>
      <c r="B6719" s="64"/>
      <c r="C6719" s="64"/>
      <c r="D6719" s="64"/>
      <c r="E6719" s="64"/>
      <c r="F6719" s="64"/>
      <c r="G6719" s="65" t="n">
        <f aca="false">G6717*G6718</f>
        <v>953.3475</v>
      </c>
    </row>
    <row r="6720" customFormat="false" ht="15" hidden="false" customHeight="false" outlineLevel="0" collapsed="false">
      <c r="A6720" s="66"/>
      <c r="B6720" s="66"/>
      <c r="C6720" s="66"/>
      <c r="D6720" s="66"/>
      <c r="E6720" s="66"/>
      <c r="F6720" s="66"/>
      <c r="G6720" s="66"/>
    </row>
    <row r="6721" customFormat="false" ht="38.25" hidden="false" customHeight="false" outlineLevel="0" collapsed="false">
      <c r="A6721" s="30" t="s">
        <v>830</v>
      </c>
      <c r="B6721" s="30" t="s">
        <v>48</v>
      </c>
      <c r="C6721" s="61" t="s">
        <v>17</v>
      </c>
      <c r="D6721" s="61" t="s">
        <v>49</v>
      </c>
      <c r="E6721" s="62"/>
      <c r="F6721" s="25"/>
      <c r="G6721" s="25"/>
    </row>
    <row r="6722" customFormat="false" ht="38.25" hidden="false" customHeight="false" outlineLevel="0" collapsed="false">
      <c r="A6722" s="63" t="s">
        <v>1369</v>
      </c>
      <c r="B6722" s="23" t="s">
        <v>1370</v>
      </c>
      <c r="C6722" s="24" t="s">
        <v>17</v>
      </c>
      <c r="D6722" s="24" t="s">
        <v>1314</v>
      </c>
      <c r="E6722" s="62" t="n">
        <v>2.5</v>
      </c>
      <c r="F6722" s="26" t="n">
        <v>15.51</v>
      </c>
      <c r="G6722" s="26" t="n">
        <v>38.77</v>
      </c>
    </row>
    <row r="6723" customFormat="false" ht="15" hidden="false" customHeight="false" outlineLevel="0" collapsed="false">
      <c r="A6723" s="64" t="s">
        <v>1353</v>
      </c>
      <c r="B6723" s="64"/>
      <c r="C6723" s="64"/>
      <c r="D6723" s="64"/>
      <c r="E6723" s="64"/>
      <c r="F6723" s="64"/>
      <c r="G6723" s="65" t="n">
        <v>2.83</v>
      </c>
    </row>
    <row r="6724" customFormat="false" ht="15" hidden="false" customHeight="false" outlineLevel="0" collapsed="false">
      <c r="A6724" s="64" t="s">
        <v>1354</v>
      </c>
      <c r="B6724" s="64"/>
      <c r="C6724" s="64"/>
      <c r="D6724" s="64"/>
      <c r="E6724" s="64"/>
      <c r="F6724" s="64"/>
      <c r="G6724" s="65" t="n">
        <v>1.05</v>
      </c>
    </row>
    <row r="6725" customFormat="false" ht="15" hidden="false" customHeight="false" outlineLevel="0" collapsed="false">
      <c r="A6725" s="64" t="s">
        <v>1355</v>
      </c>
      <c r="B6725" s="64"/>
      <c r="C6725" s="64"/>
      <c r="D6725" s="64"/>
      <c r="E6725" s="64"/>
      <c r="F6725" s="64"/>
      <c r="G6725" s="65" t="n">
        <v>3.88</v>
      </c>
    </row>
    <row r="6726" customFormat="false" ht="15" hidden="false" customHeight="false" outlineLevel="0" collapsed="false">
      <c r="A6726" s="64" t="s">
        <v>1356</v>
      </c>
      <c r="B6726" s="64"/>
      <c r="C6726" s="64"/>
      <c r="D6726" s="64"/>
      <c r="E6726" s="64"/>
      <c r="F6726" s="64"/>
      <c r="G6726" s="65" t="n">
        <v>0</v>
      </c>
    </row>
    <row r="6727" customFormat="false" ht="15" hidden="false" customHeight="false" outlineLevel="0" collapsed="false">
      <c r="A6727" s="64" t="s">
        <v>1357</v>
      </c>
      <c r="B6727" s="64"/>
      <c r="C6727" s="64"/>
      <c r="D6727" s="64"/>
      <c r="E6727" s="64"/>
      <c r="F6727" s="64"/>
      <c r="G6727" s="65" t="n">
        <v>0.99</v>
      </c>
    </row>
    <row r="6728" customFormat="false" ht="15" hidden="false" customHeight="false" outlineLevel="0" collapsed="false">
      <c r="A6728" s="64" t="s">
        <v>1358</v>
      </c>
      <c r="B6728" s="64"/>
      <c r="C6728" s="64"/>
      <c r="D6728" s="64"/>
      <c r="E6728" s="64"/>
      <c r="F6728" s="64"/>
      <c r="G6728" s="65" t="n">
        <v>0</v>
      </c>
    </row>
    <row r="6729" customFormat="false" ht="15" hidden="false" customHeight="false" outlineLevel="0" collapsed="false">
      <c r="A6729" s="64" t="s">
        <v>1359</v>
      </c>
      <c r="B6729" s="64"/>
      <c r="C6729" s="64"/>
      <c r="D6729" s="64"/>
      <c r="E6729" s="64"/>
      <c r="F6729" s="64"/>
      <c r="G6729" s="65" t="n">
        <v>0.99</v>
      </c>
    </row>
    <row r="6730" customFormat="false" ht="15" hidden="false" customHeight="false" outlineLevel="0" collapsed="false">
      <c r="A6730" s="64" t="s">
        <v>1360</v>
      </c>
      <c r="B6730" s="64"/>
      <c r="C6730" s="64"/>
      <c r="D6730" s="64"/>
      <c r="E6730" s="64"/>
      <c r="F6730" s="64"/>
      <c r="G6730" s="65" t="n">
        <v>4.87</v>
      </c>
    </row>
    <row r="6731" customFormat="false" ht="15" hidden="false" customHeight="false" outlineLevel="0" collapsed="false">
      <c r="A6731" s="64" t="s">
        <v>1361</v>
      </c>
      <c r="B6731" s="64"/>
      <c r="C6731" s="64"/>
      <c r="D6731" s="64"/>
      <c r="E6731" s="64"/>
      <c r="F6731" s="64"/>
      <c r="G6731" s="65" t="n">
        <v>10</v>
      </c>
    </row>
    <row r="6732" customFormat="false" ht="15" hidden="false" customHeight="false" outlineLevel="0" collapsed="false">
      <c r="A6732" s="64" t="s">
        <v>1362</v>
      </c>
      <c r="B6732" s="64"/>
      <c r="C6732" s="64"/>
      <c r="D6732" s="64"/>
      <c r="E6732" s="64"/>
      <c r="F6732" s="64"/>
      <c r="G6732" s="65" t="n">
        <f aca="false">G6730*G6731</f>
        <v>48.7</v>
      </c>
    </row>
    <row r="6733" customFormat="false" ht="15" hidden="false" customHeight="false" outlineLevel="0" collapsed="false">
      <c r="A6733" s="66"/>
      <c r="B6733" s="66"/>
      <c r="C6733" s="66"/>
      <c r="D6733" s="66"/>
      <c r="E6733" s="66"/>
      <c r="F6733" s="66"/>
      <c r="G6733" s="66"/>
    </row>
    <row r="6734" customFormat="false" ht="25.5" hidden="false" customHeight="false" outlineLevel="0" collapsed="false">
      <c r="A6734" s="30" t="s">
        <v>831</v>
      </c>
      <c r="B6734" s="30" t="s">
        <v>53</v>
      </c>
      <c r="C6734" s="61" t="s">
        <v>17</v>
      </c>
      <c r="D6734" s="61" t="s">
        <v>18</v>
      </c>
      <c r="E6734" s="62"/>
      <c r="F6734" s="25"/>
      <c r="G6734" s="25"/>
    </row>
    <row r="6735" customFormat="false" ht="25.5" hidden="false" customHeight="false" outlineLevel="0" collapsed="false">
      <c r="A6735" s="63" t="s">
        <v>1363</v>
      </c>
      <c r="B6735" s="23" t="s">
        <v>1364</v>
      </c>
      <c r="C6735" s="24" t="s">
        <v>17</v>
      </c>
      <c r="D6735" s="24" t="s">
        <v>1314</v>
      </c>
      <c r="E6735" s="62" t="n">
        <v>43.26</v>
      </c>
      <c r="F6735" s="26" t="n">
        <v>15.53</v>
      </c>
      <c r="G6735" s="26" t="n">
        <v>671.69</v>
      </c>
    </row>
    <row r="6736" customFormat="false" ht="25.5" hidden="false" customHeight="false" outlineLevel="0" collapsed="false">
      <c r="A6736" s="63" t="s">
        <v>1349</v>
      </c>
      <c r="B6736" s="23" t="s">
        <v>1350</v>
      </c>
      <c r="C6736" s="24" t="s">
        <v>17</v>
      </c>
      <c r="D6736" s="24" t="s">
        <v>1314</v>
      </c>
      <c r="E6736" s="62" t="n">
        <v>151.4</v>
      </c>
      <c r="F6736" s="26" t="n">
        <v>12.54</v>
      </c>
      <c r="G6736" s="26" t="n">
        <v>1898.22</v>
      </c>
    </row>
    <row r="6737" customFormat="false" ht="15" hidden="false" customHeight="false" outlineLevel="0" collapsed="false">
      <c r="A6737" s="64" t="s">
        <v>1353</v>
      </c>
      <c r="B6737" s="64"/>
      <c r="C6737" s="64"/>
      <c r="D6737" s="64"/>
      <c r="E6737" s="64"/>
      <c r="F6737" s="64"/>
      <c r="G6737" s="65" t="n">
        <v>8.1</v>
      </c>
    </row>
    <row r="6738" customFormat="false" ht="15" hidden="false" customHeight="false" outlineLevel="0" collapsed="false">
      <c r="A6738" s="64" t="s">
        <v>1354</v>
      </c>
      <c r="B6738" s="64"/>
      <c r="C6738" s="64"/>
      <c r="D6738" s="64"/>
      <c r="E6738" s="64"/>
      <c r="F6738" s="64"/>
      <c r="G6738" s="65" t="n">
        <v>3.78</v>
      </c>
    </row>
    <row r="6739" customFormat="false" ht="15" hidden="false" customHeight="false" outlineLevel="0" collapsed="false">
      <c r="A6739" s="64" t="s">
        <v>1355</v>
      </c>
      <c r="B6739" s="64"/>
      <c r="C6739" s="64"/>
      <c r="D6739" s="64"/>
      <c r="E6739" s="64"/>
      <c r="F6739" s="64"/>
      <c r="G6739" s="65" t="n">
        <v>11.88</v>
      </c>
    </row>
    <row r="6740" customFormat="false" ht="15" hidden="false" customHeight="false" outlineLevel="0" collapsed="false">
      <c r="A6740" s="64" t="s">
        <v>1356</v>
      </c>
      <c r="B6740" s="64"/>
      <c r="C6740" s="64"/>
      <c r="D6740" s="64"/>
      <c r="E6740" s="64"/>
      <c r="F6740" s="64"/>
      <c r="G6740" s="65" t="n">
        <v>0</v>
      </c>
    </row>
    <row r="6741" customFormat="false" ht="15" hidden="false" customHeight="false" outlineLevel="0" collapsed="false">
      <c r="A6741" s="64" t="s">
        <v>1357</v>
      </c>
      <c r="B6741" s="64"/>
      <c r="C6741" s="64"/>
      <c r="D6741" s="64"/>
      <c r="E6741" s="64"/>
      <c r="F6741" s="64"/>
      <c r="G6741" s="65" t="n">
        <v>3.05</v>
      </c>
    </row>
    <row r="6742" customFormat="false" ht="15" hidden="false" customHeight="false" outlineLevel="0" collapsed="false">
      <c r="A6742" s="64" t="s">
        <v>1358</v>
      </c>
      <c r="B6742" s="64"/>
      <c r="C6742" s="64"/>
      <c r="D6742" s="64"/>
      <c r="E6742" s="64"/>
      <c r="F6742" s="64"/>
      <c r="G6742" s="65" t="n">
        <v>0</v>
      </c>
    </row>
    <row r="6743" customFormat="false" ht="15" hidden="false" customHeight="false" outlineLevel="0" collapsed="false">
      <c r="A6743" s="64" t="s">
        <v>1359</v>
      </c>
      <c r="B6743" s="64"/>
      <c r="C6743" s="64"/>
      <c r="D6743" s="64"/>
      <c r="E6743" s="64"/>
      <c r="F6743" s="64"/>
      <c r="G6743" s="65" t="n">
        <v>3.05</v>
      </c>
    </row>
    <row r="6744" customFormat="false" ht="15" hidden="false" customHeight="false" outlineLevel="0" collapsed="false">
      <c r="A6744" s="64" t="s">
        <v>1360</v>
      </c>
      <c r="B6744" s="64"/>
      <c r="C6744" s="64"/>
      <c r="D6744" s="64"/>
      <c r="E6744" s="64"/>
      <c r="F6744" s="64"/>
      <c r="G6744" s="65" t="n">
        <v>14.93</v>
      </c>
    </row>
    <row r="6745" customFormat="false" ht="15" hidden="false" customHeight="false" outlineLevel="0" collapsed="false">
      <c r="A6745" s="64" t="s">
        <v>1361</v>
      </c>
      <c r="B6745" s="64"/>
      <c r="C6745" s="64"/>
      <c r="D6745" s="64"/>
      <c r="E6745" s="64"/>
      <c r="F6745" s="64"/>
      <c r="G6745" s="65" t="n">
        <v>216.29</v>
      </c>
    </row>
    <row r="6746" customFormat="false" ht="15" hidden="false" customHeight="false" outlineLevel="0" collapsed="false">
      <c r="A6746" s="64" t="s">
        <v>1362</v>
      </c>
      <c r="B6746" s="64"/>
      <c r="C6746" s="64"/>
      <c r="D6746" s="64"/>
      <c r="E6746" s="64"/>
      <c r="F6746" s="64"/>
      <c r="G6746" s="65" t="n">
        <f aca="false">G6744*G6745</f>
        <v>3229.2097</v>
      </c>
    </row>
    <row r="6747" customFormat="false" ht="15" hidden="false" customHeight="false" outlineLevel="0" collapsed="false">
      <c r="A6747" s="66"/>
      <c r="B6747" s="66"/>
      <c r="C6747" s="66"/>
      <c r="D6747" s="66"/>
      <c r="E6747" s="66"/>
      <c r="F6747" s="66"/>
      <c r="G6747" s="66"/>
    </row>
    <row r="6748" customFormat="false" ht="25.5" hidden="false" customHeight="false" outlineLevel="0" collapsed="false">
      <c r="A6748" s="30" t="s">
        <v>832</v>
      </c>
      <c r="B6748" s="30" t="s">
        <v>55</v>
      </c>
      <c r="C6748" s="61" t="s">
        <v>17</v>
      </c>
      <c r="D6748" s="61" t="s">
        <v>18</v>
      </c>
      <c r="E6748" s="62"/>
      <c r="F6748" s="25"/>
      <c r="G6748" s="25"/>
    </row>
    <row r="6749" customFormat="false" ht="25.5" hidden="false" customHeight="false" outlineLevel="0" collapsed="false">
      <c r="A6749" s="63" t="s">
        <v>1363</v>
      </c>
      <c r="B6749" s="23" t="s">
        <v>1364</v>
      </c>
      <c r="C6749" s="24" t="s">
        <v>17</v>
      </c>
      <c r="D6749" s="24" t="s">
        <v>1314</v>
      </c>
      <c r="E6749" s="62" t="n">
        <v>17.78</v>
      </c>
      <c r="F6749" s="26" t="n">
        <v>15.53</v>
      </c>
      <c r="G6749" s="26" t="n">
        <v>276.02</v>
      </c>
    </row>
    <row r="6750" customFormat="false" ht="25.5" hidden="false" customHeight="false" outlineLevel="0" collapsed="false">
      <c r="A6750" s="63" t="s">
        <v>1349</v>
      </c>
      <c r="B6750" s="23" t="s">
        <v>1350</v>
      </c>
      <c r="C6750" s="24" t="s">
        <v>17</v>
      </c>
      <c r="D6750" s="24" t="s">
        <v>1314</v>
      </c>
      <c r="E6750" s="62" t="n">
        <v>62.22</v>
      </c>
      <c r="F6750" s="26" t="n">
        <v>12.54</v>
      </c>
      <c r="G6750" s="26" t="n">
        <v>780.04</v>
      </c>
    </row>
    <row r="6751" customFormat="false" ht="15" hidden="false" customHeight="false" outlineLevel="0" collapsed="false">
      <c r="A6751" s="64" t="s">
        <v>1353</v>
      </c>
      <c r="B6751" s="64"/>
      <c r="C6751" s="64"/>
      <c r="D6751" s="64"/>
      <c r="E6751" s="64"/>
      <c r="F6751" s="64"/>
      <c r="G6751" s="65" t="n">
        <v>8.1</v>
      </c>
    </row>
    <row r="6752" customFormat="false" ht="15" hidden="false" customHeight="false" outlineLevel="0" collapsed="false">
      <c r="A6752" s="64" t="s">
        <v>1354</v>
      </c>
      <c r="B6752" s="64"/>
      <c r="C6752" s="64"/>
      <c r="D6752" s="64"/>
      <c r="E6752" s="64"/>
      <c r="F6752" s="64"/>
      <c r="G6752" s="65" t="n">
        <v>3.78</v>
      </c>
    </row>
    <row r="6753" customFormat="false" ht="15" hidden="false" customHeight="false" outlineLevel="0" collapsed="false">
      <c r="A6753" s="64" t="s">
        <v>1355</v>
      </c>
      <c r="B6753" s="64"/>
      <c r="C6753" s="64"/>
      <c r="D6753" s="64"/>
      <c r="E6753" s="64"/>
      <c r="F6753" s="64"/>
      <c r="G6753" s="65" t="n">
        <v>11.88</v>
      </c>
    </row>
    <row r="6754" customFormat="false" ht="15" hidden="false" customHeight="false" outlineLevel="0" collapsed="false">
      <c r="A6754" s="64" t="s">
        <v>1356</v>
      </c>
      <c r="B6754" s="64"/>
      <c r="C6754" s="64"/>
      <c r="D6754" s="64"/>
      <c r="E6754" s="64"/>
      <c r="F6754" s="64"/>
      <c r="G6754" s="65" t="n">
        <v>0</v>
      </c>
    </row>
    <row r="6755" customFormat="false" ht="15" hidden="false" customHeight="false" outlineLevel="0" collapsed="false">
      <c r="A6755" s="64" t="s">
        <v>1357</v>
      </c>
      <c r="B6755" s="64"/>
      <c r="C6755" s="64"/>
      <c r="D6755" s="64"/>
      <c r="E6755" s="64"/>
      <c r="F6755" s="64"/>
      <c r="G6755" s="65" t="n">
        <v>3.05</v>
      </c>
    </row>
    <row r="6756" customFormat="false" ht="15" hidden="false" customHeight="false" outlineLevel="0" collapsed="false">
      <c r="A6756" s="64" t="s">
        <v>1358</v>
      </c>
      <c r="B6756" s="64"/>
      <c r="C6756" s="64"/>
      <c r="D6756" s="64"/>
      <c r="E6756" s="64"/>
      <c r="F6756" s="64"/>
      <c r="G6756" s="65" t="n">
        <v>0</v>
      </c>
    </row>
    <row r="6757" customFormat="false" ht="15" hidden="false" customHeight="false" outlineLevel="0" collapsed="false">
      <c r="A6757" s="64" t="s">
        <v>1359</v>
      </c>
      <c r="B6757" s="64"/>
      <c r="C6757" s="64"/>
      <c r="D6757" s="64"/>
      <c r="E6757" s="64"/>
      <c r="F6757" s="64"/>
      <c r="G6757" s="65" t="n">
        <v>3.05</v>
      </c>
    </row>
    <row r="6758" customFormat="false" ht="15" hidden="false" customHeight="false" outlineLevel="0" collapsed="false">
      <c r="A6758" s="64" t="s">
        <v>1360</v>
      </c>
      <c r="B6758" s="64"/>
      <c r="C6758" s="64"/>
      <c r="D6758" s="64"/>
      <c r="E6758" s="64"/>
      <c r="F6758" s="64"/>
      <c r="G6758" s="65" t="n">
        <v>14.93</v>
      </c>
    </row>
    <row r="6759" customFormat="false" ht="15" hidden="false" customHeight="false" outlineLevel="0" collapsed="false">
      <c r="A6759" s="64" t="s">
        <v>1361</v>
      </c>
      <c r="B6759" s="64"/>
      <c r="C6759" s="64"/>
      <c r="D6759" s="64"/>
      <c r="E6759" s="64"/>
      <c r="F6759" s="64"/>
      <c r="G6759" s="65" t="n">
        <v>88.88</v>
      </c>
    </row>
    <row r="6760" customFormat="false" ht="15" hidden="false" customHeight="false" outlineLevel="0" collapsed="false">
      <c r="A6760" s="64" t="s">
        <v>1362</v>
      </c>
      <c r="B6760" s="64"/>
      <c r="C6760" s="64"/>
      <c r="D6760" s="64"/>
      <c r="E6760" s="64"/>
      <c r="F6760" s="64"/>
      <c r="G6760" s="65" t="n">
        <f aca="false">G6758*G6759</f>
        <v>1326.9784</v>
      </c>
    </row>
    <row r="6761" customFormat="false" ht="15" hidden="false" customHeight="false" outlineLevel="0" collapsed="false">
      <c r="A6761" s="66"/>
      <c r="B6761" s="66"/>
      <c r="C6761" s="66"/>
      <c r="D6761" s="66"/>
      <c r="E6761" s="66"/>
      <c r="F6761" s="66"/>
      <c r="G6761" s="66"/>
    </row>
    <row r="6762" customFormat="false" ht="25.5" hidden="false" customHeight="false" outlineLevel="0" collapsed="false">
      <c r="A6762" s="30" t="s">
        <v>833</v>
      </c>
      <c r="B6762" s="30" t="s">
        <v>57</v>
      </c>
      <c r="C6762" s="61" t="s">
        <v>17</v>
      </c>
      <c r="D6762" s="61" t="s">
        <v>18</v>
      </c>
      <c r="E6762" s="62"/>
      <c r="F6762" s="25"/>
      <c r="G6762" s="25"/>
    </row>
    <row r="6763" customFormat="false" ht="25.5" hidden="false" customHeight="false" outlineLevel="0" collapsed="false">
      <c r="A6763" s="63" t="s">
        <v>1371</v>
      </c>
      <c r="B6763" s="23" t="s">
        <v>1372</v>
      </c>
      <c r="C6763" s="24" t="s">
        <v>17</v>
      </c>
      <c r="D6763" s="24" t="s">
        <v>1314</v>
      </c>
      <c r="E6763" s="62" t="n">
        <v>3.71</v>
      </c>
      <c r="F6763" s="26" t="n">
        <v>14.81</v>
      </c>
      <c r="G6763" s="26" t="n">
        <v>54.87</v>
      </c>
    </row>
    <row r="6764" customFormat="false" ht="25.5" hidden="false" customHeight="false" outlineLevel="0" collapsed="false">
      <c r="A6764" s="63" t="s">
        <v>1349</v>
      </c>
      <c r="B6764" s="23" t="s">
        <v>1350</v>
      </c>
      <c r="C6764" s="24" t="s">
        <v>17</v>
      </c>
      <c r="D6764" s="24" t="s">
        <v>1314</v>
      </c>
      <c r="E6764" s="62" t="n">
        <v>5.1</v>
      </c>
      <c r="F6764" s="26" t="n">
        <v>12.54</v>
      </c>
      <c r="G6764" s="26" t="n">
        <v>63.88</v>
      </c>
    </row>
    <row r="6765" customFormat="false" ht="15" hidden="false" customHeight="false" outlineLevel="0" collapsed="false">
      <c r="A6765" s="64" t="s">
        <v>1353</v>
      </c>
      <c r="B6765" s="64"/>
      <c r="C6765" s="64"/>
      <c r="D6765" s="64"/>
      <c r="E6765" s="64"/>
      <c r="F6765" s="64"/>
      <c r="G6765" s="65" t="n">
        <v>21.19</v>
      </c>
    </row>
    <row r="6766" customFormat="false" ht="15" hidden="false" customHeight="false" outlineLevel="0" collapsed="false">
      <c r="A6766" s="64" t="s">
        <v>1354</v>
      </c>
      <c r="B6766" s="64"/>
      <c r="C6766" s="64"/>
      <c r="D6766" s="64"/>
      <c r="E6766" s="64"/>
      <c r="F6766" s="64"/>
      <c r="G6766" s="65" t="n">
        <v>9.57</v>
      </c>
    </row>
    <row r="6767" customFormat="false" ht="15" hidden="false" customHeight="false" outlineLevel="0" collapsed="false">
      <c r="A6767" s="64" t="s">
        <v>1355</v>
      </c>
      <c r="B6767" s="64"/>
      <c r="C6767" s="64"/>
      <c r="D6767" s="64"/>
      <c r="E6767" s="64"/>
      <c r="F6767" s="64"/>
      <c r="G6767" s="65" t="n">
        <v>30.76</v>
      </c>
    </row>
    <row r="6768" customFormat="false" ht="15" hidden="false" customHeight="false" outlineLevel="0" collapsed="false">
      <c r="A6768" s="64" t="s">
        <v>1356</v>
      </c>
      <c r="B6768" s="64"/>
      <c r="C6768" s="64"/>
      <c r="D6768" s="64"/>
      <c r="E6768" s="64"/>
      <c r="F6768" s="64"/>
      <c r="G6768" s="65" t="n">
        <v>0</v>
      </c>
    </row>
    <row r="6769" customFormat="false" ht="15" hidden="false" customHeight="false" outlineLevel="0" collapsed="false">
      <c r="A6769" s="64" t="s">
        <v>1357</v>
      </c>
      <c r="B6769" s="64"/>
      <c r="C6769" s="64"/>
      <c r="D6769" s="64"/>
      <c r="E6769" s="64"/>
      <c r="F6769" s="64"/>
      <c r="G6769" s="65" t="n">
        <v>7.89</v>
      </c>
    </row>
    <row r="6770" customFormat="false" ht="15" hidden="false" customHeight="false" outlineLevel="0" collapsed="false">
      <c r="A6770" s="64" t="s">
        <v>1358</v>
      </c>
      <c r="B6770" s="64"/>
      <c r="C6770" s="64"/>
      <c r="D6770" s="64"/>
      <c r="E6770" s="64"/>
      <c r="F6770" s="64"/>
      <c r="G6770" s="65" t="n">
        <v>0</v>
      </c>
    </row>
    <row r="6771" customFormat="false" ht="15" hidden="false" customHeight="false" outlineLevel="0" collapsed="false">
      <c r="A6771" s="64" t="s">
        <v>1359</v>
      </c>
      <c r="B6771" s="64"/>
      <c r="C6771" s="64"/>
      <c r="D6771" s="64"/>
      <c r="E6771" s="64"/>
      <c r="F6771" s="64"/>
      <c r="G6771" s="65" t="n">
        <v>7.89</v>
      </c>
    </row>
    <row r="6772" customFormat="false" ht="15" hidden="false" customHeight="false" outlineLevel="0" collapsed="false">
      <c r="A6772" s="64" t="s">
        <v>1360</v>
      </c>
      <c r="B6772" s="64"/>
      <c r="C6772" s="64"/>
      <c r="D6772" s="64"/>
      <c r="E6772" s="64"/>
      <c r="F6772" s="64"/>
      <c r="G6772" s="65" t="n">
        <v>38.66</v>
      </c>
    </row>
    <row r="6773" customFormat="false" ht="15" hidden="false" customHeight="false" outlineLevel="0" collapsed="false">
      <c r="A6773" s="64" t="s">
        <v>1361</v>
      </c>
      <c r="B6773" s="64"/>
      <c r="C6773" s="64"/>
      <c r="D6773" s="64"/>
      <c r="E6773" s="64"/>
      <c r="F6773" s="64"/>
      <c r="G6773" s="65" t="n">
        <v>3.86</v>
      </c>
    </row>
    <row r="6774" customFormat="false" ht="15" hidden="false" customHeight="false" outlineLevel="0" collapsed="false">
      <c r="A6774" s="64" t="s">
        <v>1362</v>
      </c>
      <c r="B6774" s="64"/>
      <c r="C6774" s="64"/>
      <c r="D6774" s="64"/>
      <c r="E6774" s="64"/>
      <c r="F6774" s="64"/>
      <c r="G6774" s="65" t="n">
        <f aca="false">G6772*G6773</f>
        <v>149.2276</v>
      </c>
    </row>
    <row r="6775" customFormat="false" ht="15" hidden="false" customHeight="false" outlineLevel="0" collapsed="false">
      <c r="A6775" s="66"/>
      <c r="B6775" s="66"/>
      <c r="C6775" s="66"/>
      <c r="D6775" s="66"/>
      <c r="E6775" s="66"/>
      <c r="F6775" s="66"/>
      <c r="G6775" s="66"/>
    </row>
    <row r="6776" customFormat="false" ht="38.25" hidden="false" customHeight="false" outlineLevel="0" collapsed="false">
      <c r="A6776" s="30" t="s">
        <v>834</v>
      </c>
      <c r="B6776" s="30" t="s">
        <v>835</v>
      </c>
      <c r="C6776" s="61" t="s">
        <v>17</v>
      </c>
      <c r="D6776" s="61" t="s">
        <v>18</v>
      </c>
      <c r="E6776" s="62"/>
      <c r="F6776" s="25"/>
      <c r="G6776" s="25"/>
    </row>
    <row r="6777" customFormat="false" ht="25.5" hidden="false" customHeight="false" outlineLevel="0" collapsed="false">
      <c r="A6777" s="63" t="s">
        <v>1363</v>
      </c>
      <c r="B6777" s="23" t="s">
        <v>1364</v>
      </c>
      <c r="C6777" s="24" t="s">
        <v>17</v>
      </c>
      <c r="D6777" s="24" t="s">
        <v>1314</v>
      </c>
      <c r="E6777" s="62" t="n">
        <v>40.36</v>
      </c>
      <c r="F6777" s="26" t="n">
        <v>15.53</v>
      </c>
      <c r="G6777" s="26" t="n">
        <v>626.69</v>
      </c>
    </row>
    <row r="6778" customFormat="false" ht="25.5" hidden="false" customHeight="false" outlineLevel="0" collapsed="false">
      <c r="A6778" s="63" t="s">
        <v>1349</v>
      </c>
      <c r="B6778" s="23" t="s">
        <v>1350</v>
      </c>
      <c r="C6778" s="24" t="s">
        <v>17</v>
      </c>
      <c r="D6778" s="24" t="s">
        <v>1314</v>
      </c>
      <c r="E6778" s="62" t="n">
        <v>403.6</v>
      </c>
      <c r="F6778" s="26" t="n">
        <v>12.54</v>
      </c>
      <c r="G6778" s="26" t="n">
        <v>5060.16</v>
      </c>
    </row>
    <row r="6779" customFormat="false" ht="15" hidden="false" customHeight="false" outlineLevel="0" collapsed="false">
      <c r="A6779" s="64" t="s">
        <v>1353</v>
      </c>
      <c r="B6779" s="64"/>
      <c r="C6779" s="64"/>
      <c r="D6779" s="64"/>
      <c r="E6779" s="64"/>
      <c r="F6779" s="64"/>
      <c r="G6779" s="65" t="n">
        <v>23.68</v>
      </c>
    </row>
    <row r="6780" customFormat="false" ht="15" hidden="false" customHeight="false" outlineLevel="0" collapsed="false">
      <c r="A6780" s="64" t="s">
        <v>1354</v>
      </c>
      <c r="B6780" s="64"/>
      <c r="C6780" s="64"/>
      <c r="D6780" s="64"/>
      <c r="E6780" s="64"/>
      <c r="F6780" s="64"/>
      <c r="G6780" s="65" t="n">
        <v>11.54</v>
      </c>
    </row>
    <row r="6781" customFormat="false" ht="15" hidden="false" customHeight="false" outlineLevel="0" collapsed="false">
      <c r="A6781" s="64" t="s">
        <v>1355</v>
      </c>
      <c r="B6781" s="64"/>
      <c r="C6781" s="64"/>
      <c r="D6781" s="64"/>
      <c r="E6781" s="64"/>
      <c r="F6781" s="64"/>
      <c r="G6781" s="65" t="n">
        <v>35.23</v>
      </c>
    </row>
    <row r="6782" customFormat="false" ht="15" hidden="false" customHeight="false" outlineLevel="0" collapsed="false">
      <c r="A6782" s="64" t="s">
        <v>1356</v>
      </c>
      <c r="B6782" s="64"/>
      <c r="C6782" s="64"/>
      <c r="D6782" s="64"/>
      <c r="E6782" s="64"/>
      <c r="F6782" s="64"/>
      <c r="G6782" s="65" t="n">
        <v>0</v>
      </c>
    </row>
    <row r="6783" customFormat="false" ht="15" hidden="false" customHeight="false" outlineLevel="0" collapsed="false">
      <c r="A6783" s="64" t="s">
        <v>1357</v>
      </c>
      <c r="B6783" s="64"/>
      <c r="C6783" s="64"/>
      <c r="D6783" s="64"/>
      <c r="E6783" s="64"/>
      <c r="F6783" s="64"/>
      <c r="G6783" s="65" t="n">
        <v>9.04</v>
      </c>
    </row>
    <row r="6784" customFormat="false" ht="15" hidden="false" customHeight="false" outlineLevel="0" collapsed="false">
      <c r="A6784" s="64" t="s">
        <v>1358</v>
      </c>
      <c r="B6784" s="64"/>
      <c r="C6784" s="64"/>
      <c r="D6784" s="64"/>
      <c r="E6784" s="64"/>
      <c r="F6784" s="64"/>
      <c r="G6784" s="65" t="n">
        <v>0</v>
      </c>
    </row>
    <row r="6785" customFormat="false" ht="15" hidden="false" customHeight="false" outlineLevel="0" collapsed="false">
      <c r="A6785" s="64" t="s">
        <v>1359</v>
      </c>
      <c r="B6785" s="64"/>
      <c r="C6785" s="64"/>
      <c r="D6785" s="64"/>
      <c r="E6785" s="64"/>
      <c r="F6785" s="64"/>
      <c r="G6785" s="65" t="n">
        <v>9.04</v>
      </c>
    </row>
    <row r="6786" customFormat="false" ht="15" hidden="false" customHeight="false" outlineLevel="0" collapsed="false">
      <c r="A6786" s="64" t="s">
        <v>1360</v>
      </c>
      <c r="B6786" s="64"/>
      <c r="C6786" s="64"/>
      <c r="D6786" s="64"/>
      <c r="E6786" s="64"/>
      <c r="F6786" s="64"/>
      <c r="G6786" s="65" t="n">
        <v>44.26</v>
      </c>
    </row>
    <row r="6787" customFormat="false" ht="15" hidden="false" customHeight="false" outlineLevel="0" collapsed="false">
      <c r="A6787" s="64" t="s">
        <v>1361</v>
      </c>
      <c r="B6787" s="64"/>
      <c r="C6787" s="64"/>
      <c r="D6787" s="64"/>
      <c r="E6787" s="64"/>
      <c r="F6787" s="64"/>
      <c r="G6787" s="65" t="n">
        <v>161.44</v>
      </c>
    </row>
    <row r="6788" customFormat="false" ht="15" hidden="false" customHeight="false" outlineLevel="0" collapsed="false">
      <c r="A6788" s="64" t="s">
        <v>1362</v>
      </c>
      <c r="B6788" s="64"/>
      <c r="C6788" s="64"/>
      <c r="D6788" s="64"/>
      <c r="E6788" s="64"/>
      <c r="F6788" s="64"/>
      <c r="G6788" s="65" t="n">
        <f aca="false">G6786*G6787</f>
        <v>7145.3344</v>
      </c>
    </row>
    <row r="6789" customFormat="false" ht="15" hidden="false" customHeight="false" outlineLevel="0" collapsed="false">
      <c r="A6789" s="66"/>
      <c r="B6789" s="66"/>
      <c r="C6789" s="66"/>
      <c r="D6789" s="66"/>
      <c r="E6789" s="66"/>
      <c r="F6789" s="66"/>
      <c r="G6789" s="66"/>
    </row>
    <row r="6790" customFormat="false" ht="15" hidden="false" customHeight="false" outlineLevel="0" collapsed="false">
      <c r="A6790" s="30" t="s">
        <v>836</v>
      </c>
      <c r="B6790" s="30" t="s">
        <v>59</v>
      </c>
      <c r="C6790" s="61" t="s">
        <v>17</v>
      </c>
      <c r="D6790" s="61" t="s">
        <v>49</v>
      </c>
      <c r="E6790" s="62"/>
      <c r="F6790" s="25"/>
      <c r="G6790" s="25"/>
    </row>
    <row r="6791" customFormat="false" ht="25.5" hidden="false" customHeight="false" outlineLevel="0" collapsed="false">
      <c r="A6791" s="63" t="s">
        <v>1373</v>
      </c>
      <c r="B6791" s="23" t="s">
        <v>1374</v>
      </c>
      <c r="C6791" s="24" t="s">
        <v>17</v>
      </c>
      <c r="D6791" s="24" t="s">
        <v>1314</v>
      </c>
      <c r="E6791" s="62" t="n">
        <v>247.63</v>
      </c>
      <c r="F6791" s="26" t="n">
        <v>12.83</v>
      </c>
      <c r="G6791" s="26" t="n">
        <v>3176.44</v>
      </c>
    </row>
    <row r="6792" customFormat="false" ht="25.5" hidden="false" customHeight="false" outlineLevel="0" collapsed="false">
      <c r="A6792" s="63" t="s">
        <v>1367</v>
      </c>
      <c r="B6792" s="23" t="s">
        <v>1368</v>
      </c>
      <c r="C6792" s="24" t="s">
        <v>17</v>
      </c>
      <c r="D6792" s="24" t="s">
        <v>1314</v>
      </c>
      <c r="E6792" s="62" t="n">
        <v>55.03</v>
      </c>
      <c r="F6792" s="26" t="n">
        <v>15.68</v>
      </c>
      <c r="G6792" s="26" t="n">
        <v>862.7</v>
      </c>
    </row>
    <row r="6793" customFormat="false" ht="15" hidden="false" customHeight="false" outlineLevel="0" collapsed="false">
      <c r="A6793" s="64" t="s">
        <v>1353</v>
      </c>
      <c r="B6793" s="64"/>
      <c r="C6793" s="64"/>
      <c r="D6793" s="64"/>
      <c r="E6793" s="64"/>
      <c r="F6793" s="64"/>
      <c r="G6793" s="65" t="n">
        <v>5.03</v>
      </c>
    </row>
    <row r="6794" customFormat="false" ht="15" hidden="false" customHeight="false" outlineLevel="0" collapsed="false">
      <c r="A6794" s="64" t="s">
        <v>1354</v>
      </c>
      <c r="B6794" s="64"/>
      <c r="C6794" s="64"/>
      <c r="D6794" s="64"/>
      <c r="E6794" s="64"/>
      <c r="F6794" s="64"/>
      <c r="G6794" s="65" t="n">
        <v>2.31</v>
      </c>
    </row>
    <row r="6795" customFormat="false" ht="15" hidden="false" customHeight="false" outlineLevel="0" collapsed="false">
      <c r="A6795" s="64" t="s">
        <v>1355</v>
      </c>
      <c r="B6795" s="64"/>
      <c r="C6795" s="64"/>
      <c r="D6795" s="64"/>
      <c r="E6795" s="64"/>
      <c r="F6795" s="64"/>
      <c r="G6795" s="65" t="n">
        <v>7.34</v>
      </c>
    </row>
    <row r="6796" customFormat="false" ht="15" hidden="false" customHeight="false" outlineLevel="0" collapsed="false">
      <c r="A6796" s="64" t="s">
        <v>1356</v>
      </c>
      <c r="B6796" s="64"/>
      <c r="C6796" s="64"/>
      <c r="D6796" s="64"/>
      <c r="E6796" s="64"/>
      <c r="F6796" s="64"/>
      <c r="G6796" s="65" t="n">
        <v>0</v>
      </c>
    </row>
    <row r="6797" customFormat="false" ht="15" hidden="false" customHeight="false" outlineLevel="0" collapsed="false">
      <c r="A6797" s="64" t="s">
        <v>1357</v>
      </c>
      <c r="B6797" s="64"/>
      <c r="C6797" s="64"/>
      <c r="D6797" s="64"/>
      <c r="E6797" s="64"/>
      <c r="F6797" s="64"/>
      <c r="G6797" s="65" t="n">
        <v>1.88</v>
      </c>
    </row>
    <row r="6798" customFormat="false" ht="15" hidden="false" customHeight="false" outlineLevel="0" collapsed="false">
      <c r="A6798" s="64" t="s">
        <v>1358</v>
      </c>
      <c r="B6798" s="64"/>
      <c r="C6798" s="64"/>
      <c r="D6798" s="64"/>
      <c r="E6798" s="64"/>
      <c r="F6798" s="64"/>
      <c r="G6798" s="65" t="n">
        <v>0</v>
      </c>
    </row>
    <row r="6799" customFormat="false" ht="15" hidden="false" customHeight="false" outlineLevel="0" collapsed="false">
      <c r="A6799" s="64" t="s">
        <v>1359</v>
      </c>
      <c r="B6799" s="64"/>
      <c r="C6799" s="64"/>
      <c r="D6799" s="64"/>
      <c r="E6799" s="64"/>
      <c r="F6799" s="64"/>
      <c r="G6799" s="65" t="n">
        <v>1.88</v>
      </c>
    </row>
    <row r="6800" customFormat="false" ht="15" hidden="false" customHeight="false" outlineLevel="0" collapsed="false">
      <c r="A6800" s="64" t="s">
        <v>1360</v>
      </c>
      <c r="B6800" s="64"/>
      <c r="C6800" s="64"/>
      <c r="D6800" s="64"/>
      <c r="E6800" s="64"/>
      <c r="F6800" s="64"/>
      <c r="G6800" s="65" t="n">
        <v>9.22</v>
      </c>
    </row>
    <row r="6801" customFormat="false" ht="15" hidden="false" customHeight="false" outlineLevel="0" collapsed="false">
      <c r="A6801" s="64" t="s">
        <v>1361</v>
      </c>
      <c r="B6801" s="64"/>
      <c r="C6801" s="64"/>
      <c r="D6801" s="64"/>
      <c r="E6801" s="64"/>
      <c r="F6801" s="64"/>
      <c r="G6801" s="65" t="n">
        <v>550.28</v>
      </c>
    </row>
    <row r="6802" customFormat="false" ht="15" hidden="false" customHeight="false" outlineLevel="0" collapsed="false">
      <c r="A6802" s="64" t="s">
        <v>1362</v>
      </c>
      <c r="B6802" s="64"/>
      <c r="C6802" s="64"/>
      <c r="D6802" s="64"/>
      <c r="E6802" s="64"/>
      <c r="F6802" s="64"/>
      <c r="G6802" s="65" t="n">
        <f aca="false">G6800*G6801</f>
        <v>5073.5816</v>
      </c>
    </row>
    <row r="6803" customFormat="false" ht="15" hidden="false" customHeight="false" outlineLevel="0" collapsed="false">
      <c r="A6803" s="66"/>
      <c r="B6803" s="66"/>
      <c r="C6803" s="66"/>
      <c r="D6803" s="66"/>
      <c r="E6803" s="66"/>
      <c r="F6803" s="66"/>
      <c r="G6803" s="66"/>
    </row>
    <row r="6804" customFormat="false" ht="15" hidden="false" customHeight="false" outlineLevel="0" collapsed="false">
      <c r="A6804" s="30" t="s">
        <v>837</v>
      </c>
      <c r="B6804" s="30" t="s">
        <v>61</v>
      </c>
      <c r="C6804" s="61" t="s">
        <v>17</v>
      </c>
      <c r="D6804" s="61" t="s">
        <v>49</v>
      </c>
      <c r="E6804" s="62"/>
      <c r="F6804" s="25"/>
      <c r="G6804" s="25"/>
    </row>
    <row r="6805" customFormat="false" ht="25.5" hidden="false" customHeight="false" outlineLevel="0" collapsed="false">
      <c r="A6805" s="63" t="s">
        <v>1373</v>
      </c>
      <c r="B6805" s="23" t="s">
        <v>1374</v>
      </c>
      <c r="C6805" s="24" t="s">
        <v>17</v>
      </c>
      <c r="D6805" s="24" t="s">
        <v>1314</v>
      </c>
      <c r="E6805" s="62" t="n">
        <v>81.67</v>
      </c>
      <c r="F6805" s="26" t="n">
        <v>12.83</v>
      </c>
      <c r="G6805" s="26" t="n">
        <v>1047.58</v>
      </c>
    </row>
    <row r="6806" customFormat="false" ht="25.5" hidden="false" customHeight="false" outlineLevel="0" collapsed="false">
      <c r="A6806" s="63" t="s">
        <v>1367</v>
      </c>
      <c r="B6806" s="23" t="s">
        <v>1368</v>
      </c>
      <c r="C6806" s="24" t="s">
        <v>17</v>
      </c>
      <c r="D6806" s="24" t="s">
        <v>1314</v>
      </c>
      <c r="E6806" s="62" t="n">
        <v>18.15</v>
      </c>
      <c r="F6806" s="26" t="n">
        <v>15.68</v>
      </c>
      <c r="G6806" s="26" t="n">
        <v>284.52</v>
      </c>
    </row>
    <row r="6807" customFormat="false" ht="15" hidden="false" customHeight="false" outlineLevel="0" collapsed="false">
      <c r="A6807" s="64" t="s">
        <v>1353</v>
      </c>
      <c r="B6807" s="64"/>
      <c r="C6807" s="64"/>
      <c r="D6807" s="64"/>
      <c r="E6807" s="64"/>
      <c r="F6807" s="64"/>
      <c r="G6807" s="65" t="n">
        <v>5.03</v>
      </c>
    </row>
    <row r="6808" customFormat="false" ht="15" hidden="false" customHeight="false" outlineLevel="0" collapsed="false">
      <c r="A6808" s="64" t="s">
        <v>1354</v>
      </c>
      <c r="B6808" s="64"/>
      <c r="C6808" s="64"/>
      <c r="D6808" s="64"/>
      <c r="E6808" s="64"/>
      <c r="F6808" s="64"/>
      <c r="G6808" s="65" t="n">
        <v>2.31</v>
      </c>
    </row>
    <row r="6809" customFormat="false" ht="15" hidden="false" customHeight="false" outlineLevel="0" collapsed="false">
      <c r="A6809" s="64" t="s">
        <v>1355</v>
      </c>
      <c r="B6809" s="64"/>
      <c r="C6809" s="64"/>
      <c r="D6809" s="64"/>
      <c r="E6809" s="64"/>
      <c r="F6809" s="64"/>
      <c r="G6809" s="65" t="n">
        <v>7.34</v>
      </c>
    </row>
    <row r="6810" customFormat="false" ht="15" hidden="false" customHeight="false" outlineLevel="0" collapsed="false">
      <c r="A6810" s="64" t="s">
        <v>1356</v>
      </c>
      <c r="B6810" s="64"/>
      <c r="C6810" s="64"/>
      <c r="D6810" s="64"/>
      <c r="E6810" s="64"/>
      <c r="F6810" s="64"/>
      <c r="G6810" s="65" t="n">
        <v>0</v>
      </c>
    </row>
    <row r="6811" customFormat="false" ht="15" hidden="false" customHeight="false" outlineLevel="0" collapsed="false">
      <c r="A6811" s="64" t="s">
        <v>1357</v>
      </c>
      <c r="B6811" s="64"/>
      <c r="C6811" s="64"/>
      <c r="D6811" s="64"/>
      <c r="E6811" s="64"/>
      <c r="F6811" s="64"/>
      <c r="G6811" s="65" t="n">
        <v>1.88</v>
      </c>
    </row>
    <row r="6812" customFormat="false" ht="15" hidden="false" customHeight="false" outlineLevel="0" collapsed="false">
      <c r="A6812" s="64" t="s">
        <v>1358</v>
      </c>
      <c r="B6812" s="64"/>
      <c r="C6812" s="64"/>
      <c r="D6812" s="64"/>
      <c r="E6812" s="64"/>
      <c r="F6812" s="64"/>
      <c r="G6812" s="65" t="n">
        <v>0</v>
      </c>
    </row>
    <row r="6813" customFormat="false" ht="15" hidden="false" customHeight="false" outlineLevel="0" collapsed="false">
      <c r="A6813" s="64" t="s">
        <v>1359</v>
      </c>
      <c r="B6813" s="64"/>
      <c r="C6813" s="64"/>
      <c r="D6813" s="64"/>
      <c r="E6813" s="64"/>
      <c r="F6813" s="64"/>
      <c r="G6813" s="65" t="n">
        <v>1.88</v>
      </c>
    </row>
    <row r="6814" customFormat="false" ht="15" hidden="false" customHeight="false" outlineLevel="0" collapsed="false">
      <c r="A6814" s="64" t="s">
        <v>1360</v>
      </c>
      <c r="B6814" s="64"/>
      <c r="C6814" s="64"/>
      <c r="D6814" s="64"/>
      <c r="E6814" s="64"/>
      <c r="F6814" s="64"/>
      <c r="G6814" s="65" t="n">
        <v>9.22</v>
      </c>
    </row>
    <row r="6815" customFormat="false" ht="15" hidden="false" customHeight="false" outlineLevel="0" collapsed="false">
      <c r="A6815" s="64" t="s">
        <v>1361</v>
      </c>
      <c r="B6815" s="64"/>
      <c r="C6815" s="64"/>
      <c r="D6815" s="64"/>
      <c r="E6815" s="64"/>
      <c r="F6815" s="64"/>
      <c r="G6815" s="65" t="n">
        <v>181.48</v>
      </c>
    </row>
    <row r="6816" customFormat="false" ht="15" hidden="false" customHeight="false" outlineLevel="0" collapsed="false">
      <c r="A6816" s="64" t="s">
        <v>1362</v>
      </c>
      <c r="B6816" s="64"/>
      <c r="C6816" s="64"/>
      <c r="D6816" s="64"/>
      <c r="E6816" s="64"/>
      <c r="F6816" s="64"/>
      <c r="G6816" s="65" t="n">
        <f aca="false">G6814*G6815</f>
        <v>1673.2456</v>
      </c>
    </row>
    <row r="6817" customFormat="false" ht="15" hidden="false" customHeight="false" outlineLevel="0" collapsed="false">
      <c r="A6817" s="66"/>
      <c r="B6817" s="66"/>
      <c r="C6817" s="66"/>
      <c r="D6817" s="66"/>
      <c r="E6817" s="66"/>
      <c r="F6817" s="66"/>
      <c r="G6817" s="66"/>
    </row>
    <row r="6818" customFormat="false" ht="25.5" hidden="false" customHeight="false" outlineLevel="0" collapsed="false">
      <c r="A6818" s="30" t="s">
        <v>838</v>
      </c>
      <c r="B6818" s="30" t="s">
        <v>839</v>
      </c>
      <c r="C6818" s="61" t="s">
        <v>17</v>
      </c>
      <c r="D6818" s="61" t="s">
        <v>18</v>
      </c>
      <c r="E6818" s="62"/>
      <c r="F6818" s="25"/>
      <c r="G6818" s="25"/>
    </row>
    <row r="6819" customFormat="false" ht="25.5" hidden="false" customHeight="false" outlineLevel="0" collapsed="false">
      <c r="A6819" s="63" t="s">
        <v>1363</v>
      </c>
      <c r="B6819" s="23" t="s">
        <v>1364</v>
      </c>
      <c r="C6819" s="24" t="s">
        <v>17</v>
      </c>
      <c r="D6819" s="24" t="s">
        <v>1314</v>
      </c>
      <c r="E6819" s="62" t="n">
        <v>1.74</v>
      </c>
      <c r="F6819" s="26" t="n">
        <v>15.53</v>
      </c>
      <c r="G6819" s="26" t="n">
        <v>27.03</v>
      </c>
    </row>
    <row r="6820" customFormat="false" ht="25.5" hidden="false" customHeight="false" outlineLevel="0" collapsed="false">
      <c r="A6820" s="63" t="s">
        <v>1349</v>
      </c>
      <c r="B6820" s="23" t="s">
        <v>1350</v>
      </c>
      <c r="C6820" s="24" t="s">
        <v>17</v>
      </c>
      <c r="D6820" s="24" t="s">
        <v>1314</v>
      </c>
      <c r="E6820" s="62" t="n">
        <v>17.41</v>
      </c>
      <c r="F6820" s="26" t="n">
        <v>12.54</v>
      </c>
      <c r="G6820" s="26" t="n">
        <v>218.23</v>
      </c>
    </row>
    <row r="6821" customFormat="false" ht="15" hidden="false" customHeight="false" outlineLevel="0" collapsed="false">
      <c r="A6821" s="64" t="s">
        <v>1353</v>
      </c>
      <c r="B6821" s="64"/>
      <c r="C6821" s="64"/>
      <c r="D6821" s="64"/>
      <c r="E6821" s="64"/>
      <c r="F6821" s="64"/>
      <c r="G6821" s="65" t="n">
        <v>17.05</v>
      </c>
    </row>
    <row r="6822" customFormat="false" ht="15" hidden="false" customHeight="false" outlineLevel="0" collapsed="false">
      <c r="A6822" s="64" t="s">
        <v>1354</v>
      </c>
      <c r="B6822" s="64"/>
      <c r="C6822" s="64"/>
      <c r="D6822" s="64"/>
      <c r="E6822" s="64"/>
      <c r="F6822" s="64"/>
      <c r="G6822" s="65" t="n">
        <v>8.31</v>
      </c>
    </row>
    <row r="6823" customFormat="false" ht="15" hidden="false" customHeight="false" outlineLevel="0" collapsed="false">
      <c r="A6823" s="64" t="s">
        <v>1355</v>
      </c>
      <c r="B6823" s="64"/>
      <c r="C6823" s="64"/>
      <c r="D6823" s="64"/>
      <c r="E6823" s="64"/>
      <c r="F6823" s="64"/>
      <c r="G6823" s="65" t="n">
        <v>25.36</v>
      </c>
    </row>
    <row r="6824" customFormat="false" ht="15" hidden="false" customHeight="false" outlineLevel="0" collapsed="false">
      <c r="A6824" s="64" t="s">
        <v>1356</v>
      </c>
      <c r="B6824" s="64"/>
      <c r="C6824" s="64"/>
      <c r="D6824" s="64"/>
      <c r="E6824" s="64"/>
      <c r="F6824" s="64"/>
      <c r="G6824" s="65" t="n">
        <v>0</v>
      </c>
    </row>
    <row r="6825" customFormat="false" ht="15" hidden="false" customHeight="false" outlineLevel="0" collapsed="false">
      <c r="A6825" s="64" t="s">
        <v>1357</v>
      </c>
      <c r="B6825" s="64"/>
      <c r="C6825" s="64"/>
      <c r="D6825" s="64"/>
      <c r="E6825" s="64"/>
      <c r="F6825" s="64"/>
      <c r="G6825" s="65" t="n">
        <v>6.51</v>
      </c>
    </row>
    <row r="6826" customFormat="false" ht="15" hidden="false" customHeight="false" outlineLevel="0" collapsed="false">
      <c r="A6826" s="64" t="s">
        <v>1358</v>
      </c>
      <c r="B6826" s="64"/>
      <c r="C6826" s="64"/>
      <c r="D6826" s="64"/>
      <c r="E6826" s="64"/>
      <c r="F6826" s="64"/>
      <c r="G6826" s="65" t="n">
        <v>0</v>
      </c>
    </row>
    <row r="6827" customFormat="false" ht="15" hidden="false" customHeight="false" outlineLevel="0" collapsed="false">
      <c r="A6827" s="64" t="s">
        <v>1359</v>
      </c>
      <c r="B6827" s="64"/>
      <c r="C6827" s="64"/>
      <c r="D6827" s="64"/>
      <c r="E6827" s="64"/>
      <c r="F6827" s="64"/>
      <c r="G6827" s="65" t="n">
        <v>6.51</v>
      </c>
    </row>
    <row r="6828" customFormat="false" ht="15" hidden="false" customHeight="false" outlineLevel="0" collapsed="false">
      <c r="A6828" s="64" t="s">
        <v>1360</v>
      </c>
      <c r="B6828" s="64"/>
      <c r="C6828" s="64"/>
      <c r="D6828" s="64"/>
      <c r="E6828" s="64"/>
      <c r="F6828" s="64"/>
      <c r="G6828" s="65" t="n">
        <v>31.87</v>
      </c>
    </row>
    <row r="6829" customFormat="false" ht="15" hidden="false" customHeight="false" outlineLevel="0" collapsed="false">
      <c r="A6829" s="64" t="s">
        <v>1361</v>
      </c>
      <c r="B6829" s="64"/>
      <c r="C6829" s="64"/>
      <c r="D6829" s="64"/>
      <c r="E6829" s="64"/>
      <c r="F6829" s="64"/>
      <c r="G6829" s="65" t="n">
        <v>9.67</v>
      </c>
    </row>
    <row r="6830" customFormat="false" ht="15" hidden="false" customHeight="false" outlineLevel="0" collapsed="false">
      <c r="A6830" s="64" t="s">
        <v>1362</v>
      </c>
      <c r="B6830" s="64"/>
      <c r="C6830" s="64"/>
      <c r="D6830" s="64"/>
      <c r="E6830" s="64"/>
      <c r="F6830" s="64"/>
      <c r="G6830" s="65" t="n">
        <f aca="false">G6828*G6829</f>
        <v>308.1829</v>
      </c>
    </row>
    <row r="6831" customFormat="false" ht="15" hidden="false" customHeight="false" outlineLevel="0" collapsed="false">
      <c r="A6831" s="66"/>
      <c r="B6831" s="66"/>
      <c r="C6831" s="66"/>
      <c r="D6831" s="66"/>
      <c r="E6831" s="66"/>
      <c r="F6831" s="66"/>
      <c r="G6831" s="66"/>
    </row>
    <row r="6832" customFormat="false" ht="15" hidden="false" customHeight="false" outlineLevel="0" collapsed="false">
      <c r="A6832" s="30" t="s">
        <v>840</v>
      </c>
      <c r="B6832" s="30" t="s">
        <v>841</v>
      </c>
      <c r="C6832" s="61" t="s">
        <v>17</v>
      </c>
      <c r="D6832" s="61" t="s">
        <v>49</v>
      </c>
      <c r="E6832" s="62"/>
      <c r="F6832" s="25"/>
      <c r="G6832" s="25"/>
    </row>
    <row r="6833" customFormat="false" ht="25.5" hidden="false" customHeight="false" outlineLevel="0" collapsed="false">
      <c r="A6833" s="63" t="s">
        <v>1363</v>
      </c>
      <c r="B6833" s="23" t="s">
        <v>1364</v>
      </c>
      <c r="C6833" s="24" t="s">
        <v>17</v>
      </c>
      <c r="D6833" s="24" t="s">
        <v>1314</v>
      </c>
      <c r="E6833" s="62" t="n">
        <v>4.03</v>
      </c>
      <c r="F6833" s="26" t="n">
        <v>15.53</v>
      </c>
      <c r="G6833" s="26" t="n">
        <v>62.65</v>
      </c>
    </row>
    <row r="6834" customFormat="false" ht="25.5" hidden="false" customHeight="false" outlineLevel="0" collapsed="false">
      <c r="A6834" s="63" t="s">
        <v>1349</v>
      </c>
      <c r="B6834" s="23" t="s">
        <v>1350</v>
      </c>
      <c r="C6834" s="24" t="s">
        <v>17</v>
      </c>
      <c r="D6834" s="24" t="s">
        <v>1314</v>
      </c>
      <c r="E6834" s="62" t="n">
        <v>29.05</v>
      </c>
      <c r="F6834" s="26" t="n">
        <v>12.54</v>
      </c>
      <c r="G6834" s="26" t="n">
        <v>364.22</v>
      </c>
    </row>
    <row r="6835" customFormat="false" ht="15" hidden="false" customHeight="false" outlineLevel="0" collapsed="false">
      <c r="A6835" s="64" t="s">
        <v>1353</v>
      </c>
      <c r="B6835" s="64"/>
      <c r="C6835" s="64"/>
      <c r="D6835" s="64"/>
      <c r="E6835" s="64"/>
      <c r="F6835" s="64"/>
      <c r="G6835" s="65" t="n">
        <v>1.78</v>
      </c>
    </row>
    <row r="6836" customFormat="false" ht="15" hidden="false" customHeight="false" outlineLevel="0" collapsed="false">
      <c r="A6836" s="64" t="s">
        <v>1354</v>
      </c>
      <c r="B6836" s="64"/>
      <c r="C6836" s="64"/>
      <c r="D6836" s="64"/>
      <c r="E6836" s="64"/>
      <c r="F6836" s="64"/>
      <c r="G6836" s="65" t="n">
        <v>0.86</v>
      </c>
    </row>
    <row r="6837" customFormat="false" ht="15" hidden="false" customHeight="false" outlineLevel="0" collapsed="false">
      <c r="A6837" s="64" t="s">
        <v>1355</v>
      </c>
      <c r="B6837" s="64"/>
      <c r="C6837" s="64"/>
      <c r="D6837" s="64"/>
      <c r="E6837" s="64"/>
      <c r="F6837" s="64"/>
      <c r="G6837" s="65" t="n">
        <v>2.64</v>
      </c>
    </row>
    <row r="6838" customFormat="false" ht="15" hidden="false" customHeight="false" outlineLevel="0" collapsed="false">
      <c r="A6838" s="64" t="s">
        <v>1356</v>
      </c>
      <c r="B6838" s="64"/>
      <c r="C6838" s="64"/>
      <c r="D6838" s="64"/>
      <c r="E6838" s="64"/>
      <c r="F6838" s="64"/>
      <c r="G6838" s="65" t="n">
        <v>0</v>
      </c>
    </row>
    <row r="6839" customFormat="false" ht="15" hidden="false" customHeight="false" outlineLevel="0" collapsed="false">
      <c r="A6839" s="64" t="s">
        <v>1357</v>
      </c>
      <c r="B6839" s="64"/>
      <c r="C6839" s="64"/>
      <c r="D6839" s="64"/>
      <c r="E6839" s="64"/>
      <c r="F6839" s="64"/>
      <c r="G6839" s="65" t="n">
        <v>0.68</v>
      </c>
    </row>
    <row r="6840" customFormat="false" ht="15" hidden="false" customHeight="false" outlineLevel="0" collapsed="false">
      <c r="A6840" s="64" t="s">
        <v>1358</v>
      </c>
      <c r="B6840" s="64"/>
      <c r="C6840" s="64"/>
      <c r="D6840" s="64"/>
      <c r="E6840" s="64"/>
      <c r="F6840" s="64"/>
      <c r="G6840" s="65" t="n">
        <v>0</v>
      </c>
    </row>
    <row r="6841" customFormat="false" ht="15" hidden="false" customHeight="false" outlineLevel="0" collapsed="false">
      <c r="A6841" s="64" t="s">
        <v>1359</v>
      </c>
      <c r="B6841" s="64"/>
      <c r="C6841" s="64"/>
      <c r="D6841" s="64"/>
      <c r="E6841" s="64"/>
      <c r="F6841" s="64"/>
      <c r="G6841" s="65" t="n">
        <v>0.68</v>
      </c>
    </row>
    <row r="6842" customFormat="false" ht="15" hidden="false" customHeight="false" outlineLevel="0" collapsed="false">
      <c r="A6842" s="64" t="s">
        <v>1360</v>
      </c>
      <c r="B6842" s="64"/>
      <c r="C6842" s="64"/>
      <c r="D6842" s="64"/>
      <c r="E6842" s="64"/>
      <c r="F6842" s="64"/>
      <c r="G6842" s="65" t="n">
        <v>3.32</v>
      </c>
    </row>
    <row r="6843" customFormat="false" ht="15" hidden="false" customHeight="false" outlineLevel="0" collapsed="false">
      <c r="A6843" s="64" t="s">
        <v>1361</v>
      </c>
      <c r="B6843" s="64"/>
      <c r="C6843" s="64"/>
      <c r="D6843" s="64"/>
      <c r="E6843" s="64"/>
      <c r="F6843" s="64"/>
      <c r="G6843" s="65" t="n">
        <v>161.39</v>
      </c>
    </row>
    <row r="6844" customFormat="false" ht="15" hidden="false" customHeight="false" outlineLevel="0" collapsed="false">
      <c r="A6844" s="64" t="s">
        <v>1362</v>
      </c>
      <c r="B6844" s="64"/>
      <c r="C6844" s="64"/>
      <c r="D6844" s="64"/>
      <c r="E6844" s="64"/>
      <c r="F6844" s="64"/>
      <c r="G6844" s="65" t="n">
        <f aca="false">G6842*G6843</f>
        <v>535.8148</v>
      </c>
    </row>
    <row r="6845" customFormat="false" ht="15" hidden="false" customHeight="false" outlineLevel="0" collapsed="false">
      <c r="A6845" s="66"/>
      <c r="B6845" s="66"/>
      <c r="C6845" s="66"/>
      <c r="D6845" s="66"/>
      <c r="E6845" s="66"/>
      <c r="F6845" s="66"/>
      <c r="G6845" s="66"/>
    </row>
    <row r="6846" customFormat="false" ht="25.5" hidden="false" customHeight="false" outlineLevel="0" collapsed="false">
      <c r="A6846" s="30" t="s">
        <v>842</v>
      </c>
      <c r="B6846" s="30" t="s">
        <v>65</v>
      </c>
      <c r="C6846" s="61" t="s">
        <v>17</v>
      </c>
      <c r="D6846" s="61" t="s">
        <v>23</v>
      </c>
      <c r="E6846" s="62"/>
      <c r="F6846" s="25"/>
      <c r="G6846" s="25"/>
    </row>
    <row r="6847" customFormat="false" ht="25.5" hidden="false" customHeight="false" outlineLevel="0" collapsed="false">
      <c r="A6847" s="63" t="s">
        <v>1373</v>
      </c>
      <c r="B6847" s="23" t="s">
        <v>1374</v>
      </c>
      <c r="C6847" s="24" t="s">
        <v>17</v>
      </c>
      <c r="D6847" s="24" t="s">
        <v>1314</v>
      </c>
      <c r="E6847" s="62" t="n">
        <v>43.05</v>
      </c>
      <c r="F6847" s="26" t="n">
        <v>12.83</v>
      </c>
      <c r="G6847" s="26" t="n">
        <v>552.23</v>
      </c>
    </row>
    <row r="6848" customFormat="false" ht="25.5" hidden="false" customHeight="false" outlineLevel="0" collapsed="false">
      <c r="A6848" s="63" t="s">
        <v>1367</v>
      </c>
      <c r="B6848" s="23" t="s">
        <v>1368</v>
      </c>
      <c r="C6848" s="24" t="s">
        <v>17</v>
      </c>
      <c r="D6848" s="24" t="s">
        <v>1314</v>
      </c>
      <c r="E6848" s="62" t="n">
        <v>43.05</v>
      </c>
      <c r="F6848" s="26" t="n">
        <v>15.68</v>
      </c>
      <c r="G6848" s="26" t="n">
        <v>674.92</v>
      </c>
    </row>
    <row r="6849" customFormat="false" ht="15" hidden="false" customHeight="false" outlineLevel="0" collapsed="false">
      <c r="A6849" s="64" t="s">
        <v>1353</v>
      </c>
      <c r="B6849" s="64"/>
      <c r="C6849" s="64"/>
      <c r="D6849" s="64"/>
      <c r="E6849" s="64"/>
      <c r="F6849" s="64"/>
      <c r="G6849" s="65" t="n">
        <v>7.04</v>
      </c>
    </row>
    <row r="6850" customFormat="false" ht="15" hidden="false" customHeight="false" outlineLevel="0" collapsed="false">
      <c r="A6850" s="64" t="s">
        <v>1354</v>
      </c>
      <c r="B6850" s="64"/>
      <c r="C6850" s="64"/>
      <c r="D6850" s="64"/>
      <c r="E6850" s="64"/>
      <c r="F6850" s="64"/>
      <c r="G6850" s="65" t="n">
        <v>2.94</v>
      </c>
    </row>
    <row r="6851" customFormat="false" ht="15" hidden="false" customHeight="false" outlineLevel="0" collapsed="false">
      <c r="A6851" s="64" t="s">
        <v>1355</v>
      </c>
      <c r="B6851" s="64"/>
      <c r="C6851" s="64"/>
      <c r="D6851" s="64"/>
      <c r="E6851" s="64"/>
      <c r="F6851" s="64"/>
      <c r="G6851" s="65" t="n">
        <v>9.98</v>
      </c>
    </row>
    <row r="6852" customFormat="false" ht="15" hidden="false" customHeight="false" outlineLevel="0" collapsed="false">
      <c r="A6852" s="64" t="s">
        <v>1356</v>
      </c>
      <c r="B6852" s="64"/>
      <c r="C6852" s="64"/>
      <c r="D6852" s="64"/>
      <c r="E6852" s="64"/>
      <c r="F6852" s="64"/>
      <c r="G6852" s="65" t="n">
        <v>0</v>
      </c>
    </row>
    <row r="6853" customFormat="false" ht="15" hidden="false" customHeight="false" outlineLevel="0" collapsed="false">
      <c r="A6853" s="64" t="s">
        <v>1357</v>
      </c>
      <c r="B6853" s="64"/>
      <c r="C6853" s="64"/>
      <c r="D6853" s="64"/>
      <c r="E6853" s="64"/>
      <c r="F6853" s="64"/>
      <c r="G6853" s="65" t="n">
        <v>2.56</v>
      </c>
    </row>
    <row r="6854" customFormat="false" ht="15" hidden="false" customHeight="false" outlineLevel="0" collapsed="false">
      <c r="A6854" s="64" t="s">
        <v>1358</v>
      </c>
      <c r="B6854" s="64"/>
      <c r="C6854" s="64"/>
      <c r="D6854" s="64"/>
      <c r="E6854" s="64"/>
      <c r="F6854" s="64"/>
      <c r="G6854" s="65" t="n">
        <v>0</v>
      </c>
    </row>
    <row r="6855" customFormat="false" ht="15" hidden="false" customHeight="false" outlineLevel="0" collapsed="false">
      <c r="A6855" s="64" t="s">
        <v>1359</v>
      </c>
      <c r="B6855" s="64"/>
      <c r="C6855" s="64"/>
      <c r="D6855" s="64"/>
      <c r="E6855" s="64"/>
      <c r="F6855" s="64"/>
      <c r="G6855" s="65" t="n">
        <v>2.56</v>
      </c>
    </row>
    <row r="6856" customFormat="false" ht="15" hidden="false" customHeight="false" outlineLevel="0" collapsed="false">
      <c r="A6856" s="64" t="s">
        <v>1360</v>
      </c>
      <c r="B6856" s="64"/>
      <c r="C6856" s="64"/>
      <c r="D6856" s="64"/>
      <c r="E6856" s="64"/>
      <c r="F6856" s="64"/>
      <c r="G6856" s="65" t="n">
        <v>12.54</v>
      </c>
    </row>
    <row r="6857" customFormat="false" ht="15" hidden="false" customHeight="false" outlineLevel="0" collapsed="false">
      <c r="A6857" s="64" t="s">
        <v>1361</v>
      </c>
      <c r="B6857" s="64"/>
      <c r="C6857" s="64"/>
      <c r="D6857" s="64"/>
      <c r="E6857" s="64"/>
      <c r="F6857" s="64"/>
      <c r="G6857" s="65" t="n">
        <v>123</v>
      </c>
    </row>
    <row r="6858" customFormat="false" ht="15" hidden="false" customHeight="false" outlineLevel="0" collapsed="false">
      <c r="A6858" s="64" t="s">
        <v>1362</v>
      </c>
      <c r="B6858" s="64"/>
      <c r="C6858" s="64"/>
      <c r="D6858" s="64"/>
      <c r="E6858" s="64"/>
      <c r="F6858" s="64"/>
      <c r="G6858" s="65" t="n">
        <f aca="false">G6856*G6857</f>
        <v>1542.42</v>
      </c>
    </row>
    <row r="6859" customFormat="false" ht="15" hidden="false" customHeight="false" outlineLevel="0" collapsed="false">
      <c r="A6859" s="66"/>
      <c r="B6859" s="66"/>
      <c r="C6859" s="66"/>
      <c r="D6859" s="66"/>
      <c r="E6859" s="66"/>
      <c r="F6859" s="66"/>
      <c r="G6859" s="66"/>
    </row>
    <row r="6860" customFormat="false" ht="38.25" hidden="false" customHeight="false" outlineLevel="0" collapsed="false">
      <c r="A6860" s="30" t="s">
        <v>843</v>
      </c>
      <c r="B6860" s="30" t="s">
        <v>67</v>
      </c>
      <c r="C6860" s="61" t="s">
        <v>17</v>
      </c>
      <c r="D6860" s="61" t="s">
        <v>49</v>
      </c>
      <c r="E6860" s="62"/>
      <c r="F6860" s="25"/>
      <c r="G6860" s="25"/>
    </row>
    <row r="6861" customFormat="false" ht="38.25" hidden="false" customHeight="false" outlineLevel="0" collapsed="false">
      <c r="A6861" s="63" t="s">
        <v>1375</v>
      </c>
      <c r="B6861" s="23" t="s">
        <v>1376</v>
      </c>
      <c r="C6861" s="24" t="s">
        <v>17</v>
      </c>
      <c r="D6861" s="24" t="s">
        <v>1314</v>
      </c>
      <c r="E6861" s="62" t="n">
        <v>8</v>
      </c>
      <c r="F6861" s="26" t="n">
        <v>12.7</v>
      </c>
      <c r="G6861" s="26" t="n">
        <v>101.58</v>
      </c>
    </row>
    <row r="6862" customFormat="false" ht="38.25" hidden="false" customHeight="false" outlineLevel="0" collapsed="false">
      <c r="A6862" s="63" t="s">
        <v>1369</v>
      </c>
      <c r="B6862" s="23" t="s">
        <v>1370</v>
      </c>
      <c r="C6862" s="24" t="s">
        <v>17</v>
      </c>
      <c r="D6862" s="24" t="s">
        <v>1314</v>
      </c>
      <c r="E6862" s="62" t="n">
        <v>8</v>
      </c>
      <c r="F6862" s="26" t="n">
        <v>15.51</v>
      </c>
      <c r="G6862" s="26" t="n">
        <v>124.06</v>
      </c>
    </row>
    <row r="6863" customFormat="false" ht="15" hidden="false" customHeight="false" outlineLevel="0" collapsed="false">
      <c r="A6863" s="64" t="s">
        <v>1353</v>
      </c>
      <c r="B6863" s="64"/>
      <c r="C6863" s="64"/>
      <c r="D6863" s="64"/>
      <c r="E6863" s="64"/>
      <c r="F6863" s="64"/>
      <c r="G6863" s="65" t="n">
        <v>3.96</v>
      </c>
    </row>
    <row r="6864" customFormat="false" ht="15" hidden="false" customHeight="false" outlineLevel="0" collapsed="false">
      <c r="A6864" s="64" t="s">
        <v>1354</v>
      </c>
      <c r="B6864" s="64"/>
      <c r="C6864" s="64"/>
      <c r="D6864" s="64"/>
      <c r="E6864" s="64"/>
      <c r="F6864" s="64"/>
      <c r="G6864" s="65" t="n">
        <v>1.68</v>
      </c>
    </row>
    <row r="6865" customFormat="false" ht="15" hidden="false" customHeight="false" outlineLevel="0" collapsed="false">
      <c r="A6865" s="64" t="s">
        <v>1355</v>
      </c>
      <c r="B6865" s="64"/>
      <c r="C6865" s="64"/>
      <c r="D6865" s="64"/>
      <c r="E6865" s="64"/>
      <c r="F6865" s="64"/>
      <c r="G6865" s="65" t="n">
        <v>5.64</v>
      </c>
    </row>
    <row r="6866" customFormat="false" ht="15" hidden="false" customHeight="false" outlineLevel="0" collapsed="false">
      <c r="A6866" s="64" t="s">
        <v>1356</v>
      </c>
      <c r="B6866" s="64"/>
      <c r="C6866" s="64"/>
      <c r="D6866" s="64"/>
      <c r="E6866" s="64"/>
      <c r="F6866" s="64"/>
      <c r="G6866" s="65" t="n">
        <v>0</v>
      </c>
    </row>
    <row r="6867" customFormat="false" ht="15" hidden="false" customHeight="false" outlineLevel="0" collapsed="false">
      <c r="A6867" s="64" t="s">
        <v>1357</v>
      </c>
      <c r="B6867" s="64"/>
      <c r="C6867" s="64"/>
      <c r="D6867" s="64"/>
      <c r="E6867" s="64"/>
      <c r="F6867" s="64"/>
      <c r="G6867" s="65" t="n">
        <v>1.45</v>
      </c>
    </row>
    <row r="6868" customFormat="false" ht="15" hidden="false" customHeight="false" outlineLevel="0" collapsed="false">
      <c r="A6868" s="64" t="s">
        <v>1358</v>
      </c>
      <c r="B6868" s="64"/>
      <c r="C6868" s="64"/>
      <c r="D6868" s="64"/>
      <c r="E6868" s="64"/>
      <c r="F6868" s="64"/>
      <c r="G6868" s="65" t="n">
        <v>0</v>
      </c>
    </row>
    <row r="6869" customFormat="false" ht="15" hidden="false" customHeight="false" outlineLevel="0" collapsed="false">
      <c r="A6869" s="64" t="s">
        <v>1359</v>
      </c>
      <c r="B6869" s="64"/>
      <c r="C6869" s="64"/>
      <c r="D6869" s="64"/>
      <c r="E6869" s="64"/>
      <c r="F6869" s="64"/>
      <c r="G6869" s="65" t="n">
        <v>1.45</v>
      </c>
    </row>
    <row r="6870" customFormat="false" ht="15" hidden="false" customHeight="false" outlineLevel="0" collapsed="false">
      <c r="A6870" s="64" t="s">
        <v>1360</v>
      </c>
      <c r="B6870" s="64"/>
      <c r="C6870" s="64"/>
      <c r="D6870" s="64"/>
      <c r="E6870" s="64"/>
      <c r="F6870" s="64"/>
      <c r="G6870" s="65" t="n">
        <v>7.09</v>
      </c>
    </row>
    <row r="6871" customFormat="false" ht="15" hidden="false" customHeight="false" outlineLevel="0" collapsed="false">
      <c r="A6871" s="64" t="s">
        <v>1361</v>
      </c>
      <c r="B6871" s="64"/>
      <c r="C6871" s="64"/>
      <c r="D6871" s="64"/>
      <c r="E6871" s="64"/>
      <c r="F6871" s="64"/>
      <c r="G6871" s="65" t="n">
        <v>40</v>
      </c>
    </row>
    <row r="6872" customFormat="false" ht="15" hidden="false" customHeight="false" outlineLevel="0" collapsed="false">
      <c r="A6872" s="64" t="s">
        <v>1362</v>
      </c>
      <c r="B6872" s="64"/>
      <c r="C6872" s="64"/>
      <c r="D6872" s="64"/>
      <c r="E6872" s="64"/>
      <c r="F6872" s="64"/>
      <c r="G6872" s="65" t="n">
        <f aca="false">G6870*G6871</f>
        <v>283.6</v>
      </c>
    </row>
    <row r="6873" customFormat="false" ht="15" hidden="false" customHeight="false" outlineLevel="0" collapsed="false">
      <c r="A6873" s="66"/>
      <c r="B6873" s="66"/>
      <c r="C6873" s="66"/>
      <c r="D6873" s="66"/>
      <c r="E6873" s="66"/>
      <c r="F6873" s="66"/>
      <c r="G6873" s="66"/>
    </row>
    <row r="6874" customFormat="false" ht="38.25" hidden="false" customHeight="false" outlineLevel="0" collapsed="false">
      <c r="A6874" s="30" t="s">
        <v>844</v>
      </c>
      <c r="B6874" s="30" t="s">
        <v>69</v>
      </c>
      <c r="C6874" s="61" t="s">
        <v>17</v>
      </c>
      <c r="D6874" s="61" t="s">
        <v>49</v>
      </c>
      <c r="E6874" s="62"/>
      <c r="F6874" s="25"/>
      <c r="G6874" s="25"/>
    </row>
    <row r="6875" customFormat="false" ht="38.25" hidden="false" customHeight="false" outlineLevel="0" collapsed="false">
      <c r="A6875" s="63" t="s">
        <v>1375</v>
      </c>
      <c r="B6875" s="23" t="s">
        <v>1376</v>
      </c>
      <c r="C6875" s="24" t="s">
        <v>17</v>
      </c>
      <c r="D6875" s="24" t="s">
        <v>1314</v>
      </c>
      <c r="E6875" s="62" t="n">
        <v>21</v>
      </c>
      <c r="F6875" s="26" t="n">
        <v>12.7</v>
      </c>
      <c r="G6875" s="26" t="n">
        <v>266.65</v>
      </c>
    </row>
    <row r="6876" customFormat="false" ht="38.25" hidden="false" customHeight="false" outlineLevel="0" collapsed="false">
      <c r="A6876" s="63" t="s">
        <v>1369</v>
      </c>
      <c r="B6876" s="23" t="s">
        <v>1370</v>
      </c>
      <c r="C6876" s="24" t="s">
        <v>17</v>
      </c>
      <c r="D6876" s="24" t="s">
        <v>1314</v>
      </c>
      <c r="E6876" s="62" t="n">
        <v>21</v>
      </c>
      <c r="F6876" s="26" t="n">
        <v>15.51</v>
      </c>
      <c r="G6876" s="26" t="n">
        <v>325.66</v>
      </c>
    </row>
    <row r="6877" customFormat="false" ht="15" hidden="false" customHeight="false" outlineLevel="0" collapsed="false">
      <c r="A6877" s="64" t="s">
        <v>1353</v>
      </c>
      <c r="B6877" s="64"/>
      <c r="C6877" s="64"/>
      <c r="D6877" s="64"/>
      <c r="E6877" s="64"/>
      <c r="F6877" s="64"/>
      <c r="G6877" s="65" t="n">
        <v>5.94</v>
      </c>
    </row>
    <row r="6878" customFormat="false" ht="15" hidden="false" customHeight="false" outlineLevel="0" collapsed="false">
      <c r="A6878" s="64" t="s">
        <v>1354</v>
      </c>
      <c r="B6878" s="64"/>
      <c r="C6878" s="64"/>
      <c r="D6878" s="64"/>
      <c r="E6878" s="64"/>
      <c r="F6878" s="64"/>
      <c r="G6878" s="65" t="n">
        <v>2.52</v>
      </c>
    </row>
    <row r="6879" customFormat="false" ht="15" hidden="false" customHeight="false" outlineLevel="0" collapsed="false">
      <c r="A6879" s="64" t="s">
        <v>1355</v>
      </c>
      <c r="B6879" s="64"/>
      <c r="C6879" s="64"/>
      <c r="D6879" s="64"/>
      <c r="E6879" s="64"/>
      <c r="F6879" s="64"/>
      <c r="G6879" s="65" t="n">
        <v>8.46</v>
      </c>
    </row>
    <row r="6880" customFormat="false" ht="15" hidden="false" customHeight="false" outlineLevel="0" collapsed="false">
      <c r="A6880" s="64" t="s">
        <v>1356</v>
      </c>
      <c r="B6880" s="64"/>
      <c r="C6880" s="64"/>
      <c r="D6880" s="64"/>
      <c r="E6880" s="64"/>
      <c r="F6880" s="64"/>
      <c r="G6880" s="65" t="n">
        <v>0</v>
      </c>
    </row>
    <row r="6881" customFormat="false" ht="15" hidden="false" customHeight="false" outlineLevel="0" collapsed="false">
      <c r="A6881" s="64" t="s">
        <v>1357</v>
      </c>
      <c r="B6881" s="64"/>
      <c r="C6881" s="64"/>
      <c r="D6881" s="64"/>
      <c r="E6881" s="64"/>
      <c r="F6881" s="64"/>
      <c r="G6881" s="65" t="n">
        <v>2.17</v>
      </c>
    </row>
    <row r="6882" customFormat="false" ht="15" hidden="false" customHeight="false" outlineLevel="0" collapsed="false">
      <c r="A6882" s="64" t="s">
        <v>1358</v>
      </c>
      <c r="B6882" s="64"/>
      <c r="C6882" s="64"/>
      <c r="D6882" s="64"/>
      <c r="E6882" s="64"/>
      <c r="F6882" s="64"/>
      <c r="G6882" s="65" t="n">
        <v>0</v>
      </c>
    </row>
    <row r="6883" customFormat="false" ht="15" hidden="false" customHeight="false" outlineLevel="0" collapsed="false">
      <c r="A6883" s="64" t="s">
        <v>1359</v>
      </c>
      <c r="B6883" s="64"/>
      <c r="C6883" s="64"/>
      <c r="D6883" s="64"/>
      <c r="E6883" s="64"/>
      <c r="F6883" s="64"/>
      <c r="G6883" s="65" t="n">
        <v>2.17</v>
      </c>
    </row>
    <row r="6884" customFormat="false" ht="15" hidden="false" customHeight="false" outlineLevel="0" collapsed="false">
      <c r="A6884" s="64" t="s">
        <v>1360</v>
      </c>
      <c r="B6884" s="64"/>
      <c r="C6884" s="64"/>
      <c r="D6884" s="64"/>
      <c r="E6884" s="64"/>
      <c r="F6884" s="64"/>
      <c r="G6884" s="65" t="n">
        <v>10.63</v>
      </c>
    </row>
    <row r="6885" customFormat="false" ht="15" hidden="false" customHeight="false" outlineLevel="0" collapsed="false">
      <c r="A6885" s="64" t="s">
        <v>1361</v>
      </c>
      <c r="B6885" s="64"/>
      <c r="C6885" s="64"/>
      <c r="D6885" s="64"/>
      <c r="E6885" s="64"/>
      <c r="F6885" s="64"/>
      <c r="G6885" s="65" t="n">
        <v>70</v>
      </c>
    </row>
    <row r="6886" customFormat="false" ht="15" hidden="false" customHeight="false" outlineLevel="0" collapsed="false">
      <c r="A6886" s="64" t="s">
        <v>1362</v>
      </c>
      <c r="B6886" s="64"/>
      <c r="C6886" s="64"/>
      <c r="D6886" s="64"/>
      <c r="E6886" s="64"/>
      <c r="F6886" s="64"/>
      <c r="G6886" s="65" t="n">
        <f aca="false">G6884*G6885</f>
        <v>744.1</v>
      </c>
    </row>
    <row r="6887" customFormat="false" ht="15" hidden="false" customHeight="false" outlineLevel="0" collapsed="false">
      <c r="A6887" s="66"/>
      <c r="B6887" s="66"/>
      <c r="C6887" s="66"/>
      <c r="D6887" s="66"/>
      <c r="E6887" s="66"/>
      <c r="F6887" s="66"/>
      <c r="G6887" s="66"/>
    </row>
    <row r="6888" customFormat="false" ht="15" hidden="false" customHeight="false" outlineLevel="0" collapsed="false">
      <c r="A6888" s="30" t="s">
        <v>845</v>
      </c>
      <c r="B6888" s="30" t="s">
        <v>846</v>
      </c>
      <c r="C6888" s="61" t="s">
        <v>17</v>
      </c>
      <c r="D6888" s="61" t="s">
        <v>18</v>
      </c>
      <c r="E6888" s="62"/>
      <c r="F6888" s="25"/>
      <c r="G6888" s="25"/>
    </row>
    <row r="6889" customFormat="false" ht="25.5" hidden="false" customHeight="false" outlineLevel="0" collapsed="false">
      <c r="A6889" s="63" t="s">
        <v>1349</v>
      </c>
      <c r="B6889" s="23" t="s">
        <v>1350</v>
      </c>
      <c r="C6889" s="24" t="s">
        <v>17</v>
      </c>
      <c r="D6889" s="24" t="s">
        <v>1314</v>
      </c>
      <c r="E6889" s="62" t="n">
        <v>1.06</v>
      </c>
      <c r="F6889" s="26" t="n">
        <v>12.54</v>
      </c>
      <c r="G6889" s="26" t="n">
        <v>13.24</v>
      </c>
    </row>
    <row r="6890" customFormat="false" ht="25.5" hidden="false" customHeight="false" outlineLevel="0" collapsed="false">
      <c r="A6890" s="63" t="s">
        <v>1723</v>
      </c>
      <c r="B6890" s="23" t="s">
        <v>1724</v>
      </c>
      <c r="C6890" s="24" t="s">
        <v>17</v>
      </c>
      <c r="D6890" s="24" t="s">
        <v>1314</v>
      </c>
      <c r="E6890" s="62" t="n">
        <v>2.64</v>
      </c>
      <c r="F6890" s="26" t="n">
        <v>13.91</v>
      </c>
      <c r="G6890" s="26" t="n">
        <v>36.72</v>
      </c>
    </row>
    <row r="6891" customFormat="false" ht="15" hidden="false" customHeight="false" outlineLevel="0" collapsed="false">
      <c r="A6891" s="64" t="s">
        <v>1353</v>
      </c>
      <c r="B6891" s="64"/>
      <c r="C6891" s="64"/>
      <c r="D6891" s="64"/>
      <c r="E6891" s="64"/>
      <c r="F6891" s="64"/>
      <c r="G6891" s="65" t="n">
        <v>6.52</v>
      </c>
    </row>
    <row r="6892" customFormat="false" ht="15" hidden="false" customHeight="false" outlineLevel="0" collapsed="false">
      <c r="A6892" s="64" t="s">
        <v>1354</v>
      </c>
      <c r="B6892" s="64"/>
      <c r="C6892" s="64"/>
      <c r="D6892" s="64"/>
      <c r="E6892" s="64"/>
      <c r="F6892" s="64"/>
      <c r="G6892" s="65" t="n">
        <v>2.94</v>
      </c>
    </row>
    <row r="6893" customFormat="false" ht="15" hidden="false" customHeight="false" outlineLevel="0" collapsed="false">
      <c r="A6893" s="64" t="s">
        <v>1355</v>
      </c>
      <c r="B6893" s="64"/>
      <c r="C6893" s="64"/>
      <c r="D6893" s="64"/>
      <c r="E6893" s="64"/>
      <c r="F6893" s="64"/>
      <c r="G6893" s="65" t="n">
        <v>9.46</v>
      </c>
    </row>
    <row r="6894" customFormat="false" ht="15" hidden="false" customHeight="false" outlineLevel="0" collapsed="false">
      <c r="A6894" s="64" t="s">
        <v>1356</v>
      </c>
      <c r="B6894" s="64"/>
      <c r="C6894" s="64"/>
      <c r="D6894" s="64"/>
      <c r="E6894" s="64"/>
      <c r="F6894" s="64"/>
      <c r="G6894" s="65" t="n">
        <v>0</v>
      </c>
    </row>
    <row r="6895" customFormat="false" ht="15" hidden="false" customHeight="false" outlineLevel="0" collapsed="false">
      <c r="A6895" s="64" t="s">
        <v>1357</v>
      </c>
      <c r="B6895" s="64"/>
      <c r="C6895" s="64"/>
      <c r="D6895" s="64"/>
      <c r="E6895" s="64"/>
      <c r="F6895" s="64"/>
      <c r="G6895" s="65" t="n">
        <v>2.43</v>
      </c>
    </row>
    <row r="6896" customFormat="false" ht="15" hidden="false" customHeight="false" outlineLevel="0" collapsed="false">
      <c r="A6896" s="64" t="s">
        <v>1358</v>
      </c>
      <c r="B6896" s="64"/>
      <c r="C6896" s="64"/>
      <c r="D6896" s="64"/>
      <c r="E6896" s="64"/>
      <c r="F6896" s="64"/>
      <c r="G6896" s="65" t="n">
        <v>0</v>
      </c>
    </row>
    <row r="6897" customFormat="false" ht="15" hidden="false" customHeight="false" outlineLevel="0" collapsed="false">
      <c r="A6897" s="64" t="s">
        <v>1359</v>
      </c>
      <c r="B6897" s="64"/>
      <c r="C6897" s="64"/>
      <c r="D6897" s="64"/>
      <c r="E6897" s="64"/>
      <c r="F6897" s="64"/>
      <c r="G6897" s="65" t="n">
        <v>2.43</v>
      </c>
    </row>
    <row r="6898" customFormat="false" ht="15" hidden="false" customHeight="false" outlineLevel="0" collapsed="false">
      <c r="A6898" s="64" t="s">
        <v>1360</v>
      </c>
      <c r="B6898" s="64"/>
      <c r="C6898" s="64"/>
      <c r="D6898" s="64"/>
      <c r="E6898" s="64"/>
      <c r="F6898" s="64"/>
      <c r="G6898" s="65" t="n">
        <v>11.89</v>
      </c>
    </row>
    <row r="6899" customFormat="false" ht="15" hidden="false" customHeight="false" outlineLevel="0" collapsed="false">
      <c r="A6899" s="64" t="s">
        <v>1361</v>
      </c>
      <c r="B6899" s="64"/>
      <c r="C6899" s="64"/>
      <c r="D6899" s="64"/>
      <c r="E6899" s="64"/>
      <c r="F6899" s="64"/>
      <c r="G6899" s="65" t="n">
        <v>5.28</v>
      </c>
    </row>
    <row r="6900" customFormat="false" ht="15" hidden="false" customHeight="false" outlineLevel="0" collapsed="false">
      <c r="A6900" s="64" t="s">
        <v>1362</v>
      </c>
      <c r="B6900" s="64"/>
      <c r="C6900" s="64"/>
      <c r="D6900" s="64"/>
      <c r="E6900" s="64"/>
      <c r="F6900" s="64"/>
      <c r="G6900" s="65" t="n">
        <f aca="false">G6898*G6899</f>
        <v>62.7792</v>
      </c>
    </row>
    <row r="6901" customFormat="false" ht="15" hidden="false" customHeight="false" outlineLevel="0" collapsed="false">
      <c r="A6901" s="66"/>
      <c r="B6901" s="66"/>
      <c r="C6901" s="66"/>
      <c r="D6901" s="66"/>
      <c r="E6901" s="66"/>
      <c r="F6901" s="66"/>
      <c r="G6901" s="66"/>
    </row>
    <row r="6902" customFormat="false" ht="25.5" hidden="false" customHeight="false" outlineLevel="0" collapsed="false">
      <c r="A6902" s="30" t="s">
        <v>847</v>
      </c>
      <c r="B6902" s="30" t="s">
        <v>71</v>
      </c>
      <c r="C6902" s="61" t="s">
        <v>17</v>
      </c>
      <c r="D6902" s="61" t="s">
        <v>23</v>
      </c>
      <c r="E6902" s="62"/>
      <c r="F6902" s="25"/>
      <c r="G6902" s="25"/>
    </row>
    <row r="6903" customFormat="false" ht="25.5" hidden="false" customHeight="false" outlineLevel="0" collapsed="false">
      <c r="A6903" s="63" t="s">
        <v>1373</v>
      </c>
      <c r="B6903" s="23" t="s">
        <v>1374</v>
      </c>
      <c r="C6903" s="24" t="s">
        <v>17</v>
      </c>
      <c r="D6903" s="24" t="s">
        <v>1314</v>
      </c>
      <c r="E6903" s="62" t="n">
        <v>3.4</v>
      </c>
      <c r="F6903" s="26" t="n">
        <v>12.83</v>
      </c>
      <c r="G6903" s="26" t="n">
        <v>43.61</v>
      </c>
    </row>
    <row r="6904" customFormat="false" ht="25.5" hidden="false" customHeight="false" outlineLevel="0" collapsed="false">
      <c r="A6904" s="63" t="s">
        <v>1367</v>
      </c>
      <c r="B6904" s="23" t="s">
        <v>1368</v>
      </c>
      <c r="C6904" s="24" t="s">
        <v>17</v>
      </c>
      <c r="D6904" s="24" t="s">
        <v>1314</v>
      </c>
      <c r="E6904" s="62" t="n">
        <v>3.4</v>
      </c>
      <c r="F6904" s="26" t="n">
        <v>15.68</v>
      </c>
      <c r="G6904" s="26" t="n">
        <v>53.3</v>
      </c>
    </row>
    <row r="6905" customFormat="false" ht="15" hidden="false" customHeight="false" outlineLevel="0" collapsed="false">
      <c r="A6905" s="64" t="s">
        <v>1353</v>
      </c>
      <c r="B6905" s="64"/>
      <c r="C6905" s="64"/>
      <c r="D6905" s="64"/>
      <c r="E6905" s="64"/>
      <c r="F6905" s="64"/>
      <c r="G6905" s="65" t="n">
        <v>17.09</v>
      </c>
    </row>
    <row r="6906" customFormat="false" ht="15" hidden="false" customHeight="false" outlineLevel="0" collapsed="false">
      <c r="A6906" s="64" t="s">
        <v>1354</v>
      </c>
      <c r="B6906" s="64"/>
      <c r="C6906" s="64"/>
      <c r="D6906" s="64"/>
      <c r="E6906" s="64"/>
      <c r="F6906" s="64"/>
      <c r="G6906" s="65" t="n">
        <v>7.14</v>
      </c>
    </row>
    <row r="6907" customFormat="false" ht="15" hidden="false" customHeight="false" outlineLevel="0" collapsed="false">
      <c r="A6907" s="64" t="s">
        <v>1355</v>
      </c>
      <c r="B6907" s="64"/>
      <c r="C6907" s="64"/>
      <c r="D6907" s="64"/>
      <c r="E6907" s="64"/>
      <c r="F6907" s="64"/>
      <c r="G6907" s="65" t="n">
        <v>24.23</v>
      </c>
    </row>
    <row r="6908" customFormat="false" ht="15" hidden="false" customHeight="false" outlineLevel="0" collapsed="false">
      <c r="A6908" s="64" t="s">
        <v>1356</v>
      </c>
      <c r="B6908" s="64"/>
      <c r="C6908" s="64"/>
      <c r="D6908" s="64"/>
      <c r="E6908" s="64"/>
      <c r="F6908" s="64"/>
      <c r="G6908" s="65" t="n">
        <v>0</v>
      </c>
    </row>
    <row r="6909" customFormat="false" ht="15" hidden="false" customHeight="false" outlineLevel="0" collapsed="false">
      <c r="A6909" s="64" t="s">
        <v>1357</v>
      </c>
      <c r="B6909" s="64"/>
      <c r="C6909" s="64"/>
      <c r="D6909" s="64"/>
      <c r="E6909" s="64"/>
      <c r="F6909" s="64"/>
      <c r="G6909" s="65" t="n">
        <v>6.21</v>
      </c>
    </row>
    <row r="6910" customFormat="false" ht="15" hidden="false" customHeight="false" outlineLevel="0" collapsed="false">
      <c r="A6910" s="64" t="s">
        <v>1358</v>
      </c>
      <c r="B6910" s="64"/>
      <c r="C6910" s="64"/>
      <c r="D6910" s="64"/>
      <c r="E6910" s="64"/>
      <c r="F6910" s="64"/>
      <c r="G6910" s="65" t="n">
        <v>0</v>
      </c>
    </row>
    <row r="6911" customFormat="false" ht="15" hidden="false" customHeight="false" outlineLevel="0" collapsed="false">
      <c r="A6911" s="64" t="s">
        <v>1359</v>
      </c>
      <c r="B6911" s="64"/>
      <c r="C6911" s="64"/>
      <c r="D6911" s="64"/>
      <c r="E6911" s="64"/>
      <c r="F6911" s="64"/>
      <c r="G6911" s="65" t="n">
        <v>6.21</v>
      </c>
    </row>
    <row r="6912" customFormat="false" ht="15" hidden="false" customHeight="false" outlineLevel="0" collapsed="false">
      <c r="A6912" s="64" t="s">
        <v>1360</v>
      </c>
      <c r="B6912" s="64"/>
      <c r="C6912" s="64"/>
      <c r="D6912" s="64"/>
      <c r="E6912" s="64"/>
      <c r="F6912" s="64"/>
      <c r="G6912" s="65" t="n">
        <v>30.44</v>
      </c>
    </row>
    <row r="6913" customFormat="false" ht="15" hidden="false" customHeight="false" outlineLevel="0" collapsed="false">
      <c r="A6913" s="64" t="s">
        <v>1361</v>
      </c>
      <c r="B6913" s="64"/>
      <c r="C6913" s="64"/>
      <c r="D6913" s="64"/>
      <c r="E6913" s="64"/>
      <c r="F6913" s="64"/>
      <c r="G6913" s="65" t="n">
        <v>4</v>
      </c>
    </row>
    <row r="6914" customFormat="false" ht="15" hidden="false" customHeight="false" outlineLevel="0" collapsed="false">
      <c r="A6914" s="64" t="s">
        <v>1362</v>
      </c>
      <c r="B6914" s="64"/>
      <c r="C6914" s="64"/>
      <c r="D6914" s="64"/>
      <c r="E6914" s="64"/>
      <c r="F6914" s="64"/>
      <c r="G6914" s="65" t="n">
        <f aca="false">G6912*G6913</f>
        <v>121.76</v>
      </c>
    </row>
    <row r="6915" customFormat="false" ht="15" hidden="false" customHeight="false" outlineLevel="0" collapsed="false">
      <c r="A6915" s="66"/>
      <c r="B6915" s="66"/>
      <c r="C6915" s="66"/>
      <c r="D6915" s="66"/>
      <c r="E6915" s="66"/>
      <c r="F6915" s="66"/>
      <c r="G6915" s="66"/>
    </row>
    <row r="6916" customFormat="false" ht="25.5" hidden="false" customHeight="false" outlineLevel="0" collapsed="false">
      <c r="A6916" s="30" t="s">
        <v>848</v>
      </c>
      <c r="B6916" s="30" t="s">
        <v>73</v>
      </c>
      <c r="C6916" s="61" t="s">
        <v>17</v>
      </c>
      <c r="D6916" s="61" t="s">
        <v>28</v>
      </c>
      <c r="E6916" s="62"/>
      <c r="F6916" s="25"/>
      <c r="G6916" s="25"/>
    </row>
    <row r="6917" customFormat="false" ht="25.5" hidden="false" customHeight="false" outlineLevel="0" collapsed="false">
      <c r="A6917" s="63" t="s">
        <v>1349</v>
      </c>
      <c r="B6917" s="23" t="s">
        <v>1350</v>
      </c>
      <c r="C6917" s="24" t="s">
        <v>17</v>
      </c>
      <c r="D6917" s="24" t="s">
        <v>1314</v>
      </c>
      <c r="E6917" s="62" t="n">
        <v>33.12</v>
      </c>
      <c r="F6917" s="26" t="n">
        <v>12.54</v>
      </c>
      <c r="G6917" s="26" t="n">
        <v>415.24</v>
      </c>
    </row>
    <row r="6918" customFormat="false" ht="38.25" hidden="false" customHeight="false" outlineLevel="0" collapsed="false">
      <c r="A6918" s="63" t="s">
        <v>1377</v>
      </c>
      <c r="B6918" s="23" t="s">
        <v>1378</v>
      </c>
      <c r="C6918" s="24" t="s">
        <v>1379</v>
      </c>
      <c r="D6918" s="24" t="s">
        <v>28</v>
      </c>
      <c r="E6918" s="62" t="n">
        <v>18</v>
      </c>
      <c r="F6918" s="26" t="n">
        <v>27.5</v>
      </c>
      <c r="G6918" s="26" t="n">
        <v>495</v>
      </c>
    </row>
    <row r="6919" customFormat="false" ht="15" hidden="false" customHeight="false" outlineLevel="0" collapsed="false">
      <c r="A6919" s="64" t="s">
        <v>1353</v>
      </c>
      <c r="B6919" s="64"/>
      <c r="C6919" s="64"/>
      <c r="D6919" s="64"/>
      <c r="E6919" s="64"/>
      <c r="F6919" s="64"/>
      <c r="G6919" s="65" t="n">
        <v>3.84</v>
      </c>
    </row>
    <row r="6920" customFormat="false" ht="15" hidden="false" customHeight="false" outlineLevel="0" collapsed="false">
      <c r="A6920" s="64" t="s">
        <v>1354</v>
      </c>
      <c r="B6920" s="64"/>
      <c r="C6920" s="64"/>
      <c r="D6920" s="64"/>
      <c r="E6920" s="64"/>
      <c r="F6920" s="64"/>
      <c r="G6920" s="65" t="n">
        <v>8.81</v>
      </c>
    </row>
    <row r="6921" customFormat="false" ht="15" hidden="false" customHeight="false" outlineLevel="0" collapsed="false">
      <c r="A6921" s="64" t="s">
        <v>1355</v>
      </c>
      <c r="B6921" s="64"/>
      <c r="C6921" s="64"/>
      <c r="D6921" s="64"/>
      <c r="E6921" s="64"/>
      <c r="F6921" s="64"/>
      <c r="G6921" s="65" t="n">
        <v>12.64</v>
      </c>
    </row>
    <row r="6922" customFormat="false" ht="15" hidden="false" customHeight="false" outlineLevel="0" collapsed="false">
      <c r="A6922" s="64" t="s">
        <v>1356</v>
      </c>
      <c r="B6922" s="64"/>
      <c r="C6922" s="64"/>
      <c r="D6922" s="64"/>
      <c r="E6922" s="64"/>
      <c r="F6922" s="64"/>
      <c r="G6922" s="65" t="n">
        <v>0</v>
      </c>
    </row>
    <row r="6923" customFormat="false" ht="15" hidden="false" customHeight="false" outlineLevel="0" collapsed="false">
      <c r="A6923" s="64" t="s">
        <v>1357</v>
      </c>
      <c r="B6923" s="64"/>
      <c r="C6923" s="64"/>
      <c r="D6923" s="64"/>
      <c r="E6923" s="64"/>
      <c r="F6923" s="64"/>
      <c r="G6923" s="65" t="n">
        <v>3.24</v>
      </c>
    </row>
    <row r="6924" customFormat="false" ht="15" hidden="false" customHeight="false" outlineLevel="0" collapsed="false">
      <c r="A6924" s="64" t="s">
        <v>1358</v>
      </c>
      <c r="B6924" s="64"/>
      <c r="C6924" s="64"/>
      <c r="D6924" s="64"/>
      <c r="E6924" s="64"/>
      <c r="F6924" s="64"/>
      <c r="G6924" s="65" t="n">
        <v>0</v>
      </c>
    </row>
    <row r="6925" customFormat="false" ht="15" hidden="false" customHeight="false" outlineLevel="0" collapsed="false">
      <c r="A6925" s="64" t="s">
        <v>1359</v>
      </c>
      <c r="B6925" s="64"/>
      <c r="C6925" s="64"/>
      <c r="D6925" s="64"/>
      <c r="E6925" s="64"/>
      <c r="F6925" s="64"/>
      <c r="G6925" s="65" t="n">
        <v>3.24</v>
      </c>
    </row>
    <row r="6926" customFormat="false" ht="15" hidden="false" customHeight="false" outlineLevel="0" collapsed="false">
      <c r="A6926" s="64" t="s">
        <v>1360</v>
      </c>
      <c r="B6926" s="64"/>
      <c r="C6926" s="64"/>
      <c r="D6926" s="64"/>
      <c r="E6926" s="64"/>
      <c r="F6926" s="64"/>
      <c r="G6926" s="65" t="n">
        <v>15.89</v>
      </c>
    </row>
    <row r="6927" customFormat="false" ht="15" hidden="false" customHeight="false" outlineLevel="0" collapsed="false">
      <c r="A6927" s="64" t="s">
        <v>1361</v>
      </c>
      <c r="B6927" s="64"/>
      <c r="C6927" s="64"/>
      <c r="D6927" s="64"/>
      <c r="E6927" s="64"/>
      <c r="F6927" s="64"/>
      <c r="G6927" s="65" t="n">
        <v>72</v>
      </c>
    </row>
    <row r="6928" customFormat="false" ht="15" hidden="false" customHeight="false" outlineLevel="0" collapsed="false">
      <c r="A6928" s="64" t="s">
        <v>1362</v>
      </c>
      <c r="B6928" s="64"/>
      <c r="C6928" s="64"/>
      <c r="D6928" s="64"/>
      <c r="E6928" s="64"/>
      <c r="F6928" s="64"/>
      <c r="G6928" s="65" t="n">
        <f aca="false">G6926*G6927</f>
        <v>1144.08</v>
      </c>
    </row>
    <row r="6929" customFormat="false" ht="15" hidden="false" customHeight="false" outlineLevel="0" collapsed="false">
      <c r="A6929" s="66"/>
      <c r="B6929" s="66"/>
      <c r="C6929" s="66"/>
      <c r="D6929" s="66"/>
      <c r="E6929" s="66"/>
      <c r="F6929" s="66"/>
      <c r="G6929" s="66"/>
    </row>
    <row r="6930" customFormat="false" ht="15" hidden="false" customHeight="true" outlineLevel="0" collapsed="false">
      <c r="A6930" s="30" t="s">
        <v>849</v>
      </c>
      <c r="B6930" s="30" t="s">
        <v>81</v>
      </c>
      <c r="C6930" s="30"/>
      <c r="D6930" s="30"/>
      <c r="E6930" s="30"/>
      <c r="F6930" s="30"/>
      <c r="G6930" s="30"/>
    </row>
    <row r="6931" customFormat="false" ht="102" hidden="false" customHeight="false" outlineLevel="0" collapsed="false">
      <c r="A6931" s="30" t="s">
        <v>850</v>
      </c>
      <c r="B6931" s="30" t="s">
        <v>83</v>
      </c>
      <c r="C6931" s="61" t="s">
        <v>17</v>
      </c>
      <c r="D6931" s="61" t="s">
        <v>84</v>
      </c>
      <c r="E6931" s="62"/>
      <c r="F6931" s="25"/>
      <c r="G6931" s="25"/>
    </row>
    <row r="6932" customFormat="false" ht="25.5" hidden="false" customHeight="false" outlineLevel="0" collapsed="false">
      <c r="A6932" s="63" t="n">
        <v>10420</v>
      </c>
      <c r="B6932" s="23" t="s">
        <v>1387</v>
      </c>
      <c r="C6932" s="24" t="s">
        <v>1343</v>
      </c>
      <c r="D6932" s="24" t="s">
        <v>23</v>
      </c>
      <c r="E6932" s="62" t="n">
        <v>0.5</v>
      </c>
      <c r="F6932" s="26" t="n">
        <v>126.95</v>
      </c>
      <c r="G6932" s="26" t="n">
        <v>63.48</v>
      </c>
    </row>
    <row r="6933" customFormat="false" ht="25.5" hidden="false" customHeight="false" outlineLevel="0" collapsed="false">
      <c r="A6933" s="63" t="n">
        <v>10425</v>
      </c>
      <c r="B6933" s="23" t="s">
        <v>1388</v>
      </c>
      <c r="C6933" s="24" t="s">
        <v>1343</v>
      </c>
      <c r="D6933" s="24" t="s">
        <v>23</v>
      </c>
      <c r="E6933" s="62" t="n">
        <v>0.5</v>
      </c>
      <c r="F6933" s="26" t="n">
        <v>82.85</v>
      </c>
      <c r="G6933" s="26" t="n">
        <v>41.43</v>
      </c>
    </row>
    <row r="6934" customFormat="false" ht="25.5" hidden="false" customHeight="false" outlineLevel="0" collapsed="false">
      <c r="A6934" s="63" t="n">
        <v>10432</v>
      </c>
      <c r="B6934" s="23" t="s">
        <v>1389</v>
      </c>
      <c r="C6934" s="24" t="s">
        <v>1343</v>
      </c>
      <c r="D6934" s="24" t="s">
        <v>23</v>
      </c>
      <c r="E6934" s="62" t="n">
        <v>0.5</v>
      </c>
      <c r="F6934" s="26" t="n">
        <v>288.6</v>
      </c>
      <c r="G6934" s="26" t="n">
        <v>144.3</v>
      </c>
    </row>
    <row r="6935" customFormat="false" ht="51" hidden="false" customHeight="false" outlineLevel="0" collapsed="false">
      <c r="A6935" s="63" t="n">
        <v>10775</v>
      </c>
      <c r="B6935" s="23" t="s">
        <v>1390</v>
      </c>
      <c r="C6935" s="24" t="s">
        <v>1343</v>
      </c>
      <c r="D6935" s="24" t="s">
        <v>84</v>
      </c>
      <c r="E6935" s="62" t="n">
        <v>5</v>
      </c>
      <c r="F6935" s="26" t="n">
        <v>515</v>
      </c>
      <c r="G6935" s="26" t="n">
        <v>2575</v>
      </c>
    </row>
    <row r="6936" customFormat="false" ht="38.25" hidden="false" customHeight="false" outlineLevel="0" collapsed="false">
      <c r="A6936" s="63" t="n">
        <v>7608</v>
      </c>
      <c r="B6936" s="23" t="s">
        <v>1391</v>
      </c>
      <c r="C6936" s="24" t="s">
        <v>1343</v>
      </c>
      <c r="D6936" s="24" t="s">
        <v>23</v>
      </c>
      <c r="E6936" s="62" t="n">
        <v>2</v>
      </c>
      <c r="F6936" s="26" t="n">
        <v>3.84</v>
      </c>
      <c r="G6936" s="26" t="n">
        <v>7.68</v>
      </c>
    </row>
    <row r="6937" customFormat="false" ht="15" hidden="false" customHeight="false" outlineLevel="0" collapsed="false">
      <c r="A6937" s="64" t="s">
        <v>1353</v>
      </c>
      <c r="B6937" s="64"/>
      <c r="C6937" s="64"/>
      <c r="D6937" s="64"/>
      <c r="E6937" s="64"/>
      <c r="F6937" s="64"/>
      <c r="G6937" s="65" t="n">
        <v>0</v>
      </c>
    </row>
    <row r="6938" customFormat="false" ht="15" hidden="false" customHeight="false" outlineLevel="0" collapsed="false">
      <c r="A6938" s="64" t="s">
        <v>1354</v>
      </c>
      <c r="B6938" s="64"/>
      <c r="C6938" s="64"/>
      <c r="D6938" s="64"/>
      <c r="E6938" s="64"/>
      <c r="F6938" s="64"/>
      <c r="G6938" s="65" t="n">
        <v>566.38</v>
      </c>
    </row>
    <row r="6939" customFormat="false" ht="15" hidden="false" customHeight="false" outlineLevel="0" collapsed="false">
      <c r="A6939" s="64" t="s">
        <v>1355</v>
      </c>
      <c r="B6939" s="64"/>
      <c r="C6939" s="64"/>
      <c r="D6939" s="64"/>
      <c r="E6939" s="64"/>
      <c r="F6939" s="64"/>
      <c r="G6939" s="65" t="n">
        <v>566.38</v>
      </c>
    </row>
    <row r="6940" customFormat="false" ht="15" hidden="false" customHeight="false" outlineLevel="0" collapsed="false">
      <c r="A6940" s="64" t="s">
        <v>1356</v>
      </c>
      <c r="B6940" s="64"/>
      <c r="C6940" s="64"/>
      <c r="D6940" s="64"/>
      <c r="E6940" s="64"/>
      <c r="F6940" s="64"/>
      <c r="G6940" s="65" t="n">
        <v>0</v>
      </c>
    </row>
    <row r="6941" customFormat="false" ht="15" hidden="false" customHeight="false" outlineLevel="0" collapsed="false">
      <c r="A6941" s="64" t="s">
        <v>1357</v>
      </c>
      <c r="B6941" s="64"/>
      <c r="C6941" s="64"/>
      <c r="D6941" s="64"/>
      <c r="E6941" s="64"/>
      <c r="F6941" s="64"/>
      <c r="G6941" s="65" t="n">
        <v>145.28</v>
      </c>
    </row>
    <row r="6942" customFormat="false" ht="15" hidden="false" customHeight="false" outlineLevel="0" collapsed="false">
      <c r="A6942" s="64" t="s">
        <v>1358</v>
      </c>
      <c r="B6942" s="64"/>
      <c r="C6942" s="64"/>
      <c r="D6942" s="64"/>
      <c r="E6942" s="64"/>
      <c r="F6942" s="64"/>
      <c r="G6942" s="65" t="n">
        <v>0</v>
      </c>
    </row>
    <row r="6943" customFormat="false" ht="15" hidden="false" customHeight="false" outlineLevel="0" collapsed="false">
      <c r="A6943" s="64" t="s">
        <v>1359</v>
      </c>
      <c r="B6943" s="64"/>
      <c r="C6943" s="64"/>
      <c r="D6943" s="64"/>
      <c r="E6943" s="64"/>
      <c r="F6943" s="64"/>
      <c r="G6943" s="65" t="n">
        <v>145.28</v>
      </c>
    </row>
    <row r="6944" customFormat="false" ht="15" hidden="false" customHeight="false" outlineLevel="0" collapsed="false">
      <c r="A6944" s="64" t="s">
        <v>1360</v>
      </c>
      <c r="B6944" s="64"/>
      <c r="C6944" s="64"/>
      <c r="D6944" s="64"/>
      <c r="E6944" s="64"/>
      <c r="F6944" s="64"/>
      <c r="G6944" s="65" t="n">
        <v>711.65</v>
      </c>
    </row>
    <row r="6945" customFormat="false" ht="15" hidden="false" customHeight="false" outlineLevel="0" collapsed="false">
      <c r="A6945" s="64" t="s">
        <v>1361</v>
      </c>
      <c r="B6945" s="64"/>
      <c r="C6945" s="64"/>
      <c r="D6945" s="64"/>
      <c r="E6945" s="64"/>
      <c r="F6945" s="64"/>
      <c r="G6945" s="65" t="n">
        <v>5</v>
      </c>
    </row>
    <row r="6946" customFormat="false" ht="15" hidden="false" customHeight="false" outlineLevel="0" collapsed="false">
      <c r="A6946" s="64" t="s">
        <v>1362</v>
      </c>
      <c r="B6946" s="64"/>
      <c r="C6946" s="64"/>
      <c r="D6946" s="64"/>
      <c r="E6946" s="64"/>
      <c r="F6946" s="64"/>
      <c r="G6946" s="65" t="n">
        <f aca="false">G6944*G6945</f>
        <v>3558.25</v>
      </c>
    </row>
    <row r="6947" customFormat="false" ht="15" hidden="false" customHeight="false" outlineLevel="0" collapsed="false">
      <c r="A6947" s="66"/>
      <c r="B6947" s="66"/>
      <c r="C6947" s="66"/>
      <c r="D6947" s="66"/>
      <c r="E6947" s="66"/>
      <c r="F6947" s="66"/>
      <c r="G6947" s="66"/>
    </row>
    <row r="6948" customFormat="false" ht="15" hidden="false" customHeight="true" outlineLevel="0" collapsed="false">
      <c r="A6948" s="30" t="n">
        <v>15</v>
      </c>
      <c r="B6948" s="30" t="s">
        <v>96</v>
      </c>
      <c r="C6948" s="30"/>
      <c r="D6948" s="30"/>
      <c r="E6948" s="30"/>
      <c r="F6948" s="30"/>
      <c r="G6948" s="30"/>
    </row>
    <row r="6949" customFormat="false" ht="15" hidden="false" customHeight="true" outlineLevel="0" collapsed="false">
      <c r="A6949" s="30" t="s">
        <v>851</v>
      </c>
      <c r="B6949" s="30" t="s">
        <v>98</v>
      </c>
      <c r="C6949" s="30"/>
      <c r="D6949" s="30"/>
      <c r="E6949" s="30"/>
      <c r="F6949" s="30"/>
      <c r="G6949" s="30"/>
    </row>
    <row r="6950" customFormat="false" ht="15" hidden="false" customHeight="false" outlineLevel="0" collapsed="false">
      <c r="A6950" s="30" t="s">
        <v>852</v>
      </c>
      <c r="B6950" s="30" t="s">
        <v>853</v>
      </c>
      <c r="C6950" s="61" t="s">
        <v>17</v>
      </c>
      <c r="D6950" s="61" t="s">
        <v>28</v>
      </c>
      <c r="E6950" s="62"/>
      <c r="F6950" s="25"/>
      <c r="G6950" s="25"/>
    </row>
    <row r="6951" customFormat="false" ht="51" hidden="false" customHeight="false" outlineLevel="0" collapsed="false">
      <c r="A6951" s="63" t="s">
        <v>2074</v>
      </c>
      <c r="B6951" s="23" t="s">
        <v>2075</v>
      </c>
      <c r="C6951" s="24" t="s">
        <v>17</v>
      </c>
      <c r="D6951" s="24" t="s">
        <v>1382</v>
      </c>
      <c r="E6951" s="62" t="n">
        <v>0.28</v>
      </c>
      <c r="F6951" s="26" t="n">
        <v>204.75</v>
      </c>
      <c r="G6951" s="26" t="n">
        <v>57.39</v>
      </c>
    </row>
    <row r="6952" customFormat="false" ht="15" hidden="false" customHeight="false" outlineLevel="0" collapsed="false">
      <c r="A6952" s="64" t="s">
        <v>1353</v>
      </c>
      <c r="B6952" s="64"/>
      <c r="C6952" s="64"/>
      <c r="D6952" s="64"/>
      <c r="E6952" s="64"/>
      <c r="F6952" s="64"/>
      <c r="G6952" s="65" t="n">
        <v>0.26</v>
      </c>
    </row>
    <row r="6953" customFormat="false" ht="15" hidden="false" customHeight="false" outlineLevel="0" collapsed="false">
      <c r="A6953" s="64" t="s">
        <v>1354</v>
      </c>
      <c r="B6953" s="64"/>
      <c r="C6953" s="64"/>
      <c r="D6953" s="64"/>
      <c r="E6953" s="64"/>
      <c r="F6953" s="64"/>
      <c r="G6953" s="65" t="n">
        <v>5.96</v>
      </c>
    </row>
    <row r="6954" customFormat="false" ht="15" hidden="false" customHeight="false" outlineLevel="0" collapsed="false">
      <c r="A6954" s="64" t="s">
        <v>1355</v>
      </c>
      <c r="B6954" s="64"/>
      <c r="C6954" s="64"/>
      <c r="D6954" s="64"/>
      <c r="E6954" s="64"/>
      <c r="F6954" s="64"/>
      <c r="G6954" s="65" t="n">
        <v>6.22</v>
      </c>
    </row>
    <row r="6955" customFormat="false" ht="15" hidden="false" customHeight="false" outlineLevel="0" collapsed="false">
      <c r="A6955" s="64" t="s">
        <v>1356</v>
      </c>
      <c r="B6955" s="64"/>
      <c r="C6955" s="64"/>
      <c r="D6955" s="64"/>
      <c r="E6955" s="64"/>
      <c r="F6955" s="64"/>
      <c r="G6955" s="65" t="n">
        <v>0</v>
      </c>
    </row>
    <row r="6956" customFormat="false" ht="15" hidden="false" customHeight="false" outlineLevel="0" collapsed="false">
      <c r="A6956" s="64" t="s">
        <v>1357</v>
      </c>
      <c r="B6956" s="64"/>
      <c r="C6956" s="64"/>
      <c r="D6956" s="64"/>
      <c r="E6956" s="64"/>
      <c r="F6956" s="64"/>
      <c r="G6956" s="65" t="n">
        <v>1.6</v>
      </c>
    </row>
    <row r="6957" customFormat="false" ht="15" hidden="false" customHeight="false" outlineLevel="0" collapsed="false">
      <c r="A6957" s="64" t="s">
        <v>1358</v>
      </c>
      <c r="B6957" s="64"/>
      <c r="C6957" s="64"/>
      <c r="D6957" s="64"/>
      <c r="E6957" s="64"/>
      <c r="F6957" s="64"/>
      <c r="G6957" s="65" t="n">
        <v>0</v>
      </c>
    </row>
    <row r="6958" customFormat="false" ht="15" hidden="false" customHeight="false" outlineLevel="0" collapsed="false">
      <c r="A6958" s="64" t="s">
        <v>1359</v>
      </c>
      <c r="B6958" s="64"/>
      <c r="C6958" s="64"/>
      <c r="D6958" s="64"/>
      <c r="E6958" s="64"/>
      <c r="F6958" s="64"/>
      <c r="G6958" s="65" t="n">
        <v>1.6</v>
      </c>
    </row>
    <row r="6959" customFormat="false" ht="15" hidden="false" customHeight="false" outlineLevel="0" collapsed="false">
      <c r="A6959" s="64" t="s">
        <v>1360</v>
      </c>
      <c r="B6959" s="64"/>
      <c r="C6959" s="64"/>
      <c r="D6959" s="64"/>
      <c r="E6959" s="64"/>
      <c r="F6959" s="64"/>
      <c r="G6959" s="65" t="n">
        <v>7.82</v>
      </c>
    </row>
    <row r="6960" customFormat="false" ht="15" hidden="false" customHeight="false" outlineLevel="0" collapsed="false">
      <c r="A6960" s="64" t="s">
        <v>1361</v>
      </c>
      <c r="B6960" s="64"/>
      <c r="C6960" s="64"/>
      <c r="D6960" s="64"/>
      <c r="E6960" s="64"/>
      <c r="F6960" s="64"/>
      <c r="G6960" s="65" t="n">
        <v>9.22</v>
      </c>
    </row>
    <row r="6961" customFormat="false" ht="15" hidden="false" customHeight="false" outlineLevel="0" collapsed="false">
      <c r="A6961" s="64" t="s">
        <v>1362</v>
      </c>
      <c r="B6961" s="64"/>
      <c r="C6961" s="64"/>
      <c r="D6961" s="64"/>
      <c r="E6961" s="64"/>
      <c r="F6961" s="64"/>
      <c r="G6961" s="65" t="n">
        <f aca="false">G6959*G6960</f>
        <v>72.1004</v>
      </c>
    </row>
    <row r="6962" customFormat="false" ht="15" hidden="false" customHeight="false" outlineLevel="0" collapsed="false">
      <c r="A6962" s="66"/>
      <c r="B6962" s="66"/>
      <c r="C6962" s="66"/>
      <c r="D6962" s="66"/>
      <c r="E6962" s="66"/>
      <c r="F6962" s="66"/>
      <c r="G6962" s="66"/>
    </row>
    <row r="6963" customFormat="false" ht="15" hidden="false" customHeight="true" outlineLevel="0" collapsed="false">
      <c r="A6963" s="30" t="n">
        <v>16</v>
      </c>
      <c r="B6963" s="30" t="s">
        <v>101</v>
      </c>
      <c r="C6963" s="30"/>
      <c r="D6963" s="30"/>
      <c r="E6963" s="30"/>
      <c r="F6963" s="30"/>
      <c r="G6963" s="30"/>
    </row>
    <row r="6964" customFormat="false" ht="15" hidden="false" customHeight="true" outlineLevel="0" collapsed="false">
      <c r="A6964" s="30" t="s">
        <v>854</v>
      </c>
      <c r="B6964" s="30" t="s">
        <v>103</v>
      </c>
      <c r="C6964" s="30"/>
      <c r="D6964" s="30"/>
      <c r="E6964" s="30"/>
      <c r="F6964" s="30"/>
      <c r="G6964" s="30"/>
    </row>
    <row r="6965" customFormat="false" ht="38.25" hidden="false" customHeight="false" outlineLevel="0" collapsed="false">
      <c r="A6965" s="30" t="s">
        <v>855</v>
      </c>
      <c r="B6965" s="30" t="s">
        <v>105</v>
      </c>
      <c r="C6965" s="61" t="s">
        <v>17</v>
      </c>
      <c r="D6965" s="61" t="s">
        <v>49</v>
      </c>
      <c r="E6965" s="62"/>
      <c r="F6965" s="25"/>
      <c r="G6965" s="25"/>
    </row>
    <row r="6966" customFormat="false" ht="25.5" hidden="false" customHeight="false" outlineLevel="0" collapsed="false">
      <c r="A6966" s="63" t="n">
        <v>337</v>
      </c>
      <c r="B6966" s="23" t="s">
        <v>1392</v>
      </c>
      <c r="C6966" s="24" t="s">
        <v>1343</v>
      </c>
      <c r="D6966" s="24" t="s">
        <v>114</v>
      </c>
      <c r="E6966" s="62" t="n">
        <v>2.3</v>
      </c>
      <c r="F6966" s="26" t="n">
        <v>8.9</v>
      </c>
      <c r="G6966" s="26" t="n">
        <v>20.51</v>
      </c>
    </row>
    <row r="6967" customFormat="false" ht="15" hidden="false" customHeight="false" outlineLevel="0" collapsed="false">
      <c r="A6967" s="63" t="n">
        <v>34</v>
      </c>
      <c r="B6967" s="23" t="s">
        <v>1533</v>
      </c>
      <c r="C6967" s="24" t="s">
        <v>1343</v>
      </c>
      <c r="D6967" s="24" t="s">
        <v>114</v>
      </c>
      <c r="E6967" s="62" t="n">
        <v>118.4</v>
      </c>
      <c r="F6967" s="26" t="n">
        <v>4.2</v>
      </c>
      <c r="G6967" s="26" t="n">
        <v>497.28</v>
      </c>
    </row>
    <row r="6968" customFormat="false" ht="15" hidden="false" customHeight="false" outlineLevel="0" collapsed="false">
      <c r="A6968" s="63" t="n">
        <v>39</v>
      </c>
      <c r="B6968" s="23" t="s">
        <v>1534</v>
      </c>
      <c r="C6968" s="24" t="s">
        <v>1343</v>
      </c>
      <c r="D6968" s="24" t="s">
        <v>114</v>
      </c>
      <c r="E6968" s="62" t="n">
        <v>48.24</v>
      </c>
      <c r="F6968" s="26" t="n">
        <v>4.17</v>
      </c>
      <c r="G6968" s="26" t="n">
        <v>201.16</v>
      </c>
    </row>
    <row r="6969" customFormat="false" ht="25.5" hidden="false" customHeight="false" outlineLevel="0" collapsed="false">
      <c r="A6969" s="63" t="s">
        <v>1535</v>
      </c>
      <c r="B6969" s="23" t="s">
        <v>1536</v>
      </c>
      <c r="C6969" s="24" t="s">
        <v>17</v>
      </c>
      <c r="D6969" s="24" t="s">
        <v>1314</v>
      </c>
      <c r="E6969" s="62" t="n">
        <v>9.22</v>
      </c>
      <c r="F6969" s="26" t="n">
        <v>12.65</v>
      </c>
      <c r="G6969" s="26" t="n">
        <v>116.56</v>
      </c>
    </row>
    <row r="6970" customFormat="false" ht="25.5" hidden="false" customHeight="false" outlineLevel="0" collapsed="false">
      <c r="A6970" s="63" t="s">
        <v>1537</v>
      </c>
      <c r="B6970" s="23" t="s">
        <v>1538</v>
      </c>
      <c r="C6970" s="24" t="s">
        <v>17</v>
      </c>
      <c r="D6970" s="24" t="s">
        <v>1314</v>
      </c>
      <c r="E6970" s="62" t="n">
        <v>9.22</v>
      </c>
      <c r="F6970" s="26" t="n">
        <v>15.45</v>
      </c>
      <c r="G6970" s="26" t="n">
        <v>142.36</v>
      </c>
    </row>
    <row r="6971" customFormat="false" ht="25.5" hidden="false" customHeight="false" outlineLevel="0" collapsed="false">
      <c r="A6971" s="63" t="s">
        <v>1363</v>
      </c>
      <c r="B6971" s="23" t="s">
        <v>1364</v>
      </c>
      <c r="C6971" s="24" t="s">
        <v>17</v>
      </c>
      <c r="D6971" s="24" t="s">
        <v>1314</v>
      </c>
      <c r="E6971" s="62" t="n">
        <v>28.8</v>
      </c>
      <c r="F6971" s="26" t="n">
        <v>15.53</v>
      </c>
      <c r="G6971" s="26" t="n">
        <v>447.19</v>
      </c>
    </row>
    <row r="6972" customFormat="false" ht="25.5" hidden="false" customHeight="false" outlineLevel="0" collapsed="false">
      <c r="A6972" s="63" t="s">
        <v>1349</v>
      </c>
      <c r="B6972" s="23" t="s">
        <v>1350</v>
      </c>
      <c r="C6972" s="24" t="s">
        <v>17</v>
      </c>
      <c r="D6972" s="24" t="s">
        <v>1314</v>
      </c>
      <c r="E6972" s="62" t="n">
        <v>262.83</v>
      </c>
      <c r="F6972" s="26" t="n">
        <v>12.54</v>
      </c>
      <c r="G6972" s="26" t="n">
        <v>3295.28</v>
      </c>
    </row>
    <row r="6973" customFormat="false" ht="51" hidden="false" customHeight="false" outlineLevel="0" collapsed="false">
      <c r="A6973" s="63" t="s">
        <v>1539</v>
      </c>
      <c r="B6973" s="23" t="s">
        <v>1540</v>
      </c>
      <c r="C6973" s="24" t="s">
        <v>17</v>
      </c>
      <c r="D6973" s="24" t="s">
        <v>28</v>
      </c>
      <c r="E6973" s="62" t="n">
        <v>3.92</v>
      </c>
      <c r="F6973" s="26" t="n">
        <v>269.35</v>
      </c>
      <c r="G6973" s="26" t="n">
        <v>1055.86</v>
      </c>
    </row>
    <row r="6974" customFormat="false" ht="15" hidden="false" customHeight="false" outlineLevel="0" collapsed="false">
      <c r="A6974" s="64" t="s">
        <v>1353</v>
      </c>
      <c r="B6974" s="64"/>
      <c r="C6974" s="64"/>
      <c r="D6974" s="64"/>
      <c r="E6974" s="64"/>
      <c r="F6974" s="64"/>
      <c r="G6974" s="65" t="n">
        <v>35.36</v>
      </c>
    </row>
    <row r="6975" customFormat="false" ht="15" hidden="false" customHeight="false" outlineLevel="0" collapsed="false">
      <c r="A6975" s="64" t="s">
        <v>1354</v>
      </c>
      <c r="B6975" s="64"/>
      <c r="C6975" s="64"/>
      <c r="D6975" s="64"/>
      <c r="E6975" s="64"/>
      <c r="F6975" s="64"/>
      <c r="G6975" s="65" t="n">
        <v>36.84</v>
      </c>
    </row>
    <row r="6976" customFormat="false" ht="15" hidden="false" customHeight="false" outlineLevel="0" collapsed="false">
      <c r="A6976" s="64" t="s">
        <v>1355</v>
      </c>
      <c r="B6976" s="64"/>
      <c r="C6976" s="64"/>
      <c r="D6976" s="64"/>
      <c r="E6976" s="64"/>
      <c r="F6976" s="64"/>
      <c r="G6976" s="65" t="n">
        <v>72.2</v>
      </c>
    </row>
    <row r="6977" customFormat="false" ht="15" hidden="false" customHeight="false" outlineLevel="0" collapsed="false">
      <c r="A6977" s="64" t="s">
        <v>1356</v>
      </c>
      <c r="B6977" s="64"/>
      <c r="C6977" s="64"/>
      <c r="D6977" s="64"/>
      <c r="E6977" s="64"/>
      <c r="F6977" s="64"/>
      <c r="G6977" s="65" t="n">
        <v>0</v>
      </c>
    </row>
    <row r="6978" customFormat="false" ht="15" hidden="false" customHeight="false" outlineLevel="0" collapsed="false">
      <c r="A6978" s="64" t="s">
        <v>1357</v>
      </c>
      <c r="B6978" s="64"/>
      <c r="C6978" s="64"/>
      <c r="D6978" s="64"/>
      <c r="E6978" s="64"/>
      <c r="F6978" s="64"/>
      <c r="G6978" s="65" t="n">
        <v>18.52</v>
      </c>
    </row>
    <row r="6979" customFormat="false" ht="15" hidden="false" customHeight="false" outlineLevel="0" collapsed="false">
      <c r="A6979" s="64" t="s">
        <v>1358</v>
      </c>
      <c r="B6979" s="64"/>
      <c r="C6979" s="64"/>
      <c r="D6979" s="64"/>
      <c r="E6979" s="64"/>
      <c r="F6979" s="64"/>
      <c r="G6979" s="65" t="n">
        <v>0</v>
      </c>
    </row>
    <row r="6980" customFormat="false" ht="15" hidden="false" customHeight="false" outlineLevel="0" collapsed="false">
      <c r="A6980" s="64" t="s">
        <v>1359</v>
      </c>
      <c r="B6980" s="64"/>
      <c r="C6980" s="64"/>
      <c r="D6980" s="64"/>
      <c r="E6980" s="64"/>
      <c r="F6980" s="64"/>
      <c r="G6980" s="65" t="n">
        <v>18.52</v>
      </c>
    </row>
    <row r="6981" customFormat="false" ht="15" hidden="false" customHeight="false" outlineLevel="0" collapsed="false">
      <c r="A6981" s="64" t="s">
        <v>1360</v>
      </c>
      <c r="B6981" s="64"/>
      <c r="C6981" s="64"/>
      <c r="D6981" s="64"/>
      <c r="E6981" s="64"/>
      <c r="F6981" s="64"/>
      <c r="G6981" s="65" t="n">
        <v>90.72</v>
      </c>
    </row>
    <row r="6982" customFormat="false" ht="15" hidden="false" customHeight="false" outlineLevel="0" collapsed="false">
      <c r="A6982" s="64" t="s">
        <v>1361</v>
      </c>
      <c r="B6982" s="64"/>
      <c r="C6982" s="64"/>
      <c r="D6982" s="64"/>
      <c r="E6982" s="64"/>
      <c r="F6982" s="64"/>
      <c r="G6982" s="65" t="n">
        <v>80</v>
      </c>
    </row>
    <row r="6983" customFormat="false" ht="15" hidden="false" customHeight="false" outlineLevel="0" collapsed="false">
      <c r="A6983" s="64" t="s">
        <v>1362</v>
      </c>
      <c r="B6983" s="64"/>
      <c r="C6983" s="64"/>
      <c r="D6983" s="64"/>
      <c r="E6983" s="64"/>
      <c r="F6983" s="64"/>
      <c r="G6983" s="65" t="n">
        <f aca="false">G6981*G6982</f>
        <v>7257.6</v>
      </c>
    </row>
    <row r="6984" customFormat="false" ht="15" hidden="false" customHeight="false" outlineLevel="0" collapsed="false">
      <c r="A6984" s="66"/>
      <c r="B6984" s="66"/>
      <c r="C6984" s="66"/>
      <c r="D6984" s="66"/>
      <c r="E6984" s="66"/>
      <c r="F6984" s="66"/>
      <c r="G6984" s="66"/>
    </row>
    <row r="6985" customFormat="false" ht="38.25" hidden="false" customHeight="false" outlineLevel="0" collapsed="false">
      <c r="A6985" s="30" t="s">
        <v>856</v>
      </c>
      <c r="B6985" s="30" t="s">
        <v>107</v>
      </c>
      <c r="C6985" s="61" t="s">
        <v>17</v>
      </c>
      <c r="D6985" s="61" t="s">
        <v>28</v>
      </c>
      <c r="E6985" s="62"/>
      <c r="F6985" s="25"/>
      <c r="G6985" s="25"/>
    </row>
    <row r="6986" customFormat="false" ht="25.5" hidden="false" customHeight="false" outlineLevel="0" collapsed="false">
      <c r="A6986" s="63" t="s">
        <v>1349</v>
      </c>
      <c r="B6986" s="23" t="s">
        <v>1350</v>
      </c>
      <c r="C6986" s="24" t="s">
        <v>17</v>
      </c>
      <c r="D6986" s="24" t="s">
        <v>1314</v>
      </c>
      <c r="E6986" s="62" t="n">
        <v>5.76</v>
      </c>
      <c r="F6986" s="26" t="n">
        <v>12.54</v>
      </c>
      <c r="G6986" s="26" t="n">
        <v>72.25</v>
      </c>
    </row>
    <row r="6987" customFormat="false" ht="15" hidden="false" customHeight="false" outlineLevel="0" collapsed="false">
      <c r="A6987" s="64" t="s">
        <v>1353</v>
      </c>
      <c r="B6987" s="64"/>
      <c r="C6987" s="64"/>
      <c r="D6987" s="64"/>
      <c r="E6987" s="64"/>
      <c r="F6987" s="64"/>
      <c r="G6987" s="65" t="n">
        <v>21.27</v>
      </c>
    </row>
    <row r="6988" customFormat="false" ht="15" hidden="false" customHeight="false" outlineLevel="0" collapsed="false">
      <c r="A6988" s="64" t="s">
        <v>1354</v>
      </c>
      <c r="B6988" s="64"/>
      <c r="C6988" s="64"/>
      <c r="D6988" s="64"/>
      <c r="E6988" s="64"/>
      <c r="F6988" s="64"/>
      <c r="G6988" s="65" t="n">
        <v>10.7</v>
      </c>
    </row>
    <row r="6989" customFormat="false" ht="15" hidden="false" customHeight="false" outlineLevel="0" collapsed="false">
      <c r="A6989" s="64" t="s">
        <v>1355</v>
      </c>
      <c r="B6989" s="64"/>
      <c r="C6989" s="64"/>
      <c r="D6989" s="64"/>
      <c r="E6989" s="64"/>
      <c r="F6989" s="64"/>
      <c r="G6989" s="65" t="n">
        <v>31.97</v>
      </c>
    </row>
    <row r="6990" customFormat="false" ht="15" hidden="false" customHeight="false" outlineLevel="0" collapsed="false">
      <c r="A6990" s="64" t="s">
        <v>1356</v>
      </c>
      <c r="B6990" s="64"/>
      <c r="C6990" s="64"/>
      <c r="D6990" s="64"/>
      <c r="E6990" s="64"/>
      <c r="F6990" s="64"/>
      <c r="G6990" s="65" t="n">
        <v>0</v>
      </c>
    </row>
    <row r="6991" customFormat="false" ht="15" hidden="false" customHeight="false" outlineLevel="0" collapsed="false">
      <c r="A6991" s="64" t="s">
        <v>1357</v>
      </c>
      <c r="B6991" s="64"/>
      <c r="C6991" s="64"/>
      <c r="D6991" s="64"/>
      <c r="E6991" s="64"/>
      <c r="F6991" s="64"/>
      <c r="G6991" s="65" t="n">
        <v>8.2</v>
      </c>
    </row>
    <row r="6992" customFormat="false" ht="15" hidden="false" customHeight="false" outlineLevel="0" collapsed="false">
      <c r="A6992" s="64" t="s">
        <v>1358</v>
      </c>
      <c r="B6992" s="64"/>
      <c r="C6992" s="64"/>
      <c r="D6992" s="64"/>
      <c r="E6992" s="64"/>
      <c r="F6992" s="64"/>
      <c r="G6992" s="65" t="n">
        <v>0</v>
      </c>
    </row>
    <row r="6993" customFormat="false" ht="15" hidden="false" customHeight="false" outlineLevel="0" collapsed="false">
      <c r="A6993" s="64" t="s">
        <v>1359</v>
      </c>
      <c r="B6993" s="64"/>
      <c r="C6993" s="64"/>
      <c r="D6993" s="64"/>
      <c r="E6993" s="64"/>
      <c r="F6993" s="64"/>
      <c r="G6993" s="65" t="n">
        <v>8.2</v>
      </c>
    </row>
    <row r="6994" customFormat="false" ht="15" hidden="false" customHeight="false" outlineLevel="0" collapsed="false">
      <c r="A6994" s="64" t="s">
        <v>1360</v>
      </c>
      <c r="B6994" s="64"/>
      <c r="C6994" s="64"/>
      <c r="D6994" s="64"/>
      <c r="E6994" s="64"/>
      <c r="F6994" s="64"/>
      <c r="G6994" s="65" t="n">
        <v>40.17</v>
      </c>
    </row>
    <row r="6995" customFormat="false" ht="15" hidden="false" customHeight="false" outlineLevel="0" collapsed="false">
      <c r="A6995" s="64" t="s">
        <v>1361</v>
      </c>
      <c r="B6995" s="64"/>
      <c r="C6995" s="64"/>
      <c r="D6995" s="64"/>
      <c r="E6995" s="64"/>
      <c r="F6995" s="64"/>
      <c r="G6995" s="65" t="n">
        <v>2.26</v>
      </c>
    </row>
    <row r="6996" customFormat="false" ht="15" hidden="false" customHeight="false" outlineLevel="0" collapsed="false">
      <c r="A6996" s="64" t="s">
        <v>1362</v>
      </c>
      <c r="B6996" s="64"/>
      <c r="C6996" s="64"/>
      <c r="D6996" s="64"/>
      <c r="E6996" s="64"/>
      <c r="F6996" s="64"/>
      <c r="G6996" s="65" t="n">
        <f aca="false">G6994*G6995</f>
        <v>90.7842</v>
      </c>
    </row>
    <row r="6997" customFormat="false" ht="15" hidden="false" customHeight="false" outlineLevel="0" collapsed="false">
      <c r="A6997" s="66"/>
      <c r="B6997" s="66"/>
      <c r="C6997" s="66"/>
      <c r="D6997" s="66"/>
      <c r="E6997" s="66"/>
      <c r="F6997" s="66"/>
      <c r="G6997" s="66"/>
    </row>
    <row r="6998" customFormat="false" ht="38.25" hidden="false" customHeight="false" outlineLevel="0" collapsed="false">
      <c r="A6998" s="30" t="s">
        <v>857</v>
      </c>
      <c r="B6998" s="30" t="s">
        <v>109</v>
      </c>
      <c r="C6998" s="61" t="s">
        <v>17</v>
      </c>
      <c r="D6998" s="61" t="s">
        <v>18</v>
      </c>
      <c r="E6998" s="62"/>
      <c r="F6998" s="25"/>
      <c r="G6998" s="25"/>
    </row>
    <row r="6999" customFormat="false" ht="25.5" hidden="false" customHeight="false" outlineLevel="0" collapsed="false">
      <c r="A6999" s="63" t="s">
        <v>1363</v>
      </c>
      <c r="B6999" s="23" t="s">
        <v>1364</v>
      </c>
      <c r="C6999" s="24" t="s">
        <v>17</v>
      </c>
      <c r="D6999" s="24" t="s">
        <v>1314</v>
      </c>
      <c r="E6999" s="62" t="n">
        <v>0.87</v>
      </c>
      <c r="F6999" s="26" t="n">
        <v>15.53</v>
      </c>
      <c r="G6999" s="26" t="n">
        <v>13.51</v>
      </c>
    </row>
    <row r="7000" customFormat="false" ht="25.5" hidden="false" customHeight="false" outlineLevel="0" collapsed="false">
      <c r="A7000" s="63" t="s">
        <v>1349</v>
      </c>
      <c r="B7000" s="23" t="s">
        <v>1350</v>
      </c>
      <c r="C7000" s="24" t="s">
        <v>17</v>
      </c>
      <c r="D7000" s="24" t="s">
        <v>1314</v>
      </c>
      <c r="E7000" s="62" t="n">
        <v>1.74</v>
      </c>
      <c r="F7000" s="26" t="n">
        <v>12.54</v>
      </c>
      <c r="G7000" s="26" t="n">
        <v>21.82</v>
      </c>
    </row>
    <row r="7001" customFormat="false" ht="63.75" hidden="false" customHeight="false" outlineLevel="0" collapsed="false">
      <c r="A7001" s="63" t="s">
        <v>1351</v>
      </c>
      <c r="B7001" s="23" t="s">
        <v>1352</v>
      </c>
      <c r="C7001" s="24" t="s">
        <v>17</v>
      </c>
      <c r="D7001" s="24" t="s">
        <v>28</v>
      </c>
      <c r="E7001" s="62" t="n">
        <v>0.1</v>
      </c>
      <c r="F7001" s="26" t="n">
        <v>221.88</v>
      </c>
      <c r="G7001" s="26" t="n">
        <v>23.16</v>
      </c>
    </row>
    <row r="7002" customFormat="false" ht="15" hidden="false" customHeight="false" outlineLevel="0" collapsed="false">
      <c r="A7002" s="64" t="s">
        <v>1353</v>
      </c>
      <c r="B7002" s="64"/>
      <c r="C7002" s="64"/>
      <c r="D7002" s="64"/>
      <c r="E7002" s="64"/>
      <c r="F7002" s="64"/>
      <c r="G7002" s="65" t="n">
        <v>8.08</v>
      </c>
    </row>
    <row r="7003" customFormat="false" ht="15" hidden="false" customHeight="false" outlineLevel="0" collapsed="false">
      <c r="A7003" s="64" t="s">
        <v>1354</v>
      </c>
      <c r="B7003" s="64"/>
      <c r="C7003" s="64"/>
      <c r="D7003" s="64"/>
      <c r="E7003" s="64"/>
      <c r="F7003" s="64"/>
      <c r="G7003" s="65" t="n">
        <v>8.73</v>
      </c>
    </row>
    <row r="7004" customFormat="false" ht="15" hidden="false" customHeight="false" outlineLevel="0" collapsed="false">
      <c r="A7004" s="64" t="s">
        <v>1355</v>
      </c>
      <c r="B7004" s="64"/>
      <c r="C7004" s="64"/>
      <c r="D7004" s="64"/>
      <c r="E7004" s="64"/>
      <c r="F7004" s="64"/>
      <c r="G7004" s="65" t="n">
        <v>16.81</v>
      </c>
    </row>
    <row r="7005" customFormat="false" ht="15" hidden="false" customHeight="false" outlineLevel="0" collapsed="false">
      <c r="A7005" s="64" t="s">
        <v>1356</v>
      </c>
      <c r="B7005" s="64"/>
      <c r="C7005" s="64"/>
      <c r="D7005" s="64"/>
      <c r="E7005" s="64"/>
      <c r="F7005" s="64"/>
      <c r="G7005" s="65" t="n">
        <v>0</v>
      </c>
    </row>
    <row r="7006" customFormat="false" ht="15" hidden="false" customHeight="false" outlineLevel="0" collapsed="false">
      <c r="A7006" s="64" t="s">
        <v>1357</v>
      </c>
      <c r="B7006" s="64"/>
      <c r="C7006" s="64"/>
      <c r="D7006" s="64"/>
      <c r="E7006" s="64"/>
      <c r="F7006" s="64"/>
      <c r="G7006" s="65" t="n">
        <v>4.31</v>
      </c>
    </row>
    <row r="7007" customFormat="false" ht="15" hidden="false" customHeight="false" outlineLevel="0" collapsed="false">
      <c r="A7007" s="64" t="s">
        <v>1358</v>
      </c>
      <c r="B7007" s="64"/>
      <c r="C7007" s="64"/>
      <c r="D7007" s="64"/>
      <c r="E7007" s="64"/>
      <c r="F7007" s="64"/>
      <c r="G7007" s="65" t="n">
        <v>0</v>
      </c>
    </row>
    <row r="7008" customFormat="false" ht="15" hidden="false" customHeight="false" outlineLevel="0" collapsed="false">
      <c r="A7008" s="64" t="s">
        <v>1359</v>
      </c>
      <c r="B7008" s="64"/>
      <c r="C7008" s="64"/>
      <c r="D7008" s="64"/>
      <c r="E7008" s="64"/>
      <c r="F7008" s="64"/>
      <c r="G7008" s="65" t="n">
        <v>4.31</v>
      </c>
    </row>
    <row r="7009" customFormat="false" ht="15" hidden="false" customHeight="false" outlineLevel="0" collapsed="false">
      <c r="A7009" s="64" t="s">
        <v>1360</v>
      </c>
      <c r="B7009" s="64"/>
      <c r="C7009" s="64"/>
      <c r="D7009" s="64"/>
      <c r="E7009" s="64"/>
      <c r="F7009" s="64"/>
      <c r="G7009" s="65" t="n">
        <v>21.12</v>
      </c>
    </row>
    <row r="7010" customFormat="false" ht="15" hidden="false" customHeight="false" outlineLevel="0" collapsed="false">
      <c r="A7010" s="64" t="s">
        <v>1361</v>
      </c>
      <c r="B7010" s="64"/>
      <c r="C7010" s="64"/>
      <c r="D7010" s="64"/>
      <c r="E7010" s="64"/>
      <c r="F7010" s="64"/>
      <c r="G7010" s="65" t="n">
        <v>3.48</v>
      </c>
    </row>
    <row r="7011" customFormat="false" ht="15" hidden="false" customHeight="false" outlineLevel="0" collapsed="false">
      <c r="A7011" s="64" t="s">
        <v>1362</v>
      </c>
      <c r="B7011" s="64"/>
      <c r="C7011" s="64"/>
      <c r="D7011" s="64"/>
      <c r="E7011" s="64"/>
      <c r="F7011" s="64"/>
      <c r="G7011" s="65" t="n">
        <f aca="false">G7009*G7010</f>
        <v>73.4976</v>
      </c>
    </row>
    <row r="7012" customFormat="false" ht="15" hidden="false" customHeight="false" outlineLevel="0" collapsed="false">
      <c r="A7012" s="66"/>
      <c r="B7012" s="66"/>
      <c r="C7012" s="66"/>
      <c r="D7012" s="66"/>
      <c r="E7012" s="66"/>
      <c r="F7012" s="66"/>
      <c r="G7012" s="66"/>
    </row>
    <row r="7013" customFormat="false" ht="102" hidden="false" customHeight="false" outlineLevel="0" collapsed="false">
      <c r="A7013" s="30" t="s">
        <v>858</v>
      </c>
      <c r="B7013" s="30" t="s">
        <v>113</v>
      </c>
      <c r="C7013" s="61" t="s">
        <v>17</v>
      </c>
      <c r="D7013" s="61" t="s">
        <v>114</v>
      </c>
      <c r="E7013" s="62"/>
      <c r="F7013" s="25"/>
      <c r="G7013" s="25"/>
    </row>
    <row r="7014" customFormat="false" ht="25.5" hidden="false" customHeight="false" outlineLevel="0" collapsed="false">
      <c r="A7014" s="63" t="n">
        <v>337</v>
      </c>
      <c r="B7014" s="23" t="s">
        <v>1392</v>
      </c>
      <c r="C7014" s="24" t="s">
        <v>1343</v>
      </c>
      <c r="D7014" s="24" t="s">
        <v>114</v>
      </c>
      <c r="E7014" s="62" t="n">
        <v>0.48</v>
      </c>
      <c r="F7014" s="26" t="n">
        <v>8.9</v>
      </c>
      <c r="G7014" s="26" t="n">
        <v>4.23</v>
      </c>
    </row>
    <row r="7015" customFormat="false" ht="25.5" hidden="false" customHeight="false" outlineLevel="0" collapsed="false">
      <c r="A7015" s="63" t="n">
        <v>40215</v>
      </c>
      <c r="B7015" s="23" t="s">
        <v>1541</v>
      </c>
      <c r="C7015" s="24" t="s">
        <v>1343</v>
      </c>
      <c r="D7015" s="24" t="s">
        <v>23</v>
      </c>
      <c r="E7015" s="62" t="n">
        <v>18.45</v>
      </c>
      <c r="F7015" s="26" t="n">
        <v>0.11</v>
      </c>
      <c r="G7015" s="26" t="n">
        <v>2.03</v>
      </c>
    </row>
    <row r="7016" customFormat="false" ht="25.5" hidden="false" customHeight="false" outlineLevel="0" collapsed="false">
      <c r="A7016" s="63" t="s">
        <v>1535</v>
      </c>
      <c r="B7016" s="23" t="s">
        <v>1536</v>
      </c>
      <c r="C7016" s="24" t="s">
        <v>17</v>
      </c>
      <c r="D7016" s="24" t="s">
        <v>1314</v>
      </c>
      <c r="E7016" s="62" t="n">
        <v>0.41</v>
      </c>
      <c r="F7016" s="26" t="n">
        <v>12.65</v>
      </c>
      <c r="G7016" s="26" t="n">
        <v>5.24</v>
      </c>
    </row>
    <row r="7017" customFormat="false" ht="25.5" hidden="false" customHeight="false" outlineLevel="0" collapsed="false">
      <c r="A7017" s="63" t="s">
        <v>1537</v>
      </c>
      <c r="B7017" s="23" t="s">
        <v>1538</v>
      </c>
      <c r="C7017" s="24" t="s">
        <v>17</v>
      </c>
      <c r="D7017" s="24" t="s">
        <v>1314</v>
      </c>
      <c r="E7017" s="62" t="n">
        <v>2.53</v>
      </c>
      <c r="F7017" s="26" t="n">
        <v>15.45</v>
      </c>
      <c r="G7017" s="26" t="n">
        <v>39.08</v>
      </c>
    </row>
    <row r="7018" customFormat="false" ht="51" hidden="false" customHeight="false" outlineLevel="0" collapsed="false">
      <c r="A7018" s="63" t="s">
        <v>1542</v>
      </c>
      <c r="B7018" s="23" t="s">
        <v>1543</v>
      </c>
      <c r="C7018" s="24" t="s">
        <v>17</v>
      </c>
      <c r="D7018" s="24" t="s">
        <v>114</v>
      </c>
      <c r="E7018" s="62" t="n">
        <v>19.02</v>
      </c>
      <c r="F7018" s="26" t="n">
        <v>7.58</v>
      </c>
      <c r="G7018" s="26" t="n">
        <v>144.15</v>
      </c>
    </row>
    <row r="7019" customFormat="false" ht="15" hidden="false" customHeight="false" outlineLevel="0" collapsed="false">
      <c r="A7019" s="64" t="s">
        <v>1353</v>
      </c>
      <c r="B7019" s="64"/>
      <c r="C7019" s="64"/>
      <c r="D7019" s="64"/>
      <c r="E7019" s="64"/>
      <c r="F7019" s="64"/>
      <c r="G7019" s="71" t="n">
        <v>3.75</v>
      </c>
    </row>
    <row r="7020" customFormat="false" ht="15" hidden="false" customHeight="false" outlineLevel="0" collapsed="false">
      <c r="A7020" s="64" t="s">
        <v>1354</v>
      </c>
      <c r="B7020" s="64"/>
      <c r="C7020" s="64"/>
      <c r="D7020" s="64"/>
      <c r="E7020" s="64"/>
      <c r="F7020" s="64"/>
      <c r="G7020" s="71" t="n">
        <v>6.48</v>
      </c>
    </row>
    <row r="7021" customFormat="false" ht="15" hidden="false" customHeight="false" outlineLevel="0" collapsed="false">
      <c r="A7021" s="64" t="s">
        <v>1355</v>
      </c>
      <c r="B7021" s="64"/>
      <c r="C7021" s="64"/>
      <c r="D7021" s="64"/>
      <c r="E7021" s="64"/>
      <c r="F7021" s="64"/>
      <c r="G7021" s="71" t="n">
        <v>10.24</v>
      </c>
    </row>
    <row r="7022" customFormat="false" ht="15" hidden="false" customHeight="false" outlineLevel="0" collapsed="false">
      <c r="A7022" s="64" t="s">
        <v>1356</v>
      </c>
      <c r="B7022" s="64"/>
      <c r="C7022" s="64"/>
      <c r="D7022" s="64"/>
      <c r="E7022" s="64"/>
      <c r="F7022" s="64"/>
      <c r="G7022" s="71" t="n">
        <v>0</v>
      </c>
    </row>
    <row r="7023" customFormat="false" ht="15" hidden="false" customHeight="false" outlineLevel="0" collapsed="false">
      <c r="A7023" s="64" t="s">
        <v>1357</v>
      </c>
      <c r="B7023" s="64"/>
      <c r="C7023" s="64"/>
      <c r="D7023" s="64"/>
      <c r="E7023" s="64"/>
      <c r="F7023" s="64"/>
      <c r="G7023" s="71" t="n">
        <v>2.63</v>
      </c>
    </row>
    <row r="7024" customFormat="false" ht="15" hidden="false" customHeight="false" outlineLevel="0" collapsed="false">
      <c r="A7024" s="64" t="s">
        <v>1358</v>
      </c>
      <c r="B7024" s="64"/>
      <c r="C7024" s="64"/>
      <c r="D7024" s="64"/>
      <c r="E7024" s="64"/>
      <c r="F7024" s="64"/>
      <c r="G7024" s="71" t="n">
        <v>0</v>
      </c>
    </row>
    <row r="7025" customFormat="false" ht="15" hidden="false" customHeight="false" outlineLevel="0" collapsed="false">
      <c r="A7025" s="64" t="s">
        <v>1359</v>
      </c>
      <c r="B7025" s="64"/>
      <c r="C7025" s="64"/>
      <c r="D7025" s="64"/>
      <c r="E7025" s="64"/>
      <c r="F7025" s="64"/>
      <c r="G7025" s="71" t="n">
        <v>2.63</v>
      </c>
    </row>
    <row r="7026" customFormat="false" ht="15" hidden="false" customHeight="false" outlineLevel="0" collapsed="false">
      <c r="A7026" s="64" t="s">
        <v>1360</v>
      </c>
      <c r="B7026" s="64"/>
      <c r="C7026" s="64"/>
      <c r="D7026" s="64"/>
      <c r="E7026" s="64"/>
      <c r="F7026" s="64"/>
      <c r="G7026" s="71" t="n">
        <v>12.86</v>
      </c>
    </row>
    <row r="7027" customFormat="false" ht="15" hidden="false" customHeight="false" outlineLevel="0" collapsed="false">
      <c r="A7027" s="64" t="s">
        <v>1361</v>
      </c>
      <c r="B7027" s="64"/>
      <c r="C7027" s="64"/>
      <c r="D7027" s="64"/>
      <c r="E7027" s="64"/>
      <c r="F7027" s="64"/>
      <c r="G7027" s="71" t="n">
        <v>19.02</v>
      </c>
    </row>
    <row r="7028" customFormat="false" ht="15" hidden="false" customHeight="false" outlineLevel="0" collapsed="false">
      <c r="A7028" s="64" t="s">
        <v>1362</v>
      </c>
      <c r="B7028" s="64"/>
      <c r="C7028" s="64"/>
      <c r="D7028" s="64"/>
      <c r="E7028" s="64"/>
      <c r="F7028" s="64"/>
      <c r="G7028" s="71" t="n">
        <f aca="false">G7026*G7027</f>
        <v>244.5972</v>
      </c>
    </row>
    <row r="7029" customFormat="false" ht="15" hidden="false" customHeight="false" outlineLevel="0" collapsed="false">
      <c r="A7029" s="66"/>
      <c r="B7029" s="66"/>
      <c r="C7029" s="66"/>
      <c r="D7029" s="66"/>
      <c r="E7029" s="66"/>
      <c r="F7029" s="66"/>
      <c r="G7029" s="66"/>
    </row>
    <row r="7030" customFormat="false" ht="102" hidden="false" customHeight="false" outlineLevel="0" collapsed="false">
      <c r="A7030" s="30" t="s">
        <v>859</v>
      </c>
      <c r="B7030" s="30" t="s">
        <v>116</v>
      </c>
      <c r="C7030" s="61" t="s">
        <v>17</v>
      </c>
      <c r="D7030" s="61" t="s">
        <v>114</v>
      </c>
      <c r="E7030" s="62"/>
      <c r="F7030" s="25"/>
      <c r="G7030" s="25"/>
    </row>
    <row r="7031" customFormat="false" ht="25.5" hidden="false" customHeight="false" outlineLevel="0" collapsed="false">
      <c r="A7031" s="63" t="n">
        <v>337</v>
      </c>
      <c r="B7031" s="23" t="s">
        <v>1392</v>
      </c>
      <c r="C7031" s="24" t="s">
        <v>1343</v>
      </c>
      <c r="D7031" s="24" t="s">
        <v>114</v>
      </c>
      <c r="E7031" s="62" t="n">
        <v>0.56</v>
      </c>
      <c r="F7031" s="26" t="n">
        <v>8.9</v>
      </c>
      <c r="G7031" s="26" t="n">
        <v>4.97</v>
      </c>
    </row>
    <row r="7032" customFormat="false" ht="25.5" hidden="false" customHeight="false" outlineLevel="0" collapsed="false">
      <c r="A7032" s="63" t="n">
        <v>40215</v>
      </c>
      <c r="B7032" s="23" t="s">
        <v>1541</v>
      </c>
      <c r="C7032" s="24" t="s">
        <v>1343</v>
      </c>
      <c r="D7032" s="24" t="s">
        <v>23</v>
      </c>
      <c r="E7032" s="62" t="n">
        <v>12.12</v>
      </c>
      <c r="F7032" s="26" t="n">
        <v>0.11</v>
      </c>
      <c r="G7032" s="26" t="n">
        <v>1.33</v>
      </c>
    </row>
    <row r="7033" customFormat="false" ht="25.5" hidden="false" customHeight="false" outlineLevel="0" collapsed="false">
      <c r="A7033" s="63" t="s">
        <v>1535</v>
      </c>
      <c r="B7033" s="23" t="s">
        <v>1536</v>
      </c>
      <c r="C7033" s="24" t="s">
        <v>17</v>
      </c>
      <c r="D7033" s="24" t="s">
        <v>1314</v>
      </c>
      <c r="E7033" s="62" t="n">
        <v>0.27</v>
      </c>
      <c r="F7033" s="26" t="n">
        <v>12.65</v>
      </c>
      <c r="G7033" s="26" t="n">
        <v>3.42</v>
      </c>
    </row>
    <row r="7034" customFormat="false" ht="25.5" hidden="false" customHeight="false" outlineLevel="0" collapsed="false">
      <c r="A7034" s="63" t="s">
        <v>1537</v>
      </c>
      <c r="B7034" s="23" t="s">
        <v>1538</v>
      </c>
      <c r="C7034" s="24" t="s">
        <v>17</v>
      </c>
      <c r="D7034" s="24" t="s">
        <v>1314</v>
      </c>
      <c r="E7034" s="62" t="n">
        <v>1.66</v>
      </c>
      <c r="F7034" s="26" t="n">
        <v>15.45</v>
      </c>
      <c r="G7034" s="26" t="n">
        <v>25.62</v>
      </c>
    </row>
    <row r="7035" customFormat="false" ht="51" hidden="false" customHeight="false" outlineLevel="0" collapsed="false">
      <c r="A7035" s="63" t="s">
        <v>1544</v>
      </c>
      <c r="B7035" s="23" t="s">
        <v>1545</v>
      </c>
      <c r="C7035" s="24" t="s">
        <v>17</v>
      </c>
      <c r="D7035" s="24" t="s">
        <v>114</v>
      </c>
      <c r="E7035" s="62" t="n">
        <v>22.32</v>
      </c>
      <c r="F7035" s="26" t="n">
        <v>6.51</v>
      </c>
      <c r="G7035" s="26" t="n">
        <v>145.35</v>
      </c>
    </row>
    <row r="7036" customFormat="false" ht="15" hidden="false" customHeight="false" outlineLevel="0" collapsed="false">
      <c r="A7036" s="64" t="s">
        <v>1353</v>
      </c>
      <c r="B7036" s="64"/>
      <c r="C7036" s="64"/>
      <c r="D7036" s="64"/>
      <c r="E7036" s="64"/>
      <c r="F7036" s="64"/>
      <c r="G7036" s="65" t="n">
        <v>2.27</v>
      </c>
    </row>
    <row r="7037" customFormat="false" ht="15" hidden="false" customHeight="false" outlineLevel="0" collapsed="false">
      <c r="A7037" s="64" t="s">
        <v>1354</v>
      </c>
      <c r="B7037" s="64"/>
      <c r="C7037" s="64"/>
      <c r="D7037" s="64"/>
      <c r="E7037" s="64"/>
      <c r="F7037" s="64"/>
      <c r="G7037" s="65" t="n">
        <v>5.82</v>
      </c>
    </row>
    <row r="7038" customFormat="false" ht="15" hidden="false" customHeight="false" outlineLevel="0" collapsed="false">
      <c r="A7038" s="64" t="s">
        <v>1355</v>
      </c>
      <c r="B7038" s="64"/>
      <c r="C7038" s="64"/>
      <c r="D7038" s="64"/>
      <c r="E7038" s="64"/>
      <c r="F7038" s="64"/>
      <c r="G7038" s="65" t="n">
        <v>8.1</v>
      </c>
    </row>
    <row r="7039" customFormat="false" ht="15" hidden="false" customHeight="false" outlineLevel="0" collapsed="false">
      <c r="A7039" s="64" t="s">
        <v>1356</v>
      </c>
      <c r="B7039" s="64"/>
      <c r="C7039" s="64"/>
      <c r="D7039" s="64"/>
      <c r="E7039" s="64"/>
      <c r="F7039" s="64"/>
      <c r="G7039" s="65" t="n">
        <v>0</v>
      </c>
    </row>
    <row r="7040" customFormat="false" ht="15" hidden="false" customHeight="false" outlineLevel="0" collapsed="false">
      <c r="A7040" s="64" t="s">
        <v>1357</v>
      </c>
      <c r="B7040" s="64"/>
      <c r="C7040" s="64"/>
      <c r="D7040" s="64"/>
      <c r="E7040" s="64"/>
      <c r="F7040" s="64"/>
      <c r="G7040" s="65" t="n">
        <v>2.08</v>
      </c>
    </row>
    <row r="7041" customFormat="false" ht="15" hidden="false" customHeight="false" outlineLevel="0" collapsed="false">
      <c r="A7041" s="64" t="s">
        <v>1358</v>
      </c>
      <c r="B7041" s="64"/>
      <c r="C7041" s="64"/>
      <c r="D7041" s="64"/>
      <c r="E7041" s="64"/>
      <c r="F7041" s="64"/>
      <c r="G7041" s="65" t="n">
        <v>0</v>
      </c>
    </row>
    <row r="7042" customFormat="false" ht="15" hidden="false" customHeight="false" outlineLevel="0" collapsed="false">
      <c r="A7042" s="64" t="s">
        <v>1359</v>
      </c>
      <c r="B7042" s="64"/>
      <c r="C7042" s="64"/>
      <c r="D7042" s="64"/>
      <c r="E7042" s="64"/>
      <c r="F7042" s="64"/>
      <c r="G7042" s="65" t="n">
        <v>2.08</v>
      </c>
    </row>
    <row r="7043" customFormat="false" ht="15" hidden="false" customHeight="false" outlineLevel="0" collapsed="false">
      <c r="A7043" s="64" t="s">
        <v>1360</v>
      </c>
      <c r="B7043" s="64"/>
      <c r="C7043" s="64"/>
      <c r="D7043" s="64"/>
      <c r="E7043" s="64"/>
      <c r="F7043" s="64"/>
      <c r="G7043" s="65" t="n">
        <v>10.17</v>
      </c>
    </row>
    <row r="7044" customFormat="false" ht="15" hidden="false" customHeight="false" outlineLevel="0" collapsed="false">
      <c r="A7044" s="64" t="s">
        <v>1361</v>
      </c>
      <c r="B7044" s="64"/>
      <c r="C7044" s="64"/>
      <c r="D7044" s="64"/>
      <c r="E7044" s="64"/>
      <c r="F7044" s="64"/>
      <c r="G7044" s="65" t="n">
        <v>22.32</v>
      </c>
    </row>
    <row r="7045" customFormat="false" ht="15" hidden="false" customHeight="false" outlineLevel="0" collapsed="false">
      <c r="A7045" s="64" t="s">
        <v>1362</v>
      </c>
      <c r="B7045" s="64"/>
      <c r="C7045" s="64"/>
      <c r="D7045" s="64"/>
      <c r="E7045" s="64"/>
      <c r="F7045" s="64"/>
      <c r="G7045" s="65" t="n">
        <f aca="false">G7043*G7044</f>
        <v>226.9944</v>
      </c>
    </row>
    <row r="7046" customFormat="false" ht="15" hidden="false" customHeight="false" outlineLevel="0" collapsed="false">
      <c r="A7046" s="66"/>
      <c r="B7046" s="66"/>
      <c r="C7046" s="66"/>
      <c r="D7046" s="66"/>
      <c r="E7046" s="66"/>
      <c r="F7046" s="66"/>
      <c r="G7046" s="66"/>
    </row>
    <row r="7047" customFormat="false" ht="102" hidden="false" customHeight="false" outlineLevel="0" collapsed="false">
      <c r="A7047" s="30" t="s">
        <v>860</v>
      </c>
      <c r="B7047" s="30" t="s">
        <v>118</v>
      </c>
      <c r="C7047" s="61" t="s">
        <v>17</v>
      </c>
      <c r="D7047" s="61" t="s">
        <v>114</v>
      </c>
      <c r="E7047" s="62"/>
      <c r="F7047" s="25"/>
      <c r="G7047" s="25"/>
    </row>
    <row r="7048" customFormat="false" ht="25.5" hidden="false" customHeight="false" outlineLevel="0" collapsed="false">
      <c r="A7048" s="63" t="n">
        <v>337</v>
      </c>
      <c r="B7048" s="23" t="s">
        <v>1392</v>
      </c>
      <c r="C7048" s="24" t="s">
        <v>1343</v>
      </c>
      <c r="D7048" s="24" t="s">
        <v>114</v>
      </c>
      <c r="E7048" s="62" t="n">
        <v>0.21</v>
      </c>
      <c r="F7048" s="26" t="n">
        <v>8.9</v>
      </c>
      <c r="G7048" s="26" t="n">
        <v>1.88</v>
      </c>
    </row>
    <row r="7049" customFormat="false" ht="25.5" hidden="false" customHeight="false" outlineLevel="0" collapsed="false">
      <c r="A7049" s="63" t="n">
        <v>40215</v>
      </c>
      <c r="B7049" s="23" t="s">
        <v>1541</v>
      </c>
      <c r="C7049" s="24" t="s">
        <v>1343</v>
      </c>
      <c r="D7049" s="24" t="s">
        <v>23</v>
      </c>
      <c r="E7049" s="62" t="n">
        <v>3.11</v>
      </c>
      <c r="F7049" s="26" t="n">
        <v>0.11</v>
      </c>
      <c r="G7049" s="26" t="n">
        <v>0.34</v>
      </c>
    </row>
    <row r="7050" customFormat="false" ht="25.5" hidden="false" customHeight="false" outlineLevel="0" collapsed="false">
      <c r="A7050" s="63" t="s">
        <v>1535</v>
      </c>
      <c r="B7050" s="23" t="s">
        <v>1536</v>
      </c>
      <c r="C7050" s="24" t="s">
        <v>17</v>
      </c>
      <c r="D7050" s="24" t="s">
        <v>1314</v>
      </c>
      <c r="E7050" s="62" t="n">
        <v>0.08</v>
      </c>
      <c r="F7050" s="26" t="n">
        <v>12.65</v>
      </c>
      <c r="G7050" s="26" t="n">
        <v>0.95</v>
      </c>
    </row>
    <row r="7051" customFormat="false" ht="25.5" hidden="false" customHeight="false" outlineLevel="0" collapsed="false">
      <c r="A7051" s="63" t="s">
        <v>1537</v>
      </c>
      <c r="B7051" s="23" t="s">
        <v>1538</v>
      </c>
      <c r="C7051" s="24" t="s">
        <v>17</v>
      </c>
      <c r="D7051" s="24" t="s">
        <v>1314</v>
      </c>
      <c r="E7051" s="62" t="n">
        <v>0.46</v>
      </c>
      <c r="F7051" s="26" t="n">
        <v>15.45</v>
      </c>
      <c r="G7051" s="26" t="n">
        <v>7.09</v>
      </c>
    </row>
    <row r="7052" customFormat="false" ht="51" hidden="false" customHeight="false" outlineLevel="0" collapsed="false">
      <c r="A7052" s="63" t="s">
        <v>1546</v>
      </c>
      <c r="B7052" s="23" t="s">
        <v>1547</v>
      </c>
      <c r="C7052" s="24" t="s">
        <v>17</v>
      </c>
      <c r="D7052" s="24" t="s">
        <v>114</v>
      </c>
      <c r="E7052" s="62" t="n">
        <v>8.47</v>
      </c>
      <c r="F7052" s="26" t="n">
        <v>5.6</v>
      </c>
      <c r="G7052" s="26" t="n">
        <v>47.43</v>
      </c>
    </row>
    <row r="7053" customFormat="false" ht="15" hidden="false" customHeight="false" outlineLevel="0" collapsed="false">
      <c r="A7053" s="64" t="s">
        <v>1353</v>
      </c>
      <c r="B7053" s="64"/>
      <c r="C7053" s="64"/>
      <c r="D7053" s="64"/>
      <c r="E7053" s="64"/>
      <c r="F7053" s="64"/>
      <c r="G7053" s="65" t="n">
        <v>1.52</v>
      </c>
    </row>
    <row r="7054" customFormat="false" ht="15" hidden="false" customHeight="false" outlineLevel="0" collapsed="false">
      <c r="A7054" s="64" t="s">
        <v>1354</v>
      </c>
      <c r="B7054" s="64"/>
      <c r="C7054" s="64"/>
      <c r="D7054" s="64"/>
      <c r="E7054" s="64"/>
      <c r="F7054" s="64"/>
      <c r="G7054" s="65" t="n">
        <v>5.29</v>
      </c>
    </row>
    <row r="7055" customFormat="false" ht="15" hidden="false" customHeight="false" outlineLevel="0" collapsed="false">
      <c r="A7055" s="64" t="s">
        <v>1355</v>
      </c>
      <c r="B7055" s="64"/>
      <c r="C7055" s="64"/>
      <c r="D7055" s="64"/>
      <c r="E7055" s="64"/>
      <c r="F7055" s="64"/>
      <c r="G7055" s="65" t="n">
        <v>6.81</v>
      </c>
    </row>
    <row r="7056" customFormat="false" ht="15" hidden="false" customHeight="false" outlineLevel="0" collapsed="false">
      <c r="A7056" s="64" t="s">
        <v>1356</v>
      </c>
      <c r="B7056" s="64"/>
      <c r="C7056" s="64"/>
      <c r="D7056" s="64"/>
      <c r="E7056" s="64"/>
      <c r="F7056" s="64"/>
      <c r="G7056" s="65" t="n">
        <v>0</v>
      </c>
    </row>
    <row r="7057" customFormat="false" ht="15" hidden="false" customHeight="false" outlineLevel="0" collapsed="false">
      <c r="A7057" s="64" t="s">
        <v>1357</v>
      </c>
      <c r="B7057" s="64"/>
      <c r="C7057" s="64"/>
      <c r="D7057" s="64"/>
      <c r="E7057" s="64"/>
      <c r="F7057" s="64"/>
      <c r="G7057" s="65" t="n">
        <v>1.75</v>
      </c>
    </row>
    <row r="7058" customFormat="false" ht="15" hidden="false" customHeight="false" outlineLevel="0" collapsed="false">
      <c r="A7058" s="64" t="s">
        <v>1358</v>
      </c>
      <c r="B7058" s="64"/>
      <c r="C7058" s="64"/>
      <c r="D7058" s="64"/>
      <c r="E7058" s="64"/>
      <c r="F7058" s="64"/>
      <c r="G7058" s="65" t="n">
        <v>0</v>
      </c>
    </row>
    <row r="7059" customFormat="false" ht="15" hidden="false" customHeight="false" outlineLevel="0" collapsed="false">
      <c r="A7059" s="64" t="s">
        <v>1359</v>
      </c>
      <c r="B7059" s="64"/>
      <c r="C7059" s="64"/>
      <c r="D7059" s="64"/>
      <c r="E7059" s="64"/>
      <c r="F7059" s="64"/>
      <c r="G7059" s="65" t="n">
        <v>1.75</v>
      </c>
    </row>
    <row r="7060" customFormat="false" ht="15" hidden="false" customHeight="false" outlineLevel="0" collapsed="false">
      <c r="A7060" s="64" t="s">
        <v>1360</v>
      </c>
      <c r="B7060" s="64"/>
      <c r="C7060" s="64"/>
      <c r="D7060" s="64"/>
      <c r="E7060" s="64"/>
      <c r="F7060" s="64"/>
      <c r="G7060" s="65" t="n">
        <v>8.56</v>
      </c>
    </row>
    <row r="7061" customFormat="false" ht="15" hidden="false" customHeight="false" outlineLevel="0" collapsed="false">
      <c r="A7061" s="64" t="s">
        <v>1361</v>
      </c>
      <c r="B7061" s="64"/>
      <c r="C7061" s="64"/>
      <c r="D7061" s="64"/>
      <c r="E7061" s="64"/>
      <c r="F7061" s="64"/>
      <c r="G7061" s="65" t="n">
        <v>8.47</v>
      </c>
    </row>
    <row r="7062" customFormat="false" ht="15" hidden="false" customHeight="false" outlineLevel="0" collapsed="false">
      <c r="A7062" s="64" t="s">
        <v>1362</v>
      </c>
      <c r="B7062" s="64"/>
      <c r="C7062" s="64"/>
      <c r="D7062" s="64"/>
      <c r="E7062" s="64"/>
      <c r="F7062" s="64"/>
      <c r="G7062" s="65" t="n">
        <f aca="false">G7060*G7061</f>
        <v>72.5032</v>
      </c>
    </row>
    <row r="7063" customFormat="false" ht="15" hidden="false" customHeight="false" outlineLevel="0" collapsed="false">
      <c r="A7063" s="66"/>
      <c r="B7063" s="66"/>
      <c r="C7063" s="66"/>
      <c r="D7063" s="66"/>
      <c r="E7063" s="66"/>
      <c r="F7063" s="66"/>
      <c r="G7063" s="66"/>
    </row>
    <row r="7064" customFormat="false" ht="51" hidden="false" customHeight="false" outlineLevel="0" collapsed="false">
      <c r="A7064" s="30" t="s">
        <v>861</v>
      </c>
      <c r="B7064" s="30" t="s">
        <v>120</v>
      </c>
      <c r="C7064" s="61" t="s">
        <v>17</v>
      </c>
      <c r="D7064" s="61" t="s">
        <v>28</v>
      </c>
      <c r="E7064" s="62"/>
      <c r="F7064" s="25"/>
      <c r="G7064" s="25"/>
    </row>
    <row r="7065" customFormat="false" ht="25.5" hidden="false" customHeight="false" outlineLevel="0" collapsed="false">
      <c r="A7065" s="63" t="n">
        <v>1379</v>
      </c>
      <c r="B7065" s="23" t="s">
        <v>1548</v>
      </c>
      <c r="C7065" s="24" t="s">
        <v>1343</v>
      </c>
      <c r="D7065" s="24" t="s">
        <v>114</v>
      </c>
      <c r="E7065" s="62" t="n">
        <v>507.72</v>
      </c>
      <c r="F7065" s="26" t="n">
        <v>0.47</v>
      </c>
      <c r="G7065" s="26" t="n">
        <v>238.63</v>
      </c>
    </row>
    <row r="7066" customFormat="false" ht="38.25" hidden="false" customHeight="false" outlineLevel="0" collapsed="false">
      <c r="A7066" s="63" t="n">
        <v>370</v>
      </c>
      <c r="B7066" s="23" t="s">
        <v>1549</v>
      </c>
      <c r="C7066" s="24" t="s">
        <v>1343</v>
      </c>
      <c r="D7066" s="24" t="s">
        <v>28</v>
      </c>
      <c r="E7066" s="62" t="n">
        <v>1.05</v>
      </c>
      <c r="F7066" s="26" t="n">
        <v>44</v>
      </c>
      <c r="G7066" s="26" t="n">
        <v>46.26</v>
      </c>
    </row>
    <row r="7067" customFormat="false" ht="38.25" hidden="false" customHeight="false" outlineLevel="0" collapsed="false">
      <c r="A7067" s="63" t="n">
        <v>4721</v>
      </c>
      <c r="B7067" s="23" t="s">
        <v>1550</v>
      </c>
      <c r="C7067" s="24" t="s">
        <v>1343</v>
      </c>
      <c r="D7067" s="24" t="s">
        <v>28</v>
      </c>
      <c r="E7067" s="62" t="n">
        <v>0.83</v>
      </c>
      <c r="F7067" s="26" t="n">
        <v>54.25</v>
      </c>
      <c r="G7067" s="26" t="n">
        <v>45.04</v>
      </c>
    </row>
    <row r="7068" customFormat="false" ht="25.5" hidden="false" customHeight="false" outlineLevel="0" collapsed="false">
      <c r="A7068" s="63" t="s">
        <v>1349</v>
      </c>
      <c r="B7068" s="23" t="s">
        <v>1350</v>
      </c>
      <c r="C7068" s="24" t="s">
        <v>17</v>
      </c>
      <c r="D7068" s="24" t="s">
        <v>1314</v>
      </c>
      <c r="E7068" s="62" t="n">
        <v>3.23</v>
      </c>
      <c r="F7068" s="26" t="n">
        <v>12.54</v>
      </c>
      <c r="G7068" s="26" t="n">
        <v>40.55</v>
      </c>
    </row>
    <row r="7069" customFormat="false" ht="38.25" hidden="false" customHeight="false" outlineLevel="0" collapsed="false">
      <c r="A7069" s="63" t="s">
        <v>1551</v>
      </c>
      <c r="B7069" s="23" t="s">
        <v>1552</v>
      </c>
      <c r="C7069" s="24" t="s">
        <v>17</v>
      </c>
      <c r="D7069" s="24" t="s">
        <v>1314</v>
      </c>
      <c r="E7069" s="62" t="n">
        <v>2.04</v>
      </c>
      <c r="F7069" s="26" t="n">
        <v>13.72</v>
      </c>
      <c r="G7069" s="26" t="n">
        <v>28.05</v>
      </c>
    </row>
    <row r="7070" customFormat="false" ht="76.5" hidden="false" customHeight="false" outlineLevel="0" collapsed="false">
      <c r="A7070" s="63" t="s">
        <v>1553</v>
      </c>
      <c r="B7070" s="23" t="s">
        <v>1554</v>
      </c>
      <c r="C7070" s="24" t="s">
        <v>17</v>
      </c>
      <c r="D7070" s="24" t="s">
        <v>1382</v>
      </c>
      <c r="E7070" s="62" t="n">
        <v>1.05</v>
      </c>
      <c r="F7070" s="26" t="n">
        <v>0.95</v>
      </c>
      <c r="G7070" s="26" t="n">
        <v>1</v>
      </c>
    </row>
    <row r="7071" customFormat="false" ht="76.5" hidden="false" customHeight="false" outlineLevel="0" collapsed="false">
      <c r="A7071" s="63" t="s">
        <v>1555</v>
      </c>
      <c r="B7071" s="23" t="s">
        <v>1556</v>
      </c>
      <c r="C7071" s="24" t="s">
        <v>17</v>
      </c>
      <c r="D7071" s="24" t="s">
        <v>1557</v>
      </c>
      <c r="E7071" s="62" t="n">
        <v>0.99</v>
      </c>
      <c r="F7071" s="26" t="n">
        <v>0.24</v>
      </c>
      <c r="G7071" s="26" t="n">
        <v>0.24</v>
      </c>
    </row>
    <row r="7072" customFormat="false" ht="15" hidden="false" customHeight="false" outlineLevel="0" collapsed="false">
      <c r="A7072" s="64" t="s">
        <v>1353</v>
      </c>
      <c r="B7072" s="64"/>
      <c r="C7072" s="64"/>
      <c r="D7072" s="64"/>
      <c r="E7072" s="64"/>
      <c r="F7072" s="64"/>
      <c r="G7072" s="65" t="n">
        <v>33.88</v>
      </c>
    </row>
    <row r="7073" customFormat="false" ht="15" hidden="false" customHeight="false" outlineLevel="0" collapsed="false">
      <c r="A7073" s="64" t="s">
        <v>1354</v>
      </c>
      <c r="B7073" s="64"/>
      <c r="C7073" s="64"/>
      <c r="D7073" s="64"/>
      <c r="E7073" s="64"/>
      <c r="F7073" s="64"/>
      <c r="G7073" s="65" t="n">
        <v>251.67</v>
      </c>
    </row>
    <row r="7074" customFormat="false" ht="15" hidden="false" customHeight="false" outlineLevel="0" collapsed="false">
      <c r="A7074" s="64" t="s">
        <v>1355</v>
      </c>
      <c r="B7074" s="64"/>
      <c r="C7074" s="64"/>
      <c r="D7074" s="64"/>
      <c r="E7074" s="64"/>
      <c r="F7074" s="64"/>
      <c r="G7074" s="65" t="n">
        <v>285.55</v>
      </c>
    </row>
    <row r="7075" customFormat="false" ht="15" hidden="false" customHeight="false" outlineLevel="0" collapsed="false">
      <c r="A7075" s="64" t="s">
        <v>1356</v>
      </c>
      <c r="B7075" s="64"/>
      <c r="C7075" s="64"/>
      <c r="D7075" s="64"/>
      <c r="E7075" s="64"/>
      <c r="F7075" s="64"/>
      <c r="G7075" s="65" t="n">
        <v>0</v>
      </c>
    </row>
    <row r="7076" customFormat="false" ht="15" hidden="false" customHeight="false" outlineLevel="0" collapsed="false">
      <c r="A7076" s="64" t="s">
        <v>1357</v>
      </c>
      <c r="B7076" s="64"/>
      <c r="C7076" s="64"/>
      <c r="D7076" s="64"/>
      <c r="E7076" s="64"/>
      <c r="F7076" s="64"/>
      <c r="G7076" s="65" t="n">
        <v>73.24</v>
      </c>
    </row>
    <row r="7077" customFormat="false" ht="15" hidden="false" customHeight="false" outlineLevel="0" collapsed="false">
      <c r="A7077" s="64" t="s">
        <v>1358</v>
      </c>
      <c r="B7077" s="64"/>
      <c r="C7077" s="64"/>
      <c r="D7077" s="64"/>
      <c r="E7077" s="64"/>
      <c r="F7077" s="64"/>
      <c r="G7077" s="65" t="n">
        <v>0</v>
      </c>
    </row>
    <row r="7078" customFormat="false" ht="15" hidden="false" customHeight="false" outlineLevel="0" collapsed="false">
      <c r="A7078" s="64" t="s">
        <v>1359</v>
      </c>
      <c r="B7078" s="64"/>
      <c r="C7078" s="64"/>
      <c r="D7078" s="64"/>
      <c r="E7078" s="64"/>
      <c r="F7078" s="64"/>
      <c r="G7078" s="65" t="n">
        <v>73.24</v>
      </c>
    </row>
    <row r="7079" customFormat="false" ht="15" hidden="false" customHeight="false" outlineLevel="0" collapsed="false">
      <c r="A7079" s="64" t="s">
        <v>1360</v>
      </c>
      <c r="B7079" s="64"/>
      <c r="C7079" s="64"/>
      <c r="D7079" s="64"/>
      <c r="E7079" s="64"/>
      <c r="F7079" s="64"/>
      <c r="G7079" s="65" t="n">
        <v>358.8</v>
      </c>
    </row>
    <row r="7080" customFormat="false" ht="15" hidden="false" customHeight="false" outlineLevel="0" collapsed="false">
      <c r="A7080" s="64" t="s">
        <v>1361</v>
      </c>
      <c r="B7080" s="64"/>
      <c r="C7080" s="64"/>
      <c r="D7080" s="64"/>
      <c r="E7080" s="64"/>
      <c r="F7080" s="64"/>
      <c r="G7080" s="65" t="n">
        <v>1.4</v>
      </c>
    </row>
    <row r="7081" customFormat="false" ht="15" hidden="false" customHeight="false" outlineLevel="0" collapsed="false">
      <c r="A7081" s="64" t="s">
        <v>1362</v>
      </c>
      <c r="B7081" s="64"/>
      <c r="C7081" s="64"/>
      <c r="D7081" s="64"/>
      <c r="E7081" s="64"/>
      <c r="F7081" s="64"/>
      <c r="G7081" s="65" t="n">
        <f aca="false">G7079*G7080</f>
        <v>502.32</v>
      </c>
    </row>
    <row r="7082" customFormat="false" ht="15" hidden="false" customHeight="false" outlineLevel="0" collapsed="false">
      <c r="A7082" s="66"/>
      <c r="B7082" s="66"/>
      <c r="C7082" s="66"/>
      <c r="D7082" s="66"/>
      <c r="E7082" s="66"/>
      <c r="F7082" s="66"/>
      <c r="G7082" s="66"/>
    </row>
    <row r="7083" customFormat="false" ht="15" hidden="false" customHeight="true" outlineLevel="0" collapsed="false">
      <c r="A7083" s="30" t="s">
        <v>862</v>
      </c>
      <c r="B7083" s="30" t="s">
        <v>122</v>
      </c>
      <c r="C7083" s="30"/>
      <c r="D7083" s="30"/>
      <c r="E7083" s="30"/>
      <c r="F7083" s="30"/>
      <c r="G7083" s="30"/>
    </row>
    <row r="7084" customFormat="false" ht="38.25" hidden="false" customHeight="false" outlineLevel="0" collapsed="false">
      <c r="A7084" s="30" t="s">
        <v>863</v>
      </c>
      <c r="B7084" s="30" t="s">
        <v>107</v>
      </c>
      <c r="C7084" s="61" t="s">
        <v>17</v>
      </c>
      <c r="D7084" s="61" t="s">
        <v>28</v>
      </c>
      <c r="E7084" s="62"/>
      <c r="F7084" s="25"/>
      <c r="G7084" s="25"/>
    </row>
    <row r="7085" customFormat="false" ht="25.5" hidden="false" customHeight="false" outlineLevel="0" collapsed="false">
      <c r="A7085" s="63" t="s">
        <v>1349</v>
      </c>
      <c r="B7085" s="23" t="s">
        <v>1350</v>
      </c>
      <c r="C7085" s="24" t="s">
        <v>17</v>
      </c>
      <c r="D7085" s="24" t="s">
        <v>1314</v>
      </c>
      <c r="E7085" s="62" t="n">
        <v>3.24</v>
      </c>
      <c r="F7085" s="26" t="n">
        <v>12.54</v>
      </c>
      <c r="G7085" s="26" t="n">
        <v>40.6</v>
      </c>
    </row>
    <row r="7086" customFormat="false" ht="15" hidden="false" customHeight="false" outlineLevel="0" collapsed="false">
      <c r="A7086" s="64" t="s">
        <v>1353</v>
      </c>
      <c r="B7086" s="64"/>
      <c r="C7086" s="64"/>
      <c r="D7086" s="64"/>
      <c r="E7086" s="64"/>
      <c r="F7086" s="64"/>
      <c r="G7086" s="65" t="n">
        <v>21.27</v>
      </c>
    </row>
    <row r="7087" customFormat="false" ht="15" hidden="false" customHeight="false" outlineLevel="0" collapsed="false">
      <c r="A7087" s="64" t="s">
        <v>1354</v>
      </c>
      <c r="B7087" s="64"/>
      <c r="C7087" s="64"/>
      <c r="D7087" s="64"/>
      <c r="E7087" s="64"/>
      <c r="F7087" s="64"/>
      <c r="G7087" s="65" t="n">
        <v>10.7</v>
      </c>
    </row>
    <row r="7088" customFormat="false" ht="15" hidden="false" customHeight="false" outlineLevel="0" collapsed="false">
      <c r="A7088" s="64" t="s">
        <v>1355</v>
      </c>
      <c r="B7088" s="64"/>
      <c r="C7088" s="64"/>
      <c r="D7088" s="64"/>
      <c r="E7088" s="64"/>
      <c r="F7088" s="64"/>
      <c r="G7088" s="65" t="n">
        <v>31.97</v>
      </c>
    </row>
    <row r="7089" customFormat="false" ht="15" hidden="false" customHeight="false" outlineLevel="0" collapsed="false">
      <c r="A7089" s="64" t="s">
        <v>1356</v>
      </c>
      <c r="B7089" s="64"/>
      <c r="C7089" s="64"/>
      <c r="D7089" s="64"/>
      <c r="E7089" s="64"/>
      <c r="F7089" s="64"/>
      <c r="G7089" s="65" t="n">
        <v>0</v>
      </c>
    </row>
    <row r="7090" customFormat="false" ht="15" hidden="false" customHeight="false" outlineLevel="0" collapsed="false">
      <c r="A7090" s="64" t="s">
        <v>1357</v>
      </c>
      <c r="B7090" s="64"/>
      <c r="C7090" s="64"/>
      <c r="D7090" s="64"/>
      <c r="E7090" s="64"/>
      <c r="F7090" s="64"/>
      <c r="G7090" s="65" t="n">
        <v>8.2</v>
      </c>
    </row>
    <row r="7091" customFormat="false" ht="15" hidden="false" customHeight="false" outlineLevel="0" collapsed="false">
      <c r="A7091" s="64" t="s">
        <v>1358</v>
      </c>
      <c r="B7091" s="64"/>
      <c r="C7091" s="64"/>
      <c r="D7091" s="64"/>
      <c r="E7091" s="64"/>
      <c r="F7091" s="64"/>
      <c r="G7091" s="65" t="n">
        <v>0</v>
      </c>
    </row>
    <row r="7092" customFormat="false" ht="15" hidden="false" customHeight="false" outlineLevel="0" collapsed="false">
      <c r="A7092" s="64" t="s">
        <v>1359</v>
      </c>
      <c r="B7092" s="64"/>
      <c r="C7092" s="64"/>
      <c r="D7092" s="64"/>
      <c r="E7092" s="64"/>
      <c r="F7092" s="64"/>
      <c r="G7092" s="65" t="n">
        <v>8.2</v>
      </c>
    </row>
    <row r="7093" customFormat="false" ht="15" hidden="false" customHeight="false" outlineLevel="0" collapsed="false">
      <c r="A7093" s="64" t="s">
        <v>1360</v>
      </c>
      <c r="B7093" s="64"/>
      <c r="C7093" s="64"/>
      <c r="D7093" s="64"/>
      <c r="E7093" s="64"/>
      <c r="F7093" s="64"/>
      <c r="G7093" s="65" t="n">
        <v>40.17</v>
      </c>
    </row>
    <row r="7094" customFormat="false" ht="15" hidden="false" customHeight="false" outlineLevel="0" collapsed="false">
      <c r="A7094" s="64" t="s">
        <v>1361</v>
      </c>
      <c r="B7094" s="64"/>
      <c r="C7094" s="64"/>
      <c r="D7094" s="64"/>
      <c r="E7094" s="64"/>
      <c r="F7094" s="64"/>
      <c r="G7094" s="65" t="n">
        <v>1.27</v>
      </c>
    </row>
    <row r="7095" customFormat="false" ht="15" hidden="false" customHeight="false" outlineLevel="0" collapsed="false">
      <c r="A7095" s="64" t="s">
        <v>1362</v>
      </c>
      <c r="B7095" s="64"/>
      <c r="C7095" s="64"/>
      <c r="D7095" s="64"/>
      <c r="E7095" s="64"/>
      <c r="F7095" s="64"/>
      <c r="G7095" s="65" t="n">
        <f aca="false">G7093*G7094</f>
        <v>51.0159</v>
      </c>
    </row>
    <row r="7096" customFormat="false" ht="15" hidden="false" customHeight="false" outlineLevel="0" collapsed="false">
      <c r="A7096" s="66"/>
      <c r="B7096" s="66"/>
      <c r="C7096" s="66"/>
      <c r="D7096" s="66"/>
      <c r="E7096" s="66"/>
      <c r="F7096" s="66"/>
      <c r="G7096" s="66"/>
    </row>
    <row r="7097" customFormat="false" ht="38.25" hidden="false" customHeight="false" outlineLevel="0" collapsed="false">
      <c r="A7097" s="30" t="s">
        <v>864</v>
      </c>
      <c r="B7097" s="30" t="s">
        <v>109</v>
      </c>
      <c r="C7097" s="61" t="s">
        <v>17</v>
      </c>
      <c r="D7097" s="61" t="s">
        <v>18</v>
      </c>
      <c r="E7097" s="62"/>
      <c r="F7097" s="25"/>
      <c r="G7097" s="25"/>
    </row>
    <row r="7098" customFormat="false" ht="25.5" hidden="false" customHeight="false" outlineLevel="0" collapsed="false">
      <c r="A7098" s="63" t="s">
        <v>1363</v>
      </c>
      <c r="B7098" s="23" t="s">
        <v>1364</v>
      </c>
      <c r="C7098" s="24" t="s">
        <v>17</v>
      </c>
      <c r="D7098" s="24" t="s">
        <v>1314</v>
      </c>
      <c r="E7098" s="62" t="n">
        <v>1.07</v>
      </c>
      <c r="F7098" s="26" t="n">
        <v>15.53</v>
      </c>
      <c r="G7098" s="26" t="n">
        <v>16.58</v>
      </c>
    </row>
    <row r="7099" customFormat="false" ht="25.5" hidden="false" customHeight="false" outlineLevel="0" collapsed="false">
      <c r="A7099" s="63" t="s">
        <v>1349</v>
      </c>
      <c r="B7099" s="23" t="s">
        <v>1350</v>
      </c>
      <c r="C7099" s="24" t="s">
        <v>17</v>
      </c>
      <c r="D7099" s="24" t="s">
        <v>1314</v>
      </c>
      <c r="E7099" s="62" t="n">
        <v>2.14</v>
      </c>
      <c r="F7099" s="26" t="n">
        <v>12.54</v>
      </c>
      <c r="G7099" s="26" t="n">
        <v>26.77</v>
      </c>
    </row>
    <row r="7100" customFormat="false" ht="63.75" hidden="false" customHeight="false" outlineLevel="0" collapsed="false">
      <c r="A7100" s="63" t="s">
        <v>1351</v>
      </c>
      <c r="B7100" s="23" t="s">
        <v>1352</v>
      </c>
      <c r="C7100" s="24" t="s">
        <v>17</v>
      </c>
      <c r="D7100" s="24" t="s">
        <v>28</v>
      </c>
      <c r="E7100" s="62" t="n">
        <v>0.13</v>
      </c>
      <c r="F7100" s="26" t="n">
        <v>221.88</v>
      </c>
      <c r="G7100" s="26" t="n">
        <v>28.42</v>
      </c>
    </row>
    <row r="7101" customFormat="false" ht="15" hidden="false" customHeight="false" outlineLevel="0" collapsed="false">
      <c r="A7101" s="64" t="s">
        <v>1353</v>
      </c>
      <c r="B7101" s="64"/>
      <c r="C7101" s="64"/>
      <c r="D7101" s="64"/>
      <c r="E7101" s="64"/>
      <c r="F7101" s="64"/>
      <c r="G7101" s="65" t="n">
        <v>8.08</v>
      </c>
    </row>
    <row r="7102" customFormat="false" ht="15" hidden="false" customHeight="false" outlineLevel="0" collapsed="false">
      <c r="A7102" s="64" t="s">
        <v>1354</v>
      </c>
      <c r="B7102" s="64"/>
      <c r="C7102" s="64"/>
      <c r="D7102" s="64"/>
      <c r="E7102" s="64"/>
      <c r="F7102" s="64"/>
      <c r="G7102" s="65" t="n">
        <v>8.73</v>
      </c>
    </row>
    <row r="7103" customFormat="false" ht="15" hidden="false" customHeight="false" outlineLevel="0" collapsed="false">
      <c r="A7103" s="64" t="s">
        <v>1355</v>
      </c>
      <c r="B7103" s="64"/>
      <c r="C7103" s="64"/>
      <c r="D7103" s="64"/>
      <c r="E7103" s="64"/>
      <c r="F7103" s="64"/>
      <c r="G7103" s="65" t="n">
        <v>16.81</v>
      </c>
    </row>
    <row r="7104" customFormat="false" ht="15" hidden="false" customHeight="false" outlineLevel="0" collapsed="false">
      <c r="A7104" s="64" t="s">
        <v>1356</v>
      </c>
      <c r="B7104" s="64"/>
      <c r="C7104" s="64"/>
      <c r="D7104" s="64"/>
      <c r="E7104" s="64"/>
      <c r="F7104" s="64"/>
      <c r="G7104" s="65" t="n">
        <v>0</v>
      </c>
    </row>
    <row r="7105" customFormat="false" ht="15" hidden="false" customHeight="false" outlineLevel="0" collapsed="false">
      <c r="A7105" s="64" t="s">
        <v>1357</v>
      </c>
      <c r="B7105" s="64"/>
      <c r="C7105" s="64"/>
      <c r="D7105" s="64"/>
      <c r="E7105" s="64"/>
      <c r="F7105" s="64"/>
      <c r="G7105" s="65" t="n">
        <v>4.31</v>
      </c>
    </row>
    <row r="7106" customFormat="false" ht="15" hidden="false" customHeight="false" outlineLevel="0" collapsed="false">
      <c r="A7106" s="64" t="s">
        <v>1358</v>
      </c>
      <c r="B7106" s="64"/>
      <c r="C7106" s="64"/>
      <c r="D7106" s="64"/>
      <c r="E7106" s="64"/>
      <c r="F7106" s="64"/>
      <c r="G7106" s="65" t="n">
        <v>0</v>
      </c>
    </row>
    <row r="7107" customFormat="false" ht="15" hidden="false" customHeight="false" outlineLevel="0" collapsed="false">
      <c r="A7107" s="64" t="s">
        <v>1359</v>
      </c>
      <c r="B7107" s="64"/>
      <c r="C7107" s="64"/>
      <c r="D7107" s="64"/>
      <c r="E7107" s="64"/>
      <c r="F7107" s="64"/>
      <c r="G7107" s="65" t="n">
        <v>4.31</v>
      </c>
    </row>
    <row r="7108" customFormat="false" ht="15" hidden="false" customHeight="false" outlineLevel="0" collapsed="false">
      <c r="A7108" s="64" t="s">
        <v>1360</v>
      </c>
      <c r="B7108" s="64"/>
      <c r="C7108" s="64"/>
      <c r="D7108" s="64"/>
      <c r="E7108" s="64"/>
      <c r="F7108" s="64"/>
      <c r="G7108" s="65" t="n">
        <v>21.12</v>
      </c>
    </row>
    <row r="7109" customFormat="false" ht="15" hidden="false" customHeight="false" outlineLevel="0" collapsed="false">
      <c r="A7109" s="64" t="s">
        <v>1361</v>
      </c>
      <c r="B7109" s="64"/>
      <c r="C7109" s="64"/>
      <c r="D7109" s="64"/>
      <c r="E7109" s="64"/>
      <c r="F7109" s="64"/>
      <c r="G7109" s="65" t="n">
        <v>4.27</v>
      </c>
    </row>
    <row r="7110" customFormat="false" ht="15" hidden="false" customHeight="false" outlineLevel="0" collapsed="false">
      <c r="A7110" s="64" t="s">
        <v>1362</v>
      </c>
      <c r="B7110" s="64"/>
      <c r="C7110" s="64"/>
      <c r="D7110" s="64"/>
      <c r="E7110" s="64"/>
      <c r="F7110" s="64"/>
      <c r="G7110" s="65" t="n">
        <f aca="false">G7108*G7109</f>
        <v>90.1824</v>
      </c>
    </row>
    <row r="7111" customFormat="false" ht="15" hidden="false" customHeight="false" outlineLevel="0" collapsed="false">
      <c r="A7111" s="66"/>
      <c r="B7111" s="66"/>
      <c r="C7111" s="66"/>
      <c r="D7111" s="66"/>
      <c r="E7111" s="66"/>
      <c r="F7111" s="66"/>
      <c r="G7111" s="66"/>
    </row>
    <row r="7112" customFormat="false" ht="102" hidden="false" customHeight="false" outlineLevel="0" collapsed="false">
      <c r="A7112" s="30" t="s">
        <v>865</v>
      </c>
      <c r="B7112" s="30" t="s">
        <v>126</v>
      </c>
      <c r="C7112" s="61" t="s">
        <v>17</v>
      </c>
      <c r="D7112" s="61" t="s">
        <v>28</v>
      </c>
      <c r="E7112" s="62"/>
      <c r="F7112" s="25"/>
      <c r="G7112" s="25"/>
    </row>
    <row r="7113" customFormat="false" ht="63.75" hidden="false" customHeight="false" outlineLevel="0" collapsed="false">
      <c r="A7113" s="63" t="n">
        <v>1527</v>
      </c>
      <c r="B7113" s="23" t="s">
        <v>1558</v>
      </c>
      <c r="C7113" s="24" t="s">
        <v>1343</v>
      </c>
      <c r="D7113" s="24" t="s">
        <v>28</v>
      </c>
      <c r="E7113" s="62" t="n">
        <v>5.22</v>
      </c>
      <c r="F7113" s="26" t="n">
        <v>312.63</v>
      </c>
      <c r="G7113" s="26" t="n">
        <v>1630.99</v>
      </c>
    </row>
    <row r="7114" customFormat="false" ht="25.5" hidden="false" customHeight="false" outlineLevel="0" collapsed="false">
      <c r="A7114" s="63" t="s">
        <v>1347</v>
      </c>
      <c r="B7114" s="23" t="s">
        <v>1348</v>
      </c>
      <c r="C7114" s="24" t="s">
        <v>17</v>
      </c>
      <c r="D7114" s="24" t="s">
        <v>1314</v>
      </c>
      <c r="E7114" s="62" t="n">
        <v>0.75</v>
      </c>
      <c r="F7114" s="26" t="n">
        <v>15.45</v>
      </c>
      <c r="G7114" s="26" t="n">
        <v>11.62</v>
      </c>
    </row>
    <row r="7115" customFormat="false" ht="25.5" hidden="false" customHeight="false" outlineLevel="0" collapsed="false">
      <c r="A7115" s="63" t="s">
        <v>1363</v>
      </c>
      <c r="B7115" s="23" t="s">
        <v>1364</v>
      </c>
      <c r="C7115" s="24" t="s">
        <v>17</v>
      </c>
      <c r="D7115" s="24" t="s">
        <v>1314</v>
      </c>
      <c r="E7115" s="62" t="n">
        <v>3.01</v>
      </c>
      <c r="F7115" s="26" t="n">
        <v>15.53</v>
      </c>
      <c r="G7115" s="26" t="n">
        <v>46.78</v>
      </c>
    </row>
    <row r="7116" customFormat="false" ht="25.5" hidden="false" customHeight="false" outlineLevel="0" collapsed="false">
      <c r="A7116" s="63" t="s">
        <v>1349</v>
      </c>
      <c r="B7116" s="23" t="s">
        <v>1350</v>
      </c>
      <c r="C7116" s="24" t="s">
        <v>17</v>
      </c>
      <c r="D7116" s="24" t="s">
        <v>1314</v>
      </c>
      <c r="E7116" s="62" t="n">
        <v>3.39</v>
      </c>
      <c r="F7116" s="26" t="n">
        <v>12.54</v>
      </c>
      <c r="G7116" s="26" t="n">
        <v>42.54</v>
      </c>
    </row>
    <row r="7117" customFormat="false" ht="51" hidden="false" customHeight="false" outlineLevel="0" collapsed="false">
      <c r="A7117" s="63" t="s">
        <v>1559</v>
      </c>
      <c r="B7117" s="23" t="s">
        <v>1560</v>
      </c>
      <c r="C7117" s="24" t="s">
        <v>17</v>
      </c>
      <c r="D7117" s="24" t="s">
        <v>1382</v>
      </c>
      <c r="E7117" s="62" t="n">
        <v>0.28</v>
      </c>
      <c r="F7117" s="26" t="n">
        <v>2.16</v>
      </c>
      <c r="G7117" s="26" t="n">
        <v>0.6</v>
      </c>
    </row>
    <row r="7118" customFormat="false" ht="51" hidden="false" customHeight="false" outlineLevel="0" collapsed="false">
      <c r="A7118" s="63" t="s">
        <v>1561</v>
      </c>
      <c r="B7118" s="23" t="s">
        <v>1562</v>
      </c>
      <c r="C7118" s="24" t="s">
        <v>17</v>
      </c>
      <c r="D7118" s="24" t="s">
        <v>1557</v>
      </c>
      <c r="E7118" s="62" t="n">
        <v>0.47</v>
      </c>
      <c r="F7118" s="26" t="n">
        <v>1.48</v>
      </c>
      <c r="G7118" s="26" t="n">
        <v>0.7</v>
      </c>
    </row>
    <row r="7119" customFormat="false" ht="15" hidden="false" customHeight="false" outlineLevel="0" collapsed="false">
      <c r="A7119" s="64" t="s">
        <v>1353</v>
      </c>
      <c r="B7119" s="64"/>
      <c r="C7119" s="64"/>
      <c r="D7119" s="64"/>
      <c r="E7119" s="64"/>
      <c r="F7119" s="64"/>
      <c r="G7119" s="65" t="n">
        <v>15.08</v>
      </c>
    </row>
    <row r="7120" customFormat="false" ht="15" hidden="false" customHeight="false" outlineLevel="0" collapsed="false">
      <c r="A7120" s="64" t="s">
        <v>1354</v>
      </c>
      <c r="B7120" s="64"/>
      <c r="C7120" s="64"/>
      <c r="D7120" s="64"/>
      <c r="E7120" s="64"/>
      <c r="F7120" s="64"/>
      <c r="G7120" s="65" t="n">
        <v>353.69</v>
      </c>
    </row>
    <row r="7121" customFormat="false" ht="15" hidden="false" customHeight="false" outlineLevel="0" collapsed="false">
      <c r="A7121" s="64" t="s">
        <v>1355</v>
      </c>
      <c r="B7121" s="64"/>
      <c r="C7121" s="64"/>
      <c r="D7121" s="64"/>
      <c r="E7121" s="64"/>
      <c r="F7121" s="64"/>
      <c r="G7121" s="65" t="n">
        <v>368.77</v>
      </c>
    </row>
    <row r="7122" customFormat="false" ht="15" hidden="false" customHeight="false" outlineLevel="0" collapsed="false">
      <c r="A7122" s="64" t="s">
        <v>1356</v>
      </c>
      <c r="B7122" s="64"/>
      <c r="C7122" s="64"/>
      <c r="D7122" s="64"/>
      <c r="E7122" s="64"/>
      <c r="F7122" s="64"/>
      <c r="G7122" s="65" t="n">
        <v>0</v>
      </c>
    </row>
    <row r="7123" customFormat="false" ht="15" hidden="false" customHeight="false" outlineLevel="0" collapsed="false">
      <c r="A7123" s="64" t="s">
        <v>1357</v>
      </c>
      <c r="B7123" s="64"/>
      <c r="C7123" s="64"/>
      <c r="D7123" s="64"/>
      <c r="E7123" s="64"/>
      <c r="F7123" s="64"/>
      <c r="G7123" s="65" t="n">
        <v>94.59</v>
      </c>
    </row>
    <row r="7124" customFormat="false" ht="15" hidden="false" customHeight="false" outlineLevel="0" collapsed="false">
      <c r="A7124" s="64" t="s">
        <v>1358</v>
      </c>
      <c r="B7124" s="64"/>
      <c r="C7124" s="64"/>
      <c r="D7124" s="64"/>
      <c r="E7124" s="64"/>
      <c r="F7124" s="64"/>
      <c r="G7124" s="65" t="n">
        <v>0</v>
      </c>
    </row>
    <row r="7125" customFormat="false" ht="15" hidden="false" customHeight="false" outlineLevel="0" collapsed="false">
      <c r="A7125" s="64" t="s">
        <v>1359</v>
      </c>
      <c r="B7125" s="64"/>
      <c r="C7125" s="64"/>
      <c r="D7125" s="64"/>
      <c r="E7125" s="64"/>
      <c r="F7125" s="64"/>
      <c r="G7125" s="65" t="n">
        <v>94.59</v>
      </c>
    </row>
    <row r="7126" customFormat="false" ht="15" hidden="false" customHeight="false" outlineLevel="0" collapsed="false">
      <c r="A7126" s="64" t="s">
        <v>1360</v>
      </c>
      <c r="B7126" s="64"/>
      <c r="C7126" s="64"/>
      <c r="D7126" s="64"/>
      <c r="E7126" s="64"/>
      <c r="F7126" s="64"/>
      <c r="G7126" s="65" t="n">
        <v>463.36</v>
      </c>
    </row>
    <row r="7127" customFormat="false" ht="15" hidden="false" customHeight="false" outlineLevel="0" collapsed="false">
      <c r="A7127" s="64" t="s">
        <v>1361</v>
      </c>
      <c r="B7127" s="64"/>
      <c r="C7127" s="64"/>
      <c r="D7127" s="64"/>
      <c r="E7127" s="64"/>
      <c r="F7127" s="64"/>
      <c r="G7127" s="65" t="n">
        <v>4.7</v>
      </c>
    </row>
    <row r="7128" customFormat="false" ht="15" hidden="false" customHeight="false" outlineLevel="0" collapsed="false">
      <c r="A7128" s="64" t="s">
        <v>1362</v>
      </c>
      <c r="B7128" s="64"/>
      <c r="C7128" s="64"/>
      <c r="D7128" s="64"/>
      <c r="E7128" s="64"/>
      <c r="F7128" s="64"/>
      <c r="G7128" s="65" t="n">
        <f aca="false">G7126*G7127</f>
        <v>2177.792</v>
      </c>
    </row>
    <row r="7129" customFormat="false" ht="15" hidden="false" customHeight="false" outlineLevel="0" collapsed="false">
      <c r="A7129" s="66"/>
      <c r="B7129" s="66"/>
      <c r="C7129" s="66"/>
      <c r="D7129" s="66"/>
      <c r="E7129" s="66"/>
      <c r="F7129" s="66"/>
      <c r="G7129" s="66"/>
    </row>
    <row r="7130" customFormat="false" ht="102" hidden="false" customHeight="false" outlineLevel="0" collapsed="false">
      <c r="A7130" s="30" t="s">
        <v>866</v>
      </c>
      <c r="B7130" s="30" t="s">
        <v>128</v>
      </c>
      <c r="C7130" s="61" t="s">
        <v>17</v>
      </c>
      <c r="D7130" s="61" t="s">
        <v>18</v>
      </c>
      <c r="E7130" s="62"/>
      <c r="F7130" s="25"/>
      <c r="G7130" s="25"/>
    </row>
    <row r="7131" customFormat="false" ht="38.25" hidden="false" customHeight="false" outlineLevel="0" collapsed="false">
      <c r="A7131" s="63" t="n">
        <v>2692</v>
      </c>
      <c r="B7131" s="23" t="s">
        <v>1563</v>
      </c>
      <c r="C7131" s="24" t="s">
        <v>1343</v>
      </c>
      <c r="D7131" s="24" t="s">
        <v>1398</v>
      </c>
      <c r="E7131" s="62" t="n">
        <v>0.17</v>
      </c>
      <c r="F7131" s="26" t="n">
        <v>6.24</v>
      </c>
      <c r="G7131" s="26" t="n">
        <v>1.04</v>
      </c>
    </row>
    <row r="7132" customFormat="false" ht="51" hidden="false" customHeight="false" outlineLevel="0" collapsed="false">
      <c r="A7132" s="63" t="n">
        <v>40271</v>
      </c>
      <c r="B7132" s="23" t="s">
        <v>1564</v>
      </c>
      <c r="C7132" s="24" t="s">
        <v>1343</v>
      </c>
      <c r="D7132" s="24" t="s">
        <v>84</v>
      </c>
      <c r="E7132" s="62" t="n">
        <v>3.27</v>
      </c>
      <c r="F7132" s="26" t="n">
        <v>7.8</v>
      </c>
      <c r="G7132" s="26" t="n">
        <v>25.5</v>
      </c>
    </row>
    <row r="7133" customFormat="false" ht="63.75" hidden="false" customHeight="false" outlineLevel="0" collapsed="false">
      <c r="A7133" s="63" t="n">
        <v>40275</v>
      </c>
      <c r="B7133" s="23" t="s">
        <v>1565</v>
      </c>
      <c r="C7133" s="24" t="s">
        <v>1343</v>
      </c>
      <c r="D7133" s="24" t="s">
        <v>84</v>
      </c>
      <c r="E7133" s="62" t="n">
        <v>6.56</v>
      </c>
      <c r="F7133" s="26" t="n">
        <v>12</v>
      </c>
      <c r="G7133" s="26" t="n">
        <v>78.66</v>
      </c>
    </row>
    <row r="7134" customFormat="false" ht="51" hidden="false" customHeight="false" outlineLevel="0" collapsed="false">
      <c r="A7134" s="63" t="n">
        <v>40287</v>
      </c>
      <c r="B7134" s="23" t="s">
        <v>1566</v>
      </c>
      <c r="C7134" s="24" t="s">
        <v>1343</v>
      </c>
      <c r="D7134" s="24" t="s">
        <v>84</v>
      </c>
      <c r="E7134" s="62" t="n">
        <v>13.09</v>
      </c>
      <c r="F7134" s="26" t="n">
        <v>3</v>
      </c>
      <c r="G7134" s="26" t="n">
        <v>39.28</v>
      </c>
    </row>
    <row r="7135" customFormat="false" ht="25.5" hidden="false" customHeight="false" outlineLevel="0" collapsed="false">
      <c r="A7135" s="63" t="n">
        <v>40304</v>
      </c>
      <c r="B7135" s="23" t="s">
        <v>1567</v>
      </c>
      <c r="C7135" s="24" t="s">
        <v>1343</v>
      </c>
      <c r="D7135" s="24" t="s">
        <v>114</v>
      </c>
      <c r="E7135" s="62" t="n">
        <v>0.32</v>
      </c>
      <c r="F7135" s="26" t="n">
        <v>10.79</v>
      </c>
      <c r="G7135" s="26" t="n">
        <v>3.42</v>
      </c>
    </row>
    <row r="7136" customFormat="false" ht="25.5" hidden="false" customHeight="false" outlineLevel="0" collapsed="false">
      <c r="A7136" s="63" t="s">
        <v>1568</v>
      </c>
      <c r="B7136" s="23" t="s">
        <v>1569</v>
      </c>
      <c r="C7136" s="24" t="s">
        <v>17</v>
      </c>
      <c r="D7136" s="24" t="s">
        <v>1314</v>
      </c>
      <c r="E7136" s="62" t="n">
        <v>2.79</v>
      </c>
      <c r="F7136" s="26" t="n">
        <v>12.67</v>
      </c>
      <c r="G7136" s="26" t="n">
        <v>35.29</v>
      </c>
    </row>
    <row r="7137" customFormat="false" ht="25.5" hidden="false" customHeight="false" outlineLevel="0" collapsed="false">
      <c r="A7137" s="63" t="s">
        <v>1347</v>
      </c>
      <c r="B7137" s="23" t="s">
        <v>1348</v>
      </c>
      <c r="C7137" s="24" t="s">
        <v>17</v>
      </c>
      <c r="D7137" s="24" t="s">
        <v>1314</v>
      </c>
      <c r="E7137" s="62" t="n">
        <v>15.23</v>
      </c>
      <c r="F7137" s="26" t="n">
        <v>15.45</v>
      </c>
      <c r="G7137" s="26" t="n">
        <v>235.25</v>
      </c>
    </row>
    <row r="7138" customFormat="false" ht="63.75" hidden="false" customHeight="false" outlineLevel="0" collapsed="false">
      <c r="A7138" s="63" t="s">
        <v>1570</v>
      </c>
      <c r="B7138" s="23" t="s">
        <v>1571</v>
      </c>
      <c r="C7138" s="24" t="s">
        <v>17</v>
      </c>
      <c r="D7138" s="24" t="s">
        <v>18</v>
      </c>
      <c r="E7138" s="62" t="n">
        <v>2.5</v>
      </c>
      <c r="F7138" s="26" t="n">
        <v>78.58</v>
      </c>
      <c r="G7138" s="26" t="n">
        <v>196.6</v>
      </c>
    </row>
    <row r="7139" customFormat="false" ht="15" hidden="false" customHeight="false" outlineLevel="0" collapsed="false">
      <c r="A7139" s="64" t="s">
        <v>1353</v>
      </c>
      <c r="B7139" s="64"/>
      <c r="C7139" s="64"/>
      <c r="D7139" s="64"/>
      <c r="E7139" s="64"/>
      <c r="F7139" s="64"/>
      <c r="G7139" s="65" t="n">
        <v>14.83</v>
      </c>
    </row>
    <row r="7140" customFormat="false" ht="15" hidden="false" customHeight="false" outlineLevel="0" collapsed="false">
      <c r="A7140" s="64" t="s">
        <v>1354</v>
      </c>
      <c r="B7140" s="64"/>
      <c r="C7140" s="64"/>
      <c r="D7140" s="64"/>
      <c r="E7140" s="64"/>
      <c r="F7140" s="64"/>
      <c r="G7140" s="65" t="n">
        <v>22.04</v>
      </c>
    </row>
    <row r="7141" customFormat="false" ht="15" hidden="false" customHeight="false" outlineLevel="0" collapsed="false">
      <c r="A7141" s="64" t="s">
        <v>1355</v>
      </c>
      <c r="B7141" s="64"/>
      <c r="C7141" s="64"/>
      <c r="D7141" s="64"/>
      <c r="E7141" s="64"/>
      <c r="F7141" s="64"/>
      <c r="G7141" s="65" t="n">
        <v>36.87</v>
      </c>
    </row>
    <row r="7142" customFormat="false" ht="15" hidden="false" customHeight="false" outlineLevel="0" collapsed="false">
      <c r="A7142" s="64" t="s">
        <v>1356</v>
      </c>
      <c r="B7142" s="64"/>
      <c r="C7142" s="64"/>
      <c r="D7142" s="64"/>
      <c r="E7142" s="64"/>
      <c r="F7142" s="64"/>
      <c r="G7142" s="65" t="n">
        <v>0</v>
      </c>
    </row>
    <row r="7143" customFormat="false" ht="15" hidden="false" customHeight="false" outlineLevel="0" collapsed="false">
      <c r="A7143" s="64" t="s">
        <v>1357</v>
      </c>
      <c r="B7143" s="64"/>
      <c r="C7143" s="64"/>
      <c r="D7143" s="64"/>
      <c r="E7143" s="64"/>
      <c r="F7143" s="64"/>
      <c r="G7143" s="65" t="n">
        <v>9.46</v>
      </c>
    </row>
    <row r="7144" customFormat="false" ht="15" hidden="false" customHeight="false" outlineLevel="0" collapsed="false">
      <c r="A7144" s="64" t="s">
        <v>1358</v>
      </c>
      <c r="B7144" s="64"/>
      <c r="C7144" s="64"/>
      <c r="D7144" s="64"/>
      <c r="E7144" s="64"/>
      <c r="F7144" s="64"/>
      <c r="G7144" s="65" t="n">
        <v>0</v>
      </c>
    </row>
    <row r="7145" customFormat="false" ht="15" hidden="false" customHeight="false" outlineLevel="0" collapsed="false">
      <c r="A7145" s="64" t="s">
        <v>1359</v>
      </c>
      <c r="B7145" s="64"/>
      <c r="C7145" s="64"/>
      <c r="D7145" s="64"/>
      <c r="E7145" s="64"/>
      <c r="F7145" s="64"/>
      <c r="G7145" s="65" t="n">
        <v>9.46</v>
      </c>
    </row>
    <row r="7146" customFormat="false" ht="15" hidden="false" customHeight="false" outlineLevel="0" collapsed="false">
      <c r="A7146" s="64" t="s">
        <v>1360</v>
      </c>
      <c r="B7146" s="64"/>
      <c r="C7146" s="64"/>
      <c r="D7146" s="64"/>
      <c r="E7146" s="64"/>
      <c r="F7146" s="64"/>
      <c r="G7146" s="65" t="n">
        <v>46.33</v>
      </c>
    </row>
    <row r="7147" customFormat="false" ht="15" hidden="false" customHeight="false" outlineLevel="0" collapsed="false">
      <c r="A7147" s="64" t="s">
        <v>1361</v>
      </c>
      <c r="B7147" s="64"/>
      <c r="C7147" s="64"/>
      <c r="D7147" s="64"/>
      <c r="E7147" s="64"/>
      <c r="F7147" s="64"/>
      <c r="G7147" s="65" t="n">
        <v>16.68</v>
      </c>
    </row>
    <row r="7148" customFormat="false" ht="15" hidden="false" customHeight="false" outlineLevel="0" collapsed="false">
      <c r="A7148" s="64" t="s">
        <v>1362</v>
      </c>
      <c r="B7148" s="64"/>
      <c r="C7148" s="64"/>
      <c r="D7148" s="64"/>
      <c r="E7148" s="64"/>
      <c r="F7148" s="64"/>
      <c r="G7148" s="65" t="n">
        <f aca="false">G7146*G7147</f>
        <v>772.7844</v>
      </c>
    </row>
    <row r="7149" customFormat="false" ht="15" hidden="false" customHeight="false" outlineLevel="0" collapsed="false">
      <c r="A7149" s="66"/>
      <c r="B7149" s="66"/>
      <c r="C7149" s="66"/>
      <c r="D7149" s="66"/>
      <c r="E7149" s="66"/>
      <c r="F7149" s="66"/>
      <c r="G7149" s="66"/>
    </row>
    <row r="7150" customFormat="false" ht="63.75" hidden="false" customHeight="false" outlineLevel="0" collapsed="false">
      <c r="A7150" s="30" t="s">
        <v>867</v>
      </c>
      <c r="B7150" s="30" t="s">
        <v>130</v>
      </c>
      <c r="C7150" s="61" t="s">
        <v>17</v>
      </c>
      <c r="D7150" s="61" t="s">
        <v>18</v>
      </c>
      <c r="E7150" s="62"/>
      <c r="F7150" s="25"/>
      <c r="G7150" s="25"/>
    </row>
    <row r="7151" customFormat="false" ht="76.5" hidden="false" customHeight="false" outlineLevel="0" collapsed="false">
      <c r="A7151" s="63" t="n">
        <v>10749</v>
      </c>
      <c r="B7151" s="23" t="s">
        <v>1572</v>
      </c>
      <c r="C7151" s="24" t="s">
        <v>1343</v>
      </c>
      <c r="D7151" s="24" t="s">
        <v>84</v>
      </c>
      <c r="E7151" s="62" t="n">
        <v>45.57</v>
      </c>
      <c r="F7151" s="26" t="n">
        <v>5.49</v>
      </c>
      <c r="G7151" s="26" t="n">
        <v>250.16</v>
      </c>
    </row>
    <row r="7152" customFormat="false" ht="38.25" hidden="false" customHeight="false" outlineLevel="0" collapsed="false">
      <c r="A7152" s="63" t="n">
        <v>2692</v>
      </c>
      <c r="B7152" s="23" t="s">
        <v>1563</v>
      </c>
      <c r="C7152" s="24" t="s">
        <v>1343</v>
      </c>
      <c r="D7152" s="24" t="s">
        <v>1398</v>
      </c>
      <c r="E7152" s="62" t="n">
        <v>0.38</v>
      </c>
      <c r="F7152" s="26" t="n">
        <v>6.24</v>
      </c>
      <c r="G7152" s="26" t="n">
        <v>2.4</v>
      </c>
    </row>
    <row r="7153" customFormat="false" ht="63.75" hidden="false" customHeight="false" outlineLevel="0" collapsed="false">
      <c r="A7153" s="63" t="n">
        <v>40275</v>
      </c>
      <c r="B7153" s="23" t="s">
        <v>1565</v>
      </c>
      <c r="C7153" s="24" t="s">
        <v>1343</v>
      </c>
      <c r="D7153" s="24" t="s">
        <v>84</v>
      </c>
      <c r="E7153" s="62" t="n">
        <v>13.68</v>
      </c>
      <c r="F7153" s="26" t="n">
        <v>12</v>
      </c>
      <c r="G7153" s="26" t="n">
        <v>164.13</v>
      </c>
    </row>
    <row r="7154" customFormat="false" ht="51" hidden="false" customHeight="false" outlineLevel="0" collapsed="false">
      <c r="A7154" s="63" t="n">
        <v>40287</v>
      </c>
      <c r="B7154" s="23" t="s">
        <v>1566</v>
      </c>
      <c r="C7154" s="24" t="s">
        <v>1343</v>
      </c>
      <c r="D7154" s="24" t="s">
        <v>84</v>
      </c>
      <c r="E7154" s="62" t="n">
        <v>18.21</v>
      </c>
      <c r="F7154" s="26" t="n">
        <v>3</v>
      </c>
      <c r="G7154" s="26" t="n">
        <v>54.63</v>
      </c>
    </row>
    <row r="7155" customFormat="false" ht="25.5" hidden="false" customHeight="false" outlineLevel="0" collapsed="false">
      <c r="A7155" s="63" t="n">
        <v>40304</v>
      </c>
      <c r="B7155" s="23" t="s">
        <v>1567</v>
      </c>
      <c r="C7155" s="24" t="s">
        <v>1343</v>
      </c>
      <c r="D7155" s="24" t="s">
        <v>114</v>
      </c>
      <c r="E7155" s="62" t="n">
        <v>1.27</v>
      </c>
      <c r="F7155" s="26" t="n">
        <v>10.79</v>
      </c>
      <c r="G7155" s="26" t="n">
        <v>13.68</v>
      </c>
    </row>
    <row r="7156" customFormat="false" ht="25.5" hidden="false" customHeight="false" outlineLevel="0" collapsed="false">
      <c r="A7156" s="63" t="n">
        <v>40339</v>
      </c>
      <c r="B7156" s="23" t="s">
        <v>1573</v>
      </c>
      <c r="C7156" s="24" t="s">
        <v>1343</v>
      </c>
      <c r="D7156" s="24" t="s">
        <v>84</v>
      </c>
      <c r="E7156" s="62" t="n">
        <v>45.57</v>
      </c>
      <c r="F7156" s="26" t="n">
        <v>3</v>
      </c>
      <c r="G7156" s="26" t="n">
        <v>136.7</v>
      </c>
    </row>
    <row r="7157" customFormat="false" ht="38.25" hidden="false" customHeight="false" outlineLevel="0" collapsed="false">
      <c r="A7157" s="63" t="n">
        <v>4491</v>
      </c>
      <c r="B7157" s="23" t="s">
        <v>1344</v>
      </c>
      <c r="C7157" s="24" t="s">
        <v>1343</v>
      </c>
      <c r="D7157" s="24" t="s">
        <v>49</v>
      </c>
      <c r="E7157" s="62" t="n">
        <v>11.37</v>
      </c>
      <c r="F7157" s="26" t="n">
        <v>4.52</v>
      </c>
      <c r="G7157" s="26" t="n">
        <v>51.4</v>
      </c>
    </row>
    <row r="7158" customFormat="false" ht="25.5" hidden="false" customHeight="false" outlineLevel="0" collapsed="false">
      <c r="A7158" s="63" t="s">
        <v>1568</v>
      </c>
      <c r="B7158" s="23" t="s">
        <v>1569</v>
      </c>
      <c r="C7158" s="24" t="s">
        <v>17</v>
      </c>
      <c r="D7158" s="24" t="s">
        <v>1314</v>
      </c>
      <c r="E7158" s="62" t="n">
        <v>9.84</v>
      </c>
      <c r="F7158" s="26" t="n">
        <v>12.67</v>
      </c>
      <c r="G7158" s="26" t="n">
        <v>124.59</v>
      </c>
    </row>
    <row r="7159" customFormat="false" ht="25.5" hidden="false" customHeight="false" outlineLevel="0" collapsed="false">
      <c r="A7159" s="63" t="s">
        <v>1347</v>
      </c>
      <c r="B7159" s="23" t="s">
        <v>1348</v>
      </c>
      <c r="C7159" s="24" t="s">
        <v>17</v>
      </c>
      <c r="D7159" s="24" t="s">
        <v>1314</v>
      </c>
      <c r="E7159" s="62" t="n">
        <v>53.67</v>
      </c>
      <c r="F7159" s="26" t="n">
        <v>15.45</v>
      </c>
      <c r="G7159" s="26" t="n">
        <v>829.11</v>
      </c>
    </row>
    <row r="7160" customFormat="false" ht="51" hidden="false" customHeight="false" outlineLevel="0" collapsed="false">
      <c r="A7160" s="63" t="s">
        <v>1574</v>
      </c>
      <c r="B7160" s="23" t="s">
        <v>1575</v>
      </c>
      <c r="C7160" s="24" t="s">
        <v>17</v>
      </c>
      <c r="D7160" s="24" t="s">
        <v>18</v>
      </c>
      <c r="E7160" s="62" t="n">
        <v>9.07</v>
      </c>
      <c r="F7160" s="26" t="n">
        <v>58.89</v>
      </c>
      <c r="G7160" s="26" t="n">
        <v>533.93</v>
      </c>
    </row>
    <row r="7161" customFormat="false" ht="15" hidden="false" customHeight="false" outlineLevel="0" collapsed="false">
      <c r="A7161" s="64" t="s">
        <v>1353</v>
      </c>
      <c r="B7161" s="64"/>
      <c r="C7161" s="64"/>
      <c r="D7161" s="64"/>
      <c r="E7161" s="64"/>
      <c r="F7161" s="64"/>
      <c r="G7161" s="65" t="n">
        <v>21.87</v>
      </c>
    </row>
    <row r="7162" customFormat="false" ht="15" hidden="false" customHeight="false" outlineLevel="0" collapsed="false">
      <c r="A7162" s="64" t="s">
        <v>1354</v>
      </c>
      <c r="B7162" s="64"/>
      <c r="C7162" s="64"/>
      <c r="D7162" s="64"/>
      <c r="E7162" s="64"/>
      <c r="F7162" s="64"/>
      <c r="G7162" s="65" t="n">
        <v>34.37</v>
      </c>
    </row>
    <row r="7163" customFormat="false" ht="15" hidden="false" customHeight="false" outlineLevel="0" collapsed="false">
      <c r="A7163" s="64" t="s">
        <v>1355</v>
      </c>
      <c r="B7163" s="64"/>
      <c r="C7163" s="64"/>
      <c r="D7163" s="64"/>
      <c r="E7163" s="64"/>
      <c r="F7163" s="64"/>
      <c r="G7163" s="65" t="n">
        <v>56.24</v>
      </c>
    </row>
    <row r="7164" customFormat="false" ht="15" hidden="false" customHeight="false" outlineLevel="0" collapsed="false">
      <c r="A7164" s="64" t="s">
        <v>1356</v>
      </c>
      <c r="B7164" s="64"/>
      <c r="C7164" s="64"/>
      <c r="D7164" s="64"/>
      <c r="E7164" s="64"/>
      <c r="F7164" s="64"/>
      <c r="G7164" s="65" t="n">
        <v>0</v>
      </c>
    </row>
    <row r="7165" customFormat="false" ht="15" hidden="false" customHeight="false" outlineLevel="0" collapsed="false">
      <c r="A7165" s="64" t="s">
        <v>1357</v>
      </c>
      <c r="B7165" s="64"/>
      <c r="C7165" s="64"/>
      <c r="D7165" s="64"/>
      <c r="E7165" s="64"/>
      <c r="F7165" s="64"/>
      <c r="G7165" s="65" t="n">
        <v>14.43</v>
      </c>
    </row>
    <row r="7166" customFormat="false" ht="15" hidden="false" customHeight="false" outlineLevel="0" collapsed="false">
      <c r="A7166" s="64" t="s">
        <v>1358</v>
      </c>
      <c r="B7166" s="64"/>
      <c r="C7166" s="64"/>
      <c r="D7166" s="64"/>
      <c r="E7166" s="64"/>
      <c r="F7166" s="64"/>
      <c r="G7166" s="65" t="n">
        <v>0</v>
      </c>
    </row>
    <row r="7167" customFormat="false" ht="15" hidden="false" customHeight="false" outlineLevel="0" collapsed="false">
      <c r="A7167" s="64" t="s">
        <v>1359</v>
      </c>
      <c r="B7167" s="64"/>
      <c r="C7167" s="64"/>
      <c r="D7167" s="64"/>
      <c r="E7167" s="64"/>
      <c r="F7167" s="64"/>
      <c r="G7167" s="65" t="n">
        <v>14.43</v>
      </c>
    </row>
    <row r="7168" customFormat="false" ht="15" hidden="false" customHeight="false" outlineLevel="0" collapsed="false">
      <c r="A7168" s="64" t="s">
        <v>1360</v>
      </c>
      <c r="B7168" s="64"/>
      <c r="C7168" s="64"/>
      <c r="D7168" s="64"/>
      <c r="E7168" s="64"/>
      <c r="F7168" s="64"/>
      <c r="G7168" s="65" t="n">
        <v>70.67</v>
      </c>
    </row>
    <row r="7169" customFormat="false" ht="15" hidden="false" customHeight="false" outlineLevel="0" collapsed="false">
      <c r="A7169" s="64" t="s">
        <v>1361</v>
      </c>
      <c r="B7169" s="64"/>
      <c r="C7169" s="64"/>
      <c r="D7169" s="64"/>
      <c r="E7169" s="64"/>
      <c r="F7169" s="64"/>
      <c r="G7169" s="65" t="n">
        <v>38.42</v>
      </c>
    </row>
    <row r="7170" customFormat="false" ht="15" hidden="false" customHeight="false" outlineLevel="0" collapsed="false">
      <c r="A7170" s="64" t="s">
        <v>1362</v>
      </c>
      <c r="B7170" s="64"/>
      <c r="C7170" s="64"/>
      <c r="D7170" s="64"/>
      <c r="E7170" s="64"/>
      <c r="F7170" s="64"/>
      <c r="G7170" s="65" t="n">
        <f aca="false">G7168*G7169</f>
        <v>2715.1414</v>
      </c>
    </row>
    <row r="7171" customFormat="false" ht="15" hidden="false" customHeight="false" outlineLevel="0" collapsed="false">
      <c r="A7171" s="66"/>
      <c r="B7171" s="66"/>
      <c r="C7171" s="66"/>
      <c r="D7171" s="66"/>
      <c r="E7171" s="66"/>
      <c r="F7171" s="66"/>
      <c r="G7171" s="66"/>
    </row>
    <row r="7172" customFormat="false" ht="76.5" hidden="false" customHeight="false" outlineLevel="0" collapsed="false">
      <c r="A7172" s="30" t="s">
        <v>868</v>
      </c>
      <c r="B7172" s="30" t="s">
        <v>134</v>
      </c>
      <c r="C7172" s="61" t="s">
        <v>17</v>
      </c>
      <c r="D7172" s="61" t="s">
        <v>114</v>
      </c>
      <c r="E7172" s="62"/>
      <c r="F7172" s="25"/>
      <c r="G7172" s="25"/>
    </row>
    <row r="7173" customFormat="false" ht="25.5" hidden="false" customHeight="false" outlineLevel="0" collapsed="false">
      <c r="A7173" s="63" t="n">
        <v>337</v>
      </c>
      <c r="B7173" s="23" t="s">
        <v>1392</v>
      </c>
      <c r="C7173" s="24" t="s">
        <v>1343</v>
      </c>
      <c r="D7173" s="24" t="s">
        <v>114</v>
      </c>
      <c r="E7173" s="62" t="n">
        <v>0.86</v>
      </c>
      <c r="F7173" s="26" t="n">
        <v>8.9</v>
      </c>
      <c r="G7173" s="26" t="n">
        <v>7.67</v>
      </c>
    </row>
    <row r="7174" customFormat="false" ht="25.5" hidden="false" customHeight="false" outlineLevel="0" collapsed="false">
      <c r="A7174" s="63" t="n">
        <v>40215</v>
      </c>
      <c r="B7174" s="23" t="s">
        <v>1541</v>
      </c>
      <c r="C7174" s="24" t="s">
        <v>1343</v>
      </c>
      <c r="D7174" s="24" t="s">
        <v>23</v>
      </c>
      <c r="E7174" s="62" t="n">
        <v>41.03</v>
      </c>
      <c r="F7174" s="26" t="n">
        <v>0.11</v>
      </c>
      <c r="G7174" s="26" t="n">
        <v>4.51</v>
      </c>
    </row>
    <row r="7175" customFormat="false" ht="25.5" hidden="false" customHeight="false" outlineLevel="0" collapsed="false">
      <c r="A7175" s="63" t="s">
        <v>1535</v>
      </c>
      <c r="B7175" s="23" t="s">
        <v>1536</v>
      </c>
      <c r="C7175" s="24" t="s">
        <v>17</v>
      </c>
      <c r="D7175" s="24" t="s">
        <v>1314</v>
      </c>
      <c r="E7175" s="62" t="n">
        <v>1.27</v>
      </c>
      <c r="F7175" s="26" t="n">
        <v>12.65</v>
      </c>
      <c r="G7175" s="26" t="n">
        <v>16</v>
      </c>
    </row>
    <row r="7176" customFormat="false" ht="25.5" hidden="false" customHeight="false" outlineLevel="0" collapsed="false">
      <c r="A7176" s="63" t="s">
        <v>1537</v>
      </c>
      <c r="B7176" s="23" t="s">
        <v>1538</v>
      </c>
      <c r="C7176" s="24" t="s">
        <v>17</v>
      </c>
      <c r="D7176" s="24" t="s">
        <v>1314</v>
      </c>
      <c r="E7176" s="62" t="n">
        <v>7.74</v>
      </c>
      <c r="F7176" s="26" t="n">
        <v>15.45</v>
      </c>
      <c r="G7176" s="26" t="n">
        <v>119.58</v>
      </c>
    </row>
    <row r="7177" customFormat="false" ht="51" hidden="false" customHeight="false" outlineLevel="0" collapsed="false">
      <c r="A7177" s="63" t="s">
        <v>1581</v>
      </c>
      <c r="B7177" s="23" t="s">
        <v>1582</v>
      </c>
      <c r="C7177" s="24" t="s">
        <v>17</v>
      </c>
      <c r="D7177" s="24" t="s">
        <v>114</v>
      </c>
      <c r="E7177" s="62" t="n">
        <v>34.48</v>
      </c>
      <c r="F7177" s="26" t="n">
        <v>7.69</v>
      </c>
      <c r="G7177" s="26" t="n">
        <v>265.18</v>
      </c>
    </row>
    <row r="7178" customFormat="false" ht="15" hidden="false" customHeight="false" outlineLevel="0" collapsed="false">
      <c r="A7178" s="64" t="s">
        <v>1353</v>
      </c>
      <c r="B7178" s="64"/>
      <c r="C7178" s="64"/>
      <c r="D7178" s="64"/>
      <c r="E7178" s="64"/>
      <c r="F7178" s="64"/>
      <c r="G7178" s="65" t="n">
        <v>5.17</v>
      </c>
    </row>
    <row r="7179" customFormat="false" ht="15" hidden="false" customHeight="false" outlineLevel="0" collapsed="false">
      <c r="A7179" s="64" t="s">
        <v>1354</v>
      </c>
      <c r="B7179" s="64"/>
      <c r="C7179" s="64"/>
      <c r="D7179" s="64"/>
      <c r="E7179" s="64"/>
      <c r="F7179" s="64"/>
      <c r="G7179" s="65" t="n">
        <v>6.81</v>
      </c>
    </row>
    <row r="7180" customFormat="false" ht="15" hidden="false" customHeight="false" outlineLevel="0" collapsed="false">
      <c r="A7180" s="64" t="s">
        <v>1355</v>
      </c>
      <c r="B7180" s="64"/>
      <c r="C7180" s="64"/>
      <c r="D7180" s="64"/>
      <c r="E7180" s="64"/>
      <c r="F7180" s="64"/>
      <c r="G7180" s="65" t="n">
        <v>11.98</v>
      </c>
    </row>
    <row r="7181" customFormat="false" ht="15" hidden="false" customHeight="false" outlineLevel="0" collapsed="false">
      <c r="A7181" s="64" t="s">
        <v>1356</v>
      </c>
      <c r="B7181" s="64"/>
      <c r="C7181" s="64"/>
      <c r="D7181" s="64"/>
      <c r="E7181" s="64"/>
      <c r="F7181" s="64"/>
      <c r="G7181" s="65" t="n">
        <v>0</v>
      </c>
    </row>
    <row r="7182" customFormat="false" ht="15" hidden="false" customHeight="false" outlineLevel="0" collapsed="false">
      <c r="A7182" s="64" t="s">
        <v>1357</v>
      </c>
      <c r="B7182" s="64"/>
      <c r="C7182" s="64"/>
      <c r="D7182" s="64"/>
      <c r="E7182" s="64"/>
      <c r="F7182" s="64"/>
      <c r="G7182" s="65" t="n">
        <v>3.07</v>
      </c>
    </row>
    <row r="7183" customFormat="false" ht="15" hidden="false" customHeight="false" outlineLevel="0" collapsed="false">
      <c r="A7183" s="64" t="s">
        <v>1358</v>
      </c>
      <c r="B7183" s="64"/>
      <c r="C7183" s="64"/>
      <c r="D7183" s="64"/>
      <c r="E7183" s="64"/>
      <c r="F7183" s="64"/>
      <c r="G7183" s="65" t="n">
        <v>0</v>
      </c>
    </row>
    <row r="7184" customFormat="false" ht="15" hidden="false" customHeight="false" outlineLevel="0" collapsed="false">
      <c r="A7184" s="64" t="s">
        <v>1359</v>
      </c>
      <c r="B7184" s="64"/>
      <c r="C7184" s="64"/>
      <c r="D7184" s="64"/>
      <c r="E7184" s="64"/>
      <c r="F7184" s="64"/>
      <c r="G7184" s="65" t="n">
        <v>3.07</v>
      </c>
    </row>
    <row r="7185" customFormat="false" ht="15" hidden="false" customHeight="false" outlineLevel="0" collapsed="false">
      <c r="A7185" s="64" t="s">
        <v>1360</v>
      </c>
      <c r="B7185" s="64"/>
      <c r="C7185" s="64"/>
      <c r="D7185" s="64"/>
      <c r="E7185" s="64"/>
      <c r="F7185" s="64"/>
      <c r="G7185" s="65" t="n">
        <v>15.05</v>
      </c>
    </row>
    <row r="7186" customFormat="false" ht="15" hidden="false" customHeight="false" outlineLevel="0" collapsed="false">
      <c r="A7186" s="64" t="s">
        <v>1361</v>
      </c>
      <c r="B7186" s="64"/>
      <c r="C7186" s="64"/>
      <c r="D7186" s="64"/>
      <c r="E7186" s="64"/>
      <c r="F7186" s="64"/>
      <c r="G7186" s="65" t="n">
        <v>34.48</v>
      </c>
    </row>
    <row r="7187" customFormat="false" ht="15" hidden="false" customHeight="false" outlineLevel="0" collapsed="false">
      <c r="A7187" s="64" t="s">
        <v>1362</v>
      </c>
      <c r="B7187" s="64"/>
      <c r="C7187" s="64"/>
      <c r="D7187" s="64"/>
      <c r="E7187" s="64"/>
      <c r="F7187" s="64"/>
      <c r="G7187" s="65" t="n">
        <f aca="false">G7185*G7186</f>
        <v>518.924</v>
      </c>
    </row>
    <row r="7188" customFormat="false" ht="15" hidden="false" customHeight="false" outlineLevel="0" collapsed="false">
      <c r="A7188" s="66"/>
      <c r="B7188" s="66"/>
      <c r="C7188" s="66"/>
      <c r="D7188" s="66"/>
      <c r="E7188" s="66"/>
      <c r="F7188" s="66"/>
      <c r="G7188" s="66"/>
    </row>
    <row r="7189" customFormat="false" ht="76.5" hidden="false" customHeight="false" outlineLevel="0" collapsed="false">
      <c r="A7189" s="30" t="s">
        <v>869</v>
      </c>
      <c r="B7189" s="30" t="s">
        <v>136</v>
      </c>
      <c r="C7189" s="61" t="s">
        <v>17</v>
      </c>
      <c r="D7189" s="61" t="s">
        <v>114</v>
      </c>
      <c r="E7189" s="62"/>
      <c r="F7189" s="25"/>
      <c r="G7189" s="25"/>
    </row>
    <row r="7190" customFormat="false" ht="25.5" hidden="false" customHeight="false" outlineLevel="0" collapsed="false">
      <c r="A7190" s="63" t="n">
        <v>337</v>
      </c>
      <c r="B7190" s="23" t="s">
        <v>1392</v>
      </c>
      <c r="C7190" s="24" t="s">
        <v>1343</v>
      </c>
      <c r="D7190" s="24" t="s">
        <v>114</v>
      </c>
      <c r="E7190" s="62" t="n">
        <v>1.11</v>
      </c>
      <c r="F7190" s="26" t="n">
        <v>8.9</v>
      </c>
      <c r="G7190" s="26" t="n">
        <v>9.91</v>
      </c>
    </row>
    <row r="7191" customFormat="false" ht="25.5" hidden="false" customHeight="false" outlineLevel="0" collapsed="false">
      <c r="A7191" s="63" t="n">
        <v>40215</v>
      </c>
      <c r="B7191" s="23" t="s">
        <v>1541</v>
      </c>
      <c r="C7191" s="24" t="s">
        <v>1343</v>
      </c>
      <c r="D7191" s="24" t="s">
        <v>23</v>
      </c>
      <c r="E7191" s="62" t="n">
        <v>53.03</v>
      </c>
      <c r="F7191" s="26" t="n">
        <v>0.11</v>
      </c>
      <c r="G7191" s="26" t="n">
        <v>5.83</v>
      </c>
    </row>
    <row r="7192" customFormat="false" ht="25.5" hidden="false" customHeight="false" outlineLevel="0" collapsed="false">
      <c r="A7192" s="63" t="s">
        <v>1535</v>
      </c>
      <c r="B7192" s="23" t="s">
        <v>1536</v>
      </c>
      <c r="C7192" s="24" t="s">
        <v>17</v>
      </c>
      <c r="D7192" s="24" t="s">
        <v>1314</v>
      </c>
      <c r="E7192" s="62" t="n">
        <v>1.64</v>
      </c>
      <c r="F7192" s="26" t="n">
        <v>12.65</v>
      </c>
      <c r="G7192" s="26" t="n">
        <v>20.68</v>
      </c>
    </row>
    <row r="7193" customFormat="false" ht="25.5" hidden="false" customHeight="false" outlineLevel="0" collapsed="false">
      <c r="A7193" s="63" t="s">
        <v>1537</v>
      </c>
      <c r="B7193" s="23" t="s">
        <v>1538</v>
      </c>
      <c r="C7193" s="24" t="s">
        <v>17</v>
      </c>
      <c r="D7193" s="24" t="s">
        <v>1314</v>
      </c>
      <c r="E7193" s="62" t="n">
        <v>10</v>
      </c>
      <c r="F7193" s="26" t="n">
        <v>15.45</v>
      </c>
      <c r="G7193" s="26" t="n">
        <v>154.53</v>
      </c>
    </row>
    <row r="7194" customFormat="false" ht="38.25" hidden="false" customHeight="false" outlineLevel="0" collapsed="false">
      <c r="A7194" s="63" t="s">
        <v>1583</v>
      </c>
      <c r="B7194" s="23" t="s">
        <v>1584</v>
      </c>
      <c r="C7194" s="24" t="s">
        <v>17</v>
      </c>
      <c r="D7194" s="24" t="s">
        <v>114</v>
      </c>
      <c r="E7194" s="62" t="n">
        <v>0</v>
      </c>
      <c r="F7194" s="26" t="n">
        <v>6.33</v>
      </c>
      <c r="G7194" s="26" t="n">
        <v>0</v>
      </c>
    </row>
    <row r="7195" customFormat="false" ht="15" hidden="false" customHeight="false" outlineLevel="0" collapsed="false">
      <c r="A7195" s="64" t="s">
        <v>1353</v>
      </c>
      <c r="B7195" s="64"/>
      <c r="C7195" s="64"/>
      <c r="D7195" s="64"/>
      <c r="E7195" s="64"/>
      <c r="F7195" s="64"/>
      <c r="G7195" s="65" t="n">
        <v>2.84</v>
      </c>
    </row>
    <row r="7196" customFormat="false" ht="15" hidden="false" customHeight="false" outlineLevel="0" collapsed="false">
      <c r="A7196" s="64" t="s">
        <v>1354</v>
      </c>
      <c r="B7196" s="64"/>
      <c r="C7196" s="64"/>
      <c r="D7196" s="64"/>
      <c r="E7196" s="64"/>
      <c r="F7196" s="64"/>
      <c r="G7196" s="65" t="n">
        <v>1.45</v>
      </c>
    </row>
    <row r="7197" customFormat="false" ht="15" hidden="false" customHeight="false" outlineLevel="0" collapsed="false">
      <c r="A7197" s="64" t="s">
        <v>1355</v>
      </c>
      <c r="B7197" s="64"/>
      <c r="C7197" s="64"/>
      <c r="D7197" s="64"/>
      <c r="E7197" s="64"/>
      <c r="F7197" s="64"/>
      <c r="G7197" s="65" t="n">
        <v>4.29</v>
      </c>
    </row>
    <row r="7198" customFormat="false" ht="15" hidden="false" customHeight="false" outlineLevel="0" collapsed="false">
      <c r="A7198" s="64" t="s">
        <v>1356</v>
      </c>
      <c r="B7198" s="64"/>
      <c r="C7198" s="64"/>
      <c r="D7198" s="64"/>
      <c r="E7198" s="64"/>
      <c r="F7198" s="64"/>
      <c r="G7198" s="65" t="n">
        <v>0</v>
      </c>
    </row>
    <row r="7199" customFormat="false" ht="15" hidden="false" customHeight="false" outlineLevel="0" collapsed="false">
      <c r="A7199" s="64" t="s">
        <v>1357</v>
      </c>
      <c r="B7199" s="64"/>
      <c r="C7199" s="64"/>
      <c r="D7199" s="64"/>
      <c r="E7199" s="64"/>
      <c r="F7199" s="64"/>
      <c r="G7199" s="65" t="n">
        <v>1.1</v>
      </c>
    </row>
    <row r="7200" customFormat="false" ht="15" hidden="false" customHeight="false" outlineLevel="0" collapsed="false">
      <c r="A7200" s="64" t="s">
        <v>1358</v>
      </c>
      <c r="B7200" s="64"/>
      <c r="C7200" s="64"/>
      <c r="D7200" s="64"/>
      <c r="E7200" s="64"/>
      <c r="F7200" s="64"/>
      <c r="G7200" s="65" t="n">
        <v>0</v>
      </c>
    </row>
    <row r="7201" customFormat="false" ht="15" hidden="false" customHeight="false" outlineLevel="0" collapsed="false">
      <c r="A7201" s="64" t="s">
        <v>1359</v>
      </c>
      <c r="B7201" s="64"/>
      <c r="C7201" s="64"/>
      <c r="D7201" s="64"/>
      <c r="E7201" s="64"/>
      <c r="F7201" s="64"/>
      <c r="G7201" s="65" t="n">
        <v>1.1</v>
      </c>
    </row>
    <row r="7202" customFormat="false" ht="15" hidden="false" customHeight="false" outlineLevel="0" collapsed="false">
      <c r="A7202" s="64" t="s">
        <v>1360</v>
      </c>
      <c r="B7202" s="64"/>
      <c r="C7202" s="64"/>
      <c r="D7202" s="64"/>
      <c r="E7202" s="64"/>
      <c r="F7202" s="64"/>
      <c r="G7202" s="65" t="n">
        <v>5.38</v>
      </c>
    </row>
    <row r="7203" customFormat="false" ht="15" hidden="false" customHeight="false" outlineLevel="0" collapsed="false">
      <c r="A7203" s="64" t="s">
        <v>1361</v>
      </c>
      <c r="B7203" s="64"/>
      <c r="C7203" s="64"/>
      <c r="D7203" s="64"/>
      <c r="E7203" s="64"/>
      <c r="F7203" s="64"/>
      <c r="G7203" s="65" t="n">
        <v>44.56</v>
      </c>
    </row>
    <row r="7204" customFormat="false" ht="15" hidden="false" customHeight="false" outlineLevel="0" collapsed="false">
      <c r="A7204" s="64" t="s">
        <v>1362</v>
      </c>
      <c r="B7204" s="64"/>
      <c r="C7204" s="64"/>
      <c r="D7204" s="64"/>
      <c r="E7204" s="64"/>
      <c r="F7204" s="64"/>
      <c r="G7204" s="65" t="n">
        <f aca="false">G7202*G7203</f>
        <v>239.7328</v>
      </c>
    </row>
    <row r="7205" customFormat="false" ht="15" hidden="false" customHeight="false" outlineLevel="0" collapsed="false">
      <c r="A7205" s="66"/>
      <c r="B7205" s="66"/>
      <c r="C7205" s="66"/>
      <c r="D7205" s="66"/>
      <c r="E7205" s="66"/>
      <c r="F7205" s="66"/>
      <c r="G7205" s="66"/>
    </row>
    <row r="7206" customFormat="false" ht="76.5" hidden="false" customHeight="false" outlineLevel="0" collapsed="false">
      <c r="A7206" s="30" t="s">
        <v>870</v>
      </c>
      <c r="B7206" s="30" t="s">
        <v>138</v>
      </c>
      <c r="C7206" s="61" t="s">
        <v>17</v>
      </c>
      <c r="D7206" s="61" t="s">
        <v>114</v>
      </c>
      <c r="E7206" s="62"/>
      <c r="F7206" s="25"/>
      <c r="G7206" s="25"/>
    </row>
    <row r="7207" customFormat="false" ht="25.5" hidden="false" customHeight="false" outlineLevel="0" collapsed="false">
      <c r="A7207" s="63" t="n">
        <v>337</v>
      </c>
      <c r="B7207" s="23" t="s">
        <v>1392</v>
      </c>
      <c r="C7207" s="24" t="s">
        <v>1343</v>
      </c>
      <c r="D7207" s="24" t="s">
        <v>114</v>
      </c>
      <c r="E7207" s="62" t="n">
        <v>0.24</v>
      </c>
      <c r="F7207" s="26" t="n">
        <v>8.9</v>
      </c>
      <c r="G7207" s="26" t="n">
        <v>2.13</v>
      </c>
    </row>
    <row r="7208" customFormat="false" ht="25.5" hidden="false" customHeight="false" outlineLevel="0" collapsed="false">
      <c r="A7208" s="63" t="n">
        <v>40215</v>
      </c>
      <c r="B7208" s="23" t="s">
        <v>1541</v>
      </c>
      <c r="C7208" s="24" t="s">
        <v>1343</v>
      </c>
      <c r="D7208" s="24" t="s">
        <v>23</v>
      </c>
      <c r="E7208" s="62" t="n">
        <v>9.28</v>
      </c>
      <c r="F7208" s="26" t="n">
        <v>0.11</v>
      </c>
      <c r="G7208" s="26" t="n">
        <v>1.02</v>
      </c>
    </row>
    <row r="7209" customFormat="false" ht="25.5" hidden="false" customHeight="false" outlineLevel="0" collapsed="false">
      <c r="A7209" s="63" t="s">
        <v>1535</v>
      </c>
      <c r="B7209" s="23" t="s">
        <v>1536</v>
      </c>
      <c r="C7209" s="24" t="s">
        <v>17</v>
      </c>
      <c r="D7209" s="24" t="s">
        <v>1314</v>
      </c>
      <c r="E7209" s="62" t="n">
        <v>0.27</v>
      </c>
      <c r="F7209" s="26" t="n">
        <v>12.65</v>
      </c>
      <c r="G7209" s="26" t="n">
        <v>3.39</v>
      </c>
    </row>
    <row r="7210" customFormat="false" ht="25.5" hidden="false" customHeight="false" outlineLevel="0" collapsed="false">
      <c r="A7210" s="63" t="s">
        <v>1537</v>
      </c>
      <c r="B7210" s="23" t="s">
        <v>1538</v>
      </c>
      <c r="C7210" s="24" t="s">
        <v>17</v>
      </c>
      <c r="D7210" s="24" t="s">
        <v>1314</v>
      </c>
      <c r="E7210" s="62" t="n">
        <v>1.64</v>
      </c>
      <c r="F7210" s="26" t="n">
        <v>15.45</v>
      </c>
      <c r="G7210" s="26" t="n">
        <v>25.32</v>
      </c>
    </row>
    <row r="7211" customFormat="false" ht="51" hidden="false" customHeight="false" outlineLevel="0" collapsed="false">
      <c r="A7211" s="63" t="s">
        <v>1542</v>
      </c>
      <c r="B7211" s="23" t="s">
        <v>1543</v>
      </c>
      <c r="C7211" s="24" t="s">
        <v>17</v>
      </c>
      <c r="D7211" s="24" t="s">
        <v>114</v>
      </c>
      <c r="E7211" s="62" t="n">
        <v>9.57</v>
      </c>
      <c r="F7211" s="26" t="n">
        <v>7.58</v>
      </c>
      <c r="G7211" s="26" t="n">
        <v>72.53</v>
      </c>
    </row>
    <row r="7212" customFormat="false" ht="15" hidden="false" customHeight="false" outlineLevel="0" collapsed="false">
      <c r="A7212" s="64" t="s">
        <v>1353</v>
      </c>
      <c r="B7212" s="64"/>
      <c r="C7212" s="64"/>
      <c r="D7212" s="64"/>
      <c r="E7212" s="64"/>
      <c r="F7212" s="64"/>
      <c r="G7212" s="65" t="n">
        <v>4.24</v>
      </c>
    </row>
    <row r="7213" customFormat="false" ht="15" hidden="false" customHeight="false" outlineLevel="0" collapsed="false">
      <c r="A7213" s="64" t="s">
        <v>1354</v>
      </c>
      <c r="B7213" s="64"/>
      <c r="C7213" s="64"/>
      <c r="D7213" s="64"/>
      <c r="E7213" s="64"/>
      <c r="F7213" s="64"/>
      <c r="G7213" s="65" t="n">
        <v>6.67</v>
      </c>
    </row>
    <row r="7214" customFormat="false" ht="15" hidden="false" customHeight="false" outlineLevel="0" collapsed="false">
      <c r="A7214" s="64" t="s">
        <v>1355</v>
      </c>
      <c r="B7214" s="64"/>
      <c r="C7214" s="64"/>
      <c r="D7214" s="64"/>
      <c r="E7214" s="64"/>
      <c r="F7214" s="64"/>
      <c r="G7214" s="65" t="n">
        <v>10.91</v>
      </c>
    </row>
    <row r="7215" customFormat="false" ht="15" hidden="false" customHeight="false" outlineLevel="0" collapsed="false">
      <c r="A7215" s="64" t="s">
        <v>1356</v>
      </c>
      <c r="B7215" s="64"/>
      <c r="C7215" s="64"/>
      <c r="D7215" s="64"/>
      <c r="E7215" s="64"/>
      <c r="F7215" s="64"/>
      <c r="G7215" s="65" t="n">
        <v>0</v>
      </c>
    </row>
    <row r="7216" customFormat="false" ht="15" hidden="false" customHeight="false" outlineLevel="0" collapsed="false">
      <c r="A7216" s="64" t="s">
        <v>1357</v>
      </c>
      <c r="B7216" s="64"/>
      <c r="C7216" s="64"/>
      <c r="D7216" s="64"/>
      <c r="E7216" s="64"/>
      <c r="F7216" s="64"/>
      <c r="G7216" s="65" t="n">
        <v>2.8</v>
      </c>
    </row>
    <row r="7217" customFormat="false" ht="15" hidden="false" customHeight="false" outlineLevel="0" collapsed="false">
      <c r="A7217" s="64" t="s">
        <v>1358</v>
      </c>
      <c r="B7217" s="64"/>
      <c r="C7217" s="64"/>
      <c r="D7217" s="64"/>
      <c r="E7217" s="64"/>
      <c r="F7217" s="64"/>
      <c r="G7217" s="65" t="n">
        <v>0</v>
      </c>
    </row>
    <row r="7218" customFormat="false" ht="15" hidden="false" customHeight="false" outlineLevel="0" collapsed="false">
      <c r="A7218" s="64" t="s">
        <v>1359</v>
      </c>
      <c r="B7218" s="64"/>
      <c r="C7218" s="64"/>
      <c r="D7218" s="64"/>
      <c r="E7218" s="64"/>
      <c r="F7218" s="64"/>
      <c r="G7218" s="65" t="n">
        <v>2.8</v>
      </c>
    </row>
    <row r="7219" customFormat="false" ht="15" hidden="false" customHeight="false" outlineLevel="0" collapsed="false">
      <c r="A7219" s="64" t="s">
        <v>1360</v>
      </c>
      <c r="B7219" s="64"/>
      <c r="C7219" s="64"/>
      <c r="D7219" s="64"/>
      <c r="E7219" s="64"/>
      <c r="F7219" s="64"/>
      <c r="G7219" s="65" t="n">
        <v>13.71</v>
      </c>
    </row>
    <row r="7220" customFormat="false" ht="15" hidden="false" customHeight="false" outlineLevel="0" collapsed="false">
      <c r="A7220" s="64" t="s">
        <v>1361</v>
      </c>
      <c r="B7220" s="64"/>
      <c r="C7220" s="64"/>
      <c r="D7220" s="64"/>
      <c r="E7220" s="64"/>
      <c r="F7220" s="64"/>
      <c r="G7220" s="65" t="n">
        <v>9.57</v>
      </c>
    </row>
    <row r="7221" customFormat="false" ht="15" hidden="false" customHeight="false" outlineLevel="0" collapsed="false">
      <c r="A7221" s="64" t="s">
        <v>1362</v>
      </c>
      <c r="B7221" s="64"/>
      <c r="C7221" s="64"/>
      <c r="D7221" s="64"/>
      <c r="E7221" s="64"/>
      <c r="F7221" s="64"/>
      <c r="G7221" s="65" t="n">
        <f aca="false">G7219*G7220</f>
        <v>131.2047</v>
      </c>
    </row>
    <row r="7222" customFormat="false" ht="15" hidden="false" customHeight="false" outlineLevel="0" collapsed="false">
      <c r="A7222" s="66"/>
      <c r="B7222" s="66"/>
      <c r="C7222" s="66"/>
      <c r="D7222" s="66"/>
      <c r="E7222" s="66"/>
      <c r="F7222" s="66"/>
      <c r="G7222" s="66"/>
    </row>
    <row r="7223" customFormat="false" ht="76.5" hidden="false" customHeight="false" outlineLevel="0" collapsed="false">
      <c r="A7223" s="30" t="s">
        <v>871</v>
      </c>
      <c r="B7223" s="30" t="s">
        <v>140</v>
      </c>
      <c r="C7223" s="61" t="s">
        <v>17</v>
      </c>
      <c r="D7223" s="61" t="s">
        <v>114</v>
      </c>
      <c r="E7223" s="62"/>
      <c r="F7223" s="25"/>
      <c r="G7223" s="25"/>
    </row>
    <row r="7224" customFormat="false" ht="25.5" hidden="false" customHeight="false" outlineLevel="0" collapsed="false">
      <c r="A7224" s="63" t="n">
        <v>337</v>
      </c>
      <c r="B7224" s="23" t="s">
        <v>1392</v>
      </c>
      <c r="C7224" s="24" t="s">
        <v>1343</v>
      </c>
      <c r="D7224" s="24" t="s">
        <v>114</v>
      </c>
      <c r="E7224" s="62" t="n">
        <v>1.13</v>
      </c>
      <c r="F7224" s="26" t="n">
        <v>8.9</v>
      </c>
      <c r="G7224" s="26" t="n">
        <v>10.05</v>
      </c>
    </row>
    <row r="7225" customFormat="false" ht="25.5" hidden="false" customHeight="false" outlineLevel="0" collapsed="false">
      <c r="A7225" s="63" t="n">
        <v>40215</v>
      </c>
      <c r="B7225" s="23" t="s">
        <v>1541</v>
      </c>
      <c r="C7225" s="24" t="s">
        <v>1343</v>
      </c>
      <c r="D7225" s="24" t="s">
        <v>23</v>
      </c>
      <c r="E7225" s="62" t="n">
        <v>33.57</v>
      </c>
      <c r="F7225" s="26" t="n">
        <v>0.11</v>
      </c>
      <c r="G7225" s="26" t="n">
        <v>3.69</v>
      </c>
    </row>
    <row r="7226" customFormat="false" ht="25.5" hidden="false" customHeight="false" outlineLevel="0" collapsed="false">
      <c r="A7226" s="63" t="s">
        <v>1535</v>
      </c>
      <c r="B7226" s="23" t="s">
        <v>1536</v>
      </c>
      <c r="C7226" s="24" t="s">
        <v>17</v>
      </c>
      <c r="D7226" s="24" t="s">
        <v>1314</v>
      </c>
      <c r="E7226" s="62" t="n">
        <v>0.94</v>
      </c>
      <c r="F7226" s="26" t="n">
        <v>12.65</v>
      </c>
      <c r="G7226" s="26" t="n">
        <v>11.94</v>
      </c>
    </row>
    <row r="7227" customFormat="false" ht="25.5" hidden="false" customHeight="false" outlineLevel="0" collapsed="false">
      <c r="A7227" s="63" t="s">
        <v>1537</v>
      </c>
      <c r="B7227" s="23" t="s">
        <v>1538</v>
      </c>
      <c r="C7227" s="24" t="s">
        <v>17</v>
      </c>
      <c r="D7227" s="24" t="s">
        <v>1314</v>
      </c>
      <c r="E7227" s="62" t="n">
        <v>5.77</v>
      </c>
      <c r="F7227" s="26" t="n">
        <v>15.45</v>
      </c>
      <c r="G7227" s="26" t="n">
        <v>89.19</v>
      </c>
    </row>
    <row r="7228" customFormat="false" ht="51" hidden="false" customHeight="false" outlineLevel="0" collapsed="false">
      <c r="A7228" s="63" t="s">
        <v>1585</v>
      </c>
      <c r="B7228" s="23" t="s">
        <v>1586</v>
      </c>
      <c r="C7228" s="24" t="s">
        <v>17</v>
      </c>
      <c r="D7228" s="24" t="s">
        <v>114</v>
      </c>
      <c r="E7228" s="62" t="n">
        <v>45.18</v>
      </c>
      <c r="F7228" s="26" t="n">
        <v>7.88</v>
      </c>
      <c r="G7228" s="26" t="n">
        <v>356.23</v>
      </c>
    </row>
    <row r="7229" customFormat="false" ht="15" hidden="false" customHeight="false" outlineLevel="0" collapsed="false">
      <c r="A7229" s="64" t="s">
        <v>1353</v>
      </c>
      <c r="B7229" s="64"/>
      <c r="C7229" s="64"/>
      <c r="D7229" s="64"/>
      <c r="E7229" s="64"/>
      <c r="F7229" s="64"/>
      <c r="G7229" s="65" t="n">
        <v>3.35</v>
      </c>
    </row>
    <row r="7230" customFormat="false" ht="15" hidden="false" customHeight="false" outlineLevel="0" collapsed="false">
      <c r="A7230" s="64" t="s">
        <v>1354</v>
      </c>
      <c r="B7230" s="64"/>
      <c r="C7230" s="64"/>
      <c r="D7230" s="64"/>
      <c r="E7230" s="64"/>
      <c r="F7230" s="64"/>
      <c r="G7230" s="65" t="n">
        <v>7.08</v>
      </c>
    </row>
    <row r="7231" customFormat="false" ht="15" hidden="false" customHeight="false" outlineLevel="0" collapsed="false">
      <c r="A7231" s="64" t="s">
        <v>1355</v>
      </c>
      <c r="B7231" s="64"/>
      <c r="C7231" s="64"/>
      <c r="D7231" s="64"/>
      <c r="E7231" s="64"/>
      <c r="F7231" s="64"/>
      <c r="G7231" s="65" t="n">
        <v>10.43</v>
      </c>
    </row>
    <row r="7232" customFormat="false" ht="15" hidden="false" customHeight="false" outlineLevel="0" collapsed="false">
      <c r="A7232" s="64" t="s">
        <v>1356</v>
      </c>
      <c r="B7232" s="64"/>
      <c r="C7232" s="64"/>
      <c r="D7232" s="64"/>
      <c r="E7232" s="64"/>
      <c r="F7232" s="64"/>
      <c r="G7232" s="65" t="n">
        <v>0</v>
      </c>
    </row>
    <row r="7233" customFormat="false" ht="15" hidden="false" customHeight="false" outlineLevel="0" collapsed="false">
      <c r="A7233" s="64" t="s">
        <v>1357</v>
      </c>
      <c r="B7233" s="64"/>
      <c r="C7233" s="64"/>
      <c r="D7233" s="64"/>
      <c r="E7233" s="64"/>
      <c r="F7233" s="64"/>
      <c r="G7233" s="65" t="n">
        <v>2.67</v>
      </c>
    </row>
    <row r="7234" customFormat="false" ht="15" hidden="false" customHeight="false" outlineLevel="0" collapsed="false">
      <c r="A7234" s="64" t="s">
        <v>1358</v>
      </c>
      <c r="B7234" s="64"/>
      <c r="C7234" s="64"/>
      <c r="D7234" s="64"/>
      <c r="E7234" s="64"/>
      <c r="F7234" s="64"/>
      <c r="G7234" s="65" t="n">
        <v>0</v>
      </c>
    </row>
    <row r="7235" customFormat="false" ht="15" hidden="false" customHeight="false" outlineLevel="0" collapsed="false">
      <c r="A7235" s="64" t="s">
        <v>1359</v>
      </c>
      <c r="B7235" s="64"/>
      <c r="C7235" s="64"/>
      <c r="D7235" s="64"/>
      <c r="E7235" s="64"/>
      <c r="F7235" s="64"/>
      <c r="G7235" s="65" t="n">
        <v>2.67</v>
      </c>
    </row>
    <row r="7236" customFormat="false" ht="15" hidden="false" customHeight="false" outlineLevel="0" collapsed="false">
      <c r="A7236" s="64" t="s">
        <v>1360</v>
      </c>
      <c r="B7236" s="64"/>
      <c r="C7236" s="64"/>
      <c r="D7236" s="64"/>
      <c r="E7236" s="64"/>
      <c r="F7236" s="64"/>
      <c r="G7236" s="65" t="n">
        <v>13.1</v>
      </c>
    </row>
    <row r="7237" customFormat="false" ht="15" hidden="false" customHeight="false" outlineLevel="0" collapsed="false">
      <c r="A7237" s="64" t="s">
        <v>1361</v>
      </c>
      <c r="B7237" s="64"/>
      <c r="C7237" s="64"/>
      <c r="D7237" s="64"/>
      <c r="E7237" s="64"/>
      <c r="F7237" s="64"/>
      <c r="G7237" s="65" t="n">
        <v>45.18</v>
      </c>
    </row>
    <row r="7238" customFormat="false" ht="15" hidden="false" customHeight="false" outlineLevel="0" collapsed="false">
      <c r="A7238" s="64" t="s">
        <v>1362</v>
      </c>
      <c r="B7238" s="64"/>
      <c r="C7238" s="64"/>
      <c r="D7238" s="64"/>
      <c r="E7238" s="64"/>
      <c r="F7238" s="64"/>
      <c r="G7238" s="65" t="n">
        <f aca="false">G7236*G7237</f>
        <v>591.858</v>
      </c>
    </row>
    <row r="7239" customFormat="false" ht="15" hidden="false" customHeight="false" outlineLevel="0" collapsed="false">
      <c r="A7239" s="66"/>
      <c r="B7239" s="66"/>
      <c r="C7239" s="66"/>
      <c r="D7239" s="66"/>
      <c r="E7239" s="66"/>
      <c r="F7239" s="66"/>
      <c r="G7239" s="66"/>
    </row>
    <row r="7240" customFormat="false" ht="76.5" hidden="false" customHeight="false" outlineLevel="0" collapsed="false">
      <c r="A7240" s="30" t="s">
        <v>872</v>
      </c>
      <c r="B7240" s="30" t="s">
        <v>142</v>
      </c>
      <c r="C7240" s="61" t="s">
        <v>17</v>
      </c>
      <c r="D7240" s="61" t="s">
        <v>114</v>
      </c>
      <c r="E7240" s="62"/>
      <c r="F7240" s="25"/>
      <c r="G7240" s="25"/>
    </row>
    <row r="7241" customFormat="false" ht="25.5" hidden="false" customHeight="false" outlineLevel="0" collapsed="false">
      <c r="A7241" s="63" t="n">
        <v>337</v>
      </c>
      <c r="B7241" s="23" t="s">
        <v>1392</v>
      </c>
      <c r="C7241" s="24" t="s">
        <v>1343</v>
      </c>
      <c r="D7241" s="24" t="s">
        <v>114</v>
      </c>
      <c r="E7241" s="62" t="n">
        <v>4.12</v>
      </c>
      <c r="F7241" s="26" t="n">
        <v>8.9</v>
      </c>
      <c r="G7241" s="26" t="n">
        <v>36.66</v>
      </c>
    </row>
    <row r="7242" customFormat="false" ht="25.5" hidden="false" customHeight="false" outlineLevel="0" collapsed="false">
      <c r="A7242" s="63" t="n">
        <v>40215</v>
      </c>
      <c r="B7242" s="23" t="s">
        <v>1541</v>
      </c>
      <c r="C7242" s="24" t="s">
        <v>1343</v>
      </c>
      <c r="D7242" s="24" t="s">
        <v>23</v>
      </c>
      <c r="E7242" s="62" t="n">
        <v>89.46</v>
      </c>
      <c r="F7242" s="26" t="n">
        <v>0.11</v>
      </c>
      <c r="G7242" s="26" t="n">
        <v>9.84</v>
      </c>
    </row>
    <row r="7243" customFormat="false" ht="25.5" hidden="false" customHeight="false" outlineLevel="0" collapsed="false">
      <c r="A7243" s="63" t="s">
        <v>1535</v>
      </c>
      <c r="B7243" s="23" t="s">
        <v>1536</v>
      </c>
      <c r="C7243" s="24" t="s">
        <v>17</v>
      </c>
      <c r="D7243" s="24" t="s">
        <v>1314</v>
      </c>
      <c r="E7243" s="62" t="n">
        <v>2.57</v>
      </c>
      <c r="F7243" s="26" t="n">
        <v>12.65</v>
      </c>
      <c r="G7243" s="26" t="n">
        <v>32.51</v>
      </c>
    </row>
    <row r="7244" customFormat="false" ht="25.5" hidden="false" customHeight="false" outlineLevel="0" collapsed="false">
      <c r="A7244" s="63" t="s">
        <v>1537</v>
      </c>
      <c r="B7244" s="23" t="s">
        <v>1538</v>
      </c>
      <c r="C7244" s="24" t="s">
        <v>17</v>
      </c>
      <c r="D7244" s="24" t="s">
        <v>1314</v>
      </c>
      <c r="E7244" s="62" t="n">
        <v>15.75</v>
      </c>
      <c r="F7244" s="26" t="n">
        <v>15.45</v>
      </c>
      <c r="G7244" s="26" t="n">
        <v>243.32</v>
      </c>
    </row>
    <row r="7245" customFormat="false" ht="51" hidden="false" customHeight="false" outlineLevel="0" collapsed="false">
      <c r="A7245" s="63" t="s">
        <v>1544</v>
      </c>
      <c r="B7245" s="23" t="s">
        <v>1545</v>
      </c>
      <c r="C7245" s="24" t="s">
        <v>17</v>
      </c>
      <c r="D7245" s="24" t="s">
        <v>114</v>
      </c>
      <c r="E7245" s="62" t="n">
        <v>164.76</v>
      </c>
      <c r="F7245" s="26" t="n">
        <v>6.51</v>
      </c>
      <c r="G7245" s="26" t="n">
        <v>1072.93</v>
      </c>
    </row>
    <row r="7246" customFormat="false" ht="15" hidden="false" customHeight="false" outlineLevel="0" collapsed="false">
      <c r="A7246" s="64" t="s">
        <v>1353</v>
      </c>
      <c r="B7246" s="64"/>
      <c r="C7246" s="64"/>
      <c r="D7246" s="64"/>
      <c r="E7246" s="64"/>
      <c r="F7246" s="64"/>
      <c r="G7246" s="65" t="n">
        <v>2.54</v>
      </c>
    </row>
    <row r="7247" customFormat="false" ht="15" hidden="false" customHeight="false" outlineLevel="0" collapsed="false">
      <c r="A7247" s="64" t="s">
        <v>1354</v>
      </c>
      <c r="B7247" s="64"/>
      <c r="C7247" s="64"/>
      <c r="D7247" s="64"/>
      <c r="E7247" s="64"/>
      <c r="F7247" s="64"/>
      <c r="G7247" s="65" t="n">
        <v>5.93</v>
      </c>
    </row>
    <row r="7248" customFormat="false" ht="15" hidden="false" customHeight="false" outlineLevel="0" collapsed="false">
      <c r="A7248" s="64" t="s">
        <v>1355</v>
      </c>
      <c r="B7248" s="64"/>
      <c r="C7248" s="64"/>
      <c r="D7248" s="64"/>
      <c r="E7248" s="64"/>
      <c r="F7248" s="64"/>
      <c r="G7248" s="65" t="n">
        <v>8.47</v>
      </c>
    </row>
    <row r="7249" customFormat="false" ht="15" hidden="false" customHeight="false" outlineLevel="0" collapsed="false">
      <c r="A7249" s="64" t="s">
        <v>1356</v>
      </c>
      <c r="B7249" s="64"/>
      <c r="C7249" s="64"/>
      <c r="D7249" s="64"/>
      <c r="E7249" s="64"/>
      <c r="F7249" s="64"/>
      <c r="G7249" s="65" t="n">
        <v>0</v>
      </c>
    </row>
    <row r="7250" customFormat="false" ht="15" hidden="false" customHeight="false" outlineLevel="0" collapsed="false">
      <c r="A7250" s="64" t="s">
        <v>1357</v>
      </c>
      <c r="B7250" s="64"/>
      <c r="C7250" s="64"/>
      <c r="D7250" s="64"/>
      <c r="E7250" s="64"/>
      <c r="F7250" s="64"/>
      <c r="G7250" s="65" t="n">
        <v>2.17</v>
      </c>
    </row>
    <row r="7251" customFormat="false" ht="15" hidden="false" customHeight="false" outlineLevel="0" collapsed="false">
      <c r="A7251" s="64" t="s">
        <v>1358</v>
      </c>
      <c r="B7251" s="64"/>
      <c r="C7251" s="64"/>
      <c r="D7251" s="64"/>
      <c r="E7251" s="64"/>
      <c r="F7251" s="64"/>
      <c r="G7251" s="65" t="n">
        <v>0</v>
      </c>
    </row>
    <row r="7252" customFormat="false" ht="15" hidden="false" customHeight="false" outlineLevel="0" collapsed="false">
      <c r="A7252" s="64" t="s">
        <v>1359</v>
      </c>
      <c r="B7252" s="64"/>
      <c r="C7252" s="64"/>
      <c r="D7252" s="64"/>
      <c r="E7252" s="64"/>
      <c r="F7252" s="64"/>
      <c r="G7252" s="65" t="n">
        <v>2.17</v>
      </c>
    </row>
    <row r="7253" customFormat="false" ht="15" hidden="false" customHeight="false" outlineLevel="0" collapsed="false">
      <c r="A7253" s="64" t="s">
        <v>1360</v>
      </c>
      <c r="B7253" s="64"/>
      <c r="C7253" s="64"/>
      <c r="D7253" s="64"/>
      <c r="E7253" s="64"/>
      <c r="F7253" s="64"/>
      <c r="G7253" s="65" t="n">
        <v>10.64</v>
      </c>
    </row>
    <row r="7254" customFormat="false" ht="15" hidden="false" customHeight="false" outlineLevel="0" collapsed="false">
      <c r="A7254" s="64" t="s">
        <v>1361</v>
      </c>
      <c r="B7254" s="64"/>
      <c r="C7254" s="64"/>
      <c r="D7254" s="64"/>
      <c r="E7254" s="64"/>
      <c r="F7254" s="64"/>
      <c r="G7254" s="65" t="n">
        <v>164.76</v>
      </c>
    </row>
    <row r="7255" customFormat="false" ht="15" hidden="false" customHeight="false" outlineLevel="0" collapsed="false">
      <c r="A7255" s="64" t="s">
        <v>1362</v>
      </c>
      <c r="B7255" s="64"/>
      <c r="C7255" s="64"/>
      <c r="D7255" s="64"/>
      <c r="E7255" s="64"/>
      <c r="F7255" s="64"/>
      <c r="G7255" s="65" t="n">
        <f aca="false">G7253*G7254</f>
        <v>1753.0464</v>
      </c>
    </row>
    <row r="7256" customFormat="false" ht="15" hidden="false" customHeight="false" outlineLevel="0" collapsed="false">
      <c r="A7256" s="66"/>
      <c r="B7256" s="66"/>
      <c r="C7256" s="66"/>
      <c r="D7256" s="66"/>
      <c r="E7256" s="66"/>
      <c r="F7256" s="66"/>
      <c r="G7256" s="66"/>
    </row>
    <row r="7257" customFormat="false" ht="76.5" hidden="false" customHeight="false" outlineLevel="0" collapsed="false">
      <c r="A7257" s="30" t="s">
        <v>873</v>
      </c>
      <c r="B7257" s="30" t="s">
        <v>144</v>
      </c>
      <c r="C7257" s="61" t="s">
        <v>17</v>
      </c>
      <c r="D7257" s="61" t="s">
        <v>114</v>
      </c>
      <c r="E7257" s="62"/>
      <c r="F7257" s="25"/>
      <c r="G7257" s="25"/>
    </row>
    <row r="7258" customFormat="false" ht="25.5" hidden="false" customHeight="false" outlineLevel="0" collapsed="false">
      <c r="A7258" s="63" t="n">
        <v>337</v>
      </c>
      <c r="B7258" s="23" t="s">
        <v>1392</v>
      </c>
      <c r="C7258" s="24" t="s">
        <v>1343</v>
      </c>
      <c r="D7258" s="24" t="s">
        <v>114</v>
      </c>
      <c r="E7258" s="62" t="n">
        <v>1.48</v>
      </c>
      <c r="F7258" s="26" t="n">
        <v>8.9</v>
      </c>
      <c r="G7258" s="26" t="n">
        <v>13.15</v>
      </c>
    </row>
    <row r="7259" customFormat="false" ht="25.5" hidden="false" customHeight="false" outlineLevel="0" collapsed="false">
      <c r="A7259" s="63" t="n">
        <v>40215</v>
      </c>
      <c r="B7259" s="23" t="s">
        <v>1541</v>
      </c>
      <c r="C7259" s="24" t="s">
        <v>1343</v>
      </c>
      <c r="D7259" s="24" t="s">
        <v>23</v>
      </c>
      <c r="E7259" s="62" t="n">
        <v>21.68</v>
      </c>
      <c r="F7259" s="26" t="n">
        <v>0.11</v>
      </c>
      <c r="G7259" s="26" t="n">
        <v>2.39</v>
      </c>
    </row>
    <row r="7260" customFormat="false" ht="25.5" hidden="false" customHeight="false" outlineLevel="0" collapsed="false">
      <c r="A7260" s="63" t="s">
        <v>1535</v>
      </c>
      <c r="B7260" s="23" t="s">
        <v>1536</v>
      </c>
      <c r="C7260" s="24" t="s">
        <v>17</v>
      </c>
      <c r="D7260" s="24" t="s">
        <v>1314</v>
      </c>
      <c r="E7260" s="62" t="n">
        <v>0.67</v>
      </c>
      <c r="F7260" s="26" t="n">
        <v>12.65</v>
      </c>
      <c r="G7260" s="26" t="n">
        <v>8.52</v>
      </c>
    </row>
    <row r="7261" customFormat="false" ht="25.5" hidden="false" customHeight="false" outlineLevel="0" collapsed="false">
      <c r="A7261" s="63" t="s">
        <v>1537</v>
      </c>
      <c r="B7261" s="23" t="s">
        <v>1538</v>
      </c>
      <c r="C7261" s="24" t="s">
        <v>17</v>
      </c>
      <c r="D7261" s="24" t="s">
        <v>1314</v>
      </c>
      <c r="E7261" s="62" t="n">
        <v>4.12</v>
      </c>
      <c r="F7261" s="26" t="n">
        <v>15.45</v>
      </c>
      <c r="G7261" s="26" t="n">
        <v>63.7</v>
      </c>
    </row>
    <row r="7262" customFormat="false" ht="51" hidden="false" customHeight="false" outlineLevel="0" collapsed="false">
      <c r="A7262" s="63" t="s">
        <v>1546</v>
      </c>
      <c r="B7262" s="23" t="s">
        <v>1547</v>
      </c>
      <c r="C7262" s="24" t="s">
        <v>17</v>
      </c>
      <c r="D7262" s="24" t="s">
        <v>114</v>
      </c>
      <c r="E7262" s="62" t="n">
        <v>59.08</v>
      </c>
      <c r="F7262" s="26" t="n">
        <v>5.6</v>
      </c>
      <c r="G7262" s="26" t="n">
        <v>330.83</v>
      </c>
    </row>
    <row r="7263" customFormat="false" ht="15" hidden="false" customHeight="false" outlineLevel="0" collapsed="false">
      <c r="A7263" s="64" t="s">
        <v>1353</v>
      </c>
      <c r="B7263" s="64"/>
      <c r="C7263" s="64"/>
      <c r="D7263" s="64"/>
      <c r="E7263" s="64"/>
      <c r="F7263" s="64"/>
      <c r="G7263" s="65" t="n">
        <v>1.72</v>
      </c>
    </row>
    <row r="7264" customFormat="false" ht="15" hidden="false" customHeight="false" outlineLevel="0" collapsed="false">
      <c r="A7264" s="64" t="s">
        <v>1354</v>
      </c>
      <c r="B7264" s="64"/>
      <c r="C7264" s="64"/>
      <c r="D7264" s="64"/>
      <c r="E7264" s="64"/>
      <c r="F7264" s="64"/>
      <c r="G7264" s="65" t="n">
        <v>5.37</v>
      </c>
    </row>
    <row r="7265" customFormat="false" ht="15" hidden="false" customHeight="false" outlineLevel="0" collapsed="false">
      <c r="A7265" s="64" t="s">
        <v>1355</v>
      </c>
      <c r="B7265" s="64"/>
      <c r="C7265" s="64"/>
      <c r="D7265" s="64"/>
      <c r="E7265" s="64"/>
      <c r="F7265" s="64"/>
      <c r="G7265" s="65" t="n">
        <v>7.09</v>
      </c>
    </row>
    <row r="7266" customFormat="false" ht="15" hidden="false" customHeight="false" outlineLevel="0" collapsed="false">
      <c r="A7266" s="64" t="s">
        <v>1356</v>
      </c>
      <c r="B7266" s="64"/>
      <c r="C7266" s="64"/>
      <c r="D7266" s="64"/>
      <c r="E7266" s="64"/>
      <c r="F7266" s="64"/>
      <c r="G7266" s="65" t="n">
        <v>0</v>
      </c>
    </row>
    <row r="7267" customFormat="false" ht="15" hidden="false" customHeight="false" outlineLevel="0" collapsed="false">
      <c r="A7267" s="64" t="s">
        <v>1357</v>
      </c>
      <c r="B7267" s="64"/>
      <c r="C7267" s="64"/>
      <c r="D7267" s="64"/>
      <c r="E7267" s="64"/>
      <c r="F7267" s="64"/>
      <c r="G7267" s="65" t="n">
        <v>1.82</v>
      </c>
    </row>
    <row r="7268" customFormat="false" ht="15" hidden="false" customHeight="false" outlineLevel="0" collapsed="false">
      <c r="A7268" s="64" t="s">
        <v>1358</v>
      </c>
      <c r="B7268" s="64"/>
      <c r="C7268" s="64"/>
      <c r="D7268" s="64"/>
      <c r="E7268" s="64"/>
      <c r="F7268" s="64"/>
      <c r="G7268" s="65" t="n">
        <v>0</v>
      </c>
    </row>
    <row r="7269" customFormat="false" ht="15" hidden="false" customHeight="false" outlineLevel="0" collapsed="false">
      <c r="A7269" s="64" t="s">
        <v>1359</v>
      </c>
      <c r="B7269" s="64"/>
      <c r="C7269" s="64"/>
      <c r="D7269" s="64"/>
      <c r="E7269" s="64"/>
      <c r="F7269" s="64"/>
      <c r="G7269" s="65" t="n">
        <v>1.82</v>
      </c>
    </row>
    <row r="7270" customFormat="false" ht="15" hidden="false" customHeight="false" outlineLevel="0" collapsed="false">
      <c r="A7270" s="64" t="s">
        <v>1360</v>
      </c>
      <c r="B7270" s="64"/>
      <c r="C7270" s="64"/>
      <c r="D7270" s="64"/>
      <c r="E7270" s="64"/>
      <c r="F7270" s="64"/>
      <c r="G7270" s="65" t="n">
        <v>8.9</v>
      </c>
    </row>
    <row r="7271" customFormat="false" ht="15" hidden="false" customHeight="false" outlineLevel="0" collapsed="false">
      <c r="A7271" s="64" t="s">
        <v>1361</v>
      </c>
      <c r="B7271" s="64"/>
      <c r="C7271" s="64"/>
      <c r="D7271" s="64"/>
      <c r="E7271" s="64"/>
      <c r="F7271" s="64"/>
      <c r="G7271" s="65" t="n">
        <v>59.08</v>
      </c>
    </row>
    <row r="7272" customFormat="false" ht="15" hidden="false" customHeight="false" outlineLevel="0" collapsed="false">
      <c r="A7272" s="64" t="s">
        <v>1362</v>
      </c>
      <c r="B7272" s="64"/>
      <c r="C7272" s="64"/>
      <c r="D7272" s="64"/>
      <c r="E7272" s="64"/>
      <c r="F7272" s="64"/>
      <c r="G7272" s="65" t="n">
        <f aca="false">G7270*G7271</f>
        <v>525.812</v>
      </c>
    </row>
    <row r="7273" customFormat="false" ht="15" hidden="false" customHeight="false" outlineLevel="0" collapsed="false">
      <c r="A7273" s="66"/>
      <c r="B7273" s="66"/>
      <c r="C7273" s="66"/>
      <c r="D7273" s="66"/>
      <c r="E7273" s="66"/>
      <c r="F7273" s="66"/>
      <c r="G7273" s="66"/>
    </row>
    <row r="7274" customFormat="false" ht="76.5" hidden="false" customHeight="false" outlineLevel="0" collapsed="false">
      <c r="A7274" s="30" t="s">
        <v>874</v>
      </c>
      <c r="B7274" s="30" t="s">
        <v>146</v>
      </c>
      <c r="C7274" s="61" t="s">
        <v>17</v>
      </c>
      <c r="D7274" s="61" t="s">
        <v>114</v>
      </c>
      <c r="E7274" s="62"/>
      <c r="F7274" s="25"/>
      <c r="G7274" s="25"/>
    </row>
    <row r="7275" customFormat="false" ht="25.5" hidden="false" customHeight="false" outlineLevel="0" collapsed="false">
      <c r="A7275" s="63" t="n">
        <v>337</v>
      </c>
      <c r="B7275" s="23" t="s">
        <v>1392</v>
      </c>
      <c r="C7275" s="24" t="s">
        <v>1343</v>
      </c>
      <c r="D7275" s="24" t="s">
        <v>114</v>
      </c>
      <c r="E7275" s="62" t="n">
        <v>0.03</v>
      </c>
      <c r="F7275" s="26" t="n">
        <v>8.9</v>
      </c>
      <c r="G7275" s="26" t="n">
        <v>0.23</v>
      </c>
    </row>
    <row r="7276" customFormat="false" ht="25.5" hidden="false" customHeight="false" outlineLevel="0" collapsed="false">
      <c r="A7276" s="63" t="n">
        <v>40215</v>
      </c>
      <c r="B7276" s="23" t="s">
        <v>1541</v>
      </c>
      <c r="C7276" s="24" t="s">
        <v>1343</v>
      </c>
      <c r="D7276" s="24" t="s">
        <v>23</v>
      </c>
      <c r="E7276" s="62" t="n">
        <v>1.39</v>
      </c>
      <c r="F7276" s="26" t="n">
        <v>0.11</v>
      </c>
      <c r="G7276" s="26" t="n">
        <v>0.15</v>
      </c>
    </row>
    <row r="7277" customFormat="false" ht="25.5" hidden="false" customHeight="false" outlineLevel="0" collapsed="false">
      <c r="A7277" s="63" t="s">
        <v>1535</v>
      </c>
      <c r="B7277" s="23" t="s">
        <v>1536</v>
      </c>
      <c r="C7277" s="24" t="s">
        <v>17</v>
      </c>
      <c r="D7277" s="24" t="s">
        <v>1314</v>
      </c>
      <c r="E7277" s="62" t="n">
        <v>0.02</v>
      </c>
      <c r="F7277" s="26" t="n">
        <v>12.65</v>
      </c>
      <c r="G7277" s="26" t="n">
        <v>0.25</v>
      </c>
    </row>
    <row r="7278" customFormat="false" ht="25.5" hidden="false" customHeight="false" outlineLevel="0" collapsed="false">
      <c r="A7278" s="63" t="s">
        <v>1537</v>
      </c>
      <c r="B7278" s="23" t="s">
        <v>1538</v>
      </c>
      <c r="C7278" s="24" t="s">
        <v>17</v>
      </c>
      <c r="D7278" s="24" t="s">
        <v>1314</v>
      </c>
      <c r="E7278" s="62" t="n">
        <v>0.12</v>
      </c>
      <c r="F7278" s="26" t="n">
        <v>15.45</v>
      </c>
      <c r="G7278" s="26" t="n">
        <v>1.88</v>
      </c>
    </row>
    <row r="7279" customFormat="false" ht="38.25" hidden="false" customHeight="false" outlineLevel="0" collapsed="false">
      <c r="A7279" s="63" t="s">
        <v>1587</v>
      </c>
      <c r="B7279" s="23" t="s">
        <v>1588</v>
      </c>
      <c r="C7279" s="24" t="s">
        <v>17</v>
      </c>
      <c r="D7279" s="24" t="s">
        <v>114</v>
      </c>
      <c r="E7279" s="62" t="n">
        <v>1.04</v>
      </c>
      <c r="F7279" s="26" t="n">
        <v>5.72</v>
      </c>
      <c r="G7279" s="26" t="n">
        <v>5.94</v>
      </c>
    </row>
    <row r="7280" customFormat="false" ht="15" hidden="false" customHeight="false" outlineLevel="0" collapsed="false">
      <c r="A7280" s="64" t="s">
        <v>1353</v>
      </c>
      <c r="B7280" s="64"/>
      <c r="C7280" s="64"/>
      <c r="D7280" s="64"/>
      <c r="E7280" s="64"/>
      <c r="F7280" s="64"/>
      <c r="G7280" s="65" t="n">
        <v>2.2</v>
      </c>
    </row>
    <row r="7281" customFormat="false" ht="15" hidden="false" customHeight="false" outlineLevel="0" collapsed="false">
      <c r="A7281" s="64" t="s">
        <v>1354</v>
      </c>
      <c r="B7281" s="64"/>
      <c r="C7281" s="64"/>
      <c r="D7281" s="64"/>
      <c r="E7281" s="64"/>
      <c r="F7281" s="64"/>
      <c r="G7281" s="65" t="n">
        <v>5.93</v>
      </c>
    </row>
    <row r="7282" customFormat="false" ht="15" hidden="false" customHeight="false" outlineLevel="0" collapsed="false">
      <c r="A7282" s="64" t="s">
        <v>1355</v>
      </c>
      <c r="B7282" s="64"/>
      <c r="C7282" s="64"/>
      <c r="D7282" s="64"/>
      <c r="E7282" s="64"/>
      <c r="F7282" s="64"/>
      <c r="G7282" s="65" t="n">
        <v>8.13</v>
      </c>
    </row>
    <row r="7283" customFormat="false" ht="15" hidden="false" customHeight="false" outlineLevel="0" collapsed="false">
      <c r="A7283" s="64" t="s">
        <v>1356</v>
      </c>
      <c r="B7283" s="64"/>
      <c r="C7283" s="64"/>
      <c r="D7283" s="64"/>
      <c r="E7283" s="64"/>
      <c r="F7283" s="64"/>
      <c r="G7283" s="65" t="n">
        <v>0</v>
      </c>
    </row>
    <row r="7284" customFormat="false" ht="15" hidden="false" customHeight="false" outlineLevel="0" collapsed="false">
      <c r="A7284" s="64" t="s">
        <v>1357</v>
      </c>
      <c r="B7284" s="64"/>
      <c r="C7284" s="64"/>
      <c r="D7284" s="64"/>
      <c r="E7284" s="64"/>
      <c r="F7284" s="64"/>
      <c r="G7284" s="65" t="n">
        <v>2.09</v>
      </c>
    </row>
    <row r="7285" customFormat="false" ht="15" hidden="false" customHeight="false" outlineLevel="0" collapsed="false">
      <c r="A7285" s="64" t="s">
        <v>1358</v>
      </c>
      <c r="B7285" s="64"/>
      <c r="C7285" s="64"/>
      <c r="D7285" s="64"/>
      <c r="E7285" s="64"/>
      <c r="F7285" s="64"/>
      <c r="G7285" s="65" t="n">
        <v>0</v>
      </c>
    </row>
    <row r="7286" customFormat="false" ht="15" hidden="false" customHeight="false" outlineLevel="0" collapsed="false">
      <c r="A7286" s="64" t="s">
        <v>1359</v>
      </c>
      <c r="B7286" s="64"/>
      <c r="C7286" s="64"/>
      <c r="D7286" s="64"/>
      <c r="E7286" s="64"/>
      <c r="F7286" s="64"/>
      <c r="G7286" s="65" t="n">
        <v>2.09</v>
      </c>
    </row>
    <row r="7287" customFormat="false" ht="15" hidden="false" customHeight="false" outlineLevel="0" collapsed="false">
      <c r="A7287" s="64" t="s">
        <v>1360</v>
      </c>
      <c r="B7287" s="64"/>
      <c r="C7287" s="64"/>
      <c r="D7287" s="64"/>
      <c r="E7287" s="64"/>
      <c r="F7287" s="64"/>
      <c r="G7287" s="65" t="n">
        <v>10.22</v>
      </c>
    </row>
    <row r="7288" customFormat="false" ht="15" hidden="false" customHeight="false" outlineLevel="0" collapsed="false">
      <c r="A7288" s="64" t="s">
        <v>1361</v>
      </c>
      <c r="B7288" s="64"/>
      <c r="C7288" s="64"/>
      <c r="D7288" s="64"/>
      <c r="E7288" s="64"/>
      <c r="F7288" s="64"/>
      <c r="G7288" s="65" t="n">
        <v>1.04</v>
      </c>
    </row>
    <row r="7289" customFormat="false" ht="15" hidden="false" customHeight="false" outlineLevel="0" collapsed="false">
      <c r="A7289" s="64" t="s">
        <v>1362</v>
      </c>
      <c r="B7289" s="64"/>
      <c r="C7289" s="64"/>
      <c r="D7289" s="64"/>
      <c r="E7289" s="64"/>
      <c r="F7289" s="64"/>
      <c r="G7289" s="65" t="n">
        <f aca="false">G7287*G7288</f>
        <v>10.6288</v>
      </c>
    </row>
    <row r="7290" customFormat="false" ht="15" hidden="false" customHeight="false" outlineLevel="0" collapsed="false">
      <c r="A7290" s="66"/>
      <c r="B7290" s="66"/>
      <c r="C7290" s="66"/>
      <c r="D7290" s="66"/>
      <c r="E7290" s="66"/>
      <c r="F7290" s="66"/>
      <c r="G7290" s="66"/>
    </row>
    <row r="7291" customFormat="false" ht="76.5" hidden="false" customHeight="false" outlineLevel="0" collapsed="false">
      <c r="A7291" s="30" t="s">
        <v>875</v>
      </c>
      <c r="B7291" s="30" t="s">
        <v>150</v>
      </c>
      <c r="C7291" s="61" t="s">
        <v>17</v>
      </c>
      <c r="D7291" s="61" t="s">
        <v>114</v>
      </c>
      <c r="E7291" s="62"/>
      <c r="F7291" s="25"/>
      <c r="G7291" s="25"/>
    </row>
    <row r="7292" customFormat="false" ht="25.5" hidden="false" customHeight="false" outlineLevel="0" collapsed="false">
      <c r="A7292" s="63" t="n">
        <v>337</v>
      </c>
      <c r="B7292" s="23" t="s">
        <v>1392</v>
      </c>
      <c r="C7292" s="24" t="s">
        <v>1343</v>
      </c>
      <c r="D7292" s="24" t="s">
        <v>114</v>
      </c>
      <c r="E7292" s="62" t="n">
        <v>0.97</v>
      </c>
      <c r="F7292" s="26" t="n">
        <v>8.9</v>
      </c>
      <c r="G7292" s="26" t="n">
        <v>8.65</v>
      </c>
    </row>
    <row r="7293" customFormat="false" ht="25.5" hidden="false" customHeight="false" outlineLevel="0" collapsed="false">
      <c r="A7293" s="63" t="n">
        <v>40215</v>
      </c>
      <c r="B7293" s="23" t="s">
        <v>1541</v>
      </c>
      <c r="C7293" s="24" t="s">
        <v>1343</v>
      </c>
      <c r="D7293" s="24" t="s">
        <v>23</v>
      </c>
      <c r="E7293" s="62" t="n">
        <v>13.88</v>
      </c>
      <c r="F7293" s="26" t="n">
        <v>0.11</v>
      </c>
      <c r="G7293" s="26" t="n">
        <v>1.53</v>
      </c>
    </row>
    <row r="7294" customFormat="false" ht="25.5" hidden="false" customHeight="false" outlineLevel="0" collapsed="false">
      <c r="A7294" s="63" t="s">
        <v>1535</v>
      </c>
      <c r="B7294" s="23" t="s">
        <v>1536</v>
      </c>
      <c r="C7294" s="24" t="s">
        <v>17</v>
      </c>
      <c r="D7294" s="24" t="s">
        <v>1314</v>
      </c>
      <c r="E7294" s="62" t="n">
        <v>0.4</v>
      </c>
      <c r="F7294" s="26" t="n">
        <v>12.65</v>
      </c>
      <c r="G7294" s="26" t="n">
        <v>5.06</v>
      </c>
    </row>
    <row r="7295" customFormat="false" ht="25.5" hidden="false" customHeight="false" outlineLevel="0" collapsed="false">
      <c r="A7295" s="63" t="s">
        <v>1537</v>
      </c>
      <c r="B7295" s="23" t="s">
        <v>1538</v>
      </c>
      <c r="C7295" s="24" t="s">
        <v>17</v>
      </c>
      <c r="D7295" s="24" t="s">
        <v>1314</v>
      </c>
      <c r="E7295" s="62" t="n">
        <v>2.44</v>
      </c>
      <c r="F7295" s="26" t="n">
        <v>15.45</v>
      </c>
      <c r="G7295" s="26" t="n">
        <v>37.77</v>
      </c>
    </row>
    <row r="7296" customFormat="false" ht="38.25" hidden="false" customHeight="false" outlineLevel="0" collapsed="false">
      <c r="A7296" s="63" t="s">
        <v>1591</v>
      </c>
      <c r="B7296" s="23" t="s">
        <v>1592</v>
      </c>
      <c r="C7296" s="24" t="s">
        <v>17</v>
      </c>
      <c r="D7296" s="24" t="s">
        <v>114</v>
      </c>
      <c r="E7296" s="62" t="n">
        <v>38.87</v>
      </c>
      <c r="F7296" s="26" t="n">
        <v>5.03</v>
      </c>
      <c r="G7296" s="26" t="n">
        <v>195.6</v>
      </c>
    </row>
    <row r="7297" customFormat="false" ht="15" hidden="false" customHeight="false" outlineLevel="0" collapsed="false">
      <c r="A7297" s="64" t="s">
        <v>1353</v>
      </c>
      <c r="B7297" s="64"/>
      <c r="C7297" s="64"/>
      <c r="D7297" s="64"/>
      <c r="E7297" s="64"/>
      <c r="F7297" s="64"/>
      <c r="G7297" s="65" t="n">
        <v>1.06</v>
      </c>
    </row>
    <row r="7298" customFormat="false" ht="15" hidden="false" customHeight="false" outlineLevel="0" collapsed="false">
      <c r="A7298" s="64" t="s">
        <v>1354</v>
      </c>
      <c r="B7298" s="64"/>
      <c r="C7298" s="64"/>
      <c r="D7298" s="64"/>
      <c r="E7298" s="64"/>
      <c r="F7298" s="64"/>
      <c r="G7298" s="65" t="n">
        <v>5.33</v>
      </c>
    </row>
    <row r="7299" customFormat="false" ht="15" hidden="false" customHeight="false" outlineLevel="0" collapsed="false">
      <c r="A7299" s="64" t="s">
        <v>1355</v>
      </c>
      <c r="B7299" s="64"/>
      <c r="C7299" s="64"/>
      <c r="D7299" s="64"/>
      <c r="E7299" s="64"/>
      <c r="F7299" s="64"/>
      <c r="G7299" s="65" t="n">
        <v>6.4</v>
      </c>
    </row>
    <row r="7300" customFormat="false" ht="15" hidden="false" customHeight="false" outlineLevel="0" collapsed="false">
      <c r="A7300" s="64" t="s">
        <v>1356</v>
      </c>
      <c r="B7300" s="64"/>
      <c r="C7300" s="64"/>
      <c r="D7300" s="64"/>
      <c r="E7300" s="64"/>
      <c r="F7300" s="64"/>
      <c r="G7300" s="65" t="n">
        <v>0</v>
      </c>
    </row>
    <row r="7301" customFormat="false" ht="15" hidden="false" customHeight="false" outlineLevel="0" collapsed="false">
      <c r="A7301" s="64" t="s">
        <v>1357</v>
      </c>
      <c r="B7301" s="64"/>
      <c r="C7301" s="64"/>
      <c r="D7301" s="64"/>
      <c r="E7301" s="64"/>
      <c r="F7301" s="64"/>
      <c r="G7301" s="65" t="n">
        <v>1.64</v>
      </c>
    </row>
    <row r="7302" customFormat="false" ht="15" hidden="false" customHeight="false" outlineLevel="0" collapsed="false">
      <c r="A7302" s="64" t="s">
        <v>1358</v>
      </c>
      <c r="B7302" s="64"/>
      <c r="C7302" s="64"/>
      <c r="D7302" s="64"/>
      <c r="E7302" s="64"/>
      <c r="F7302" s="64"/>
      <c r="G7302" s="65" t="n">
        <v>0</v>
      </c>
    </row>
    <row r="7303" customFormat="false" ht="15" hidden="false" customHeight="false" outlineLevel="0" collapsed="false">
      <c r="A7303" s="64" t="s">
        <v>1359</v>
      </c>
      <c r="B7303" s="64"/>
      <c r="C7303" s="64"/>
      <c r="D7303" s="64"/>
      <c r="E7303" s="64"/>
      <c r="F7303" s="64"/>
      <c r="G7303" s="65" t="n">
        <v>1.64</v>
      </c>
    </row>
    <row r="7304" customFormat="false" ht="15" hidden="false" customHeight="false" outlineLevel="0" collapsed="false">
      <c r="A7304" s="64" t="s">
        <v>1360</v>
      </c>
      <c r="B7304" s="64"/>
      <c r="C7304" s="64"/>
      <c r="D7304" s="64"/>
      <c r="E7304" s="64"/>
      <c r="F7304" s="64"/>
      <c r="G7304" s="65" t="n">
        <v>8.04</v>
      </c>
    </row>
    <row r="7305" customFormat="false" ht="15" hidden="false" customHeight="false" outlineLevel="0" collapsed="false">
      <c r="A7305" s="64" t="s">
        <v>1361</v>
      </c>
      <c r="B7305" s="64"/>
      <c r="C7305" s="64"/>
      <c r="D7305" s="64"/>
      <c r="E7305" s="64"/>
      <c r="F7305" s="64"/>
      <c r="G7305" s="65" t="n">
        <v>38.87</v>
      </c>
    </row>
    <row r="7306" customFormat="false" ht="15" hidden="false" customHeight="false" outlineLevel="0" collapsed="false">
      <c r="A7306" s="64" t="s">
        <v>1362</v>
      </c>
      <c r="B7306" s="64"/>
      <c r="C7306" s="64"/>
      <c r="D7306" s="64"/>
      <c r="E7306" s="64"/>
      <c r="F7306" s="64"/>
      <c r="G7306" s="65" t="n">
        <f aca="false">G7304*G7305</f>
        <v>312.5148</v>
      </c>
    </row>
    <row r="7307" customFormat="false" ht="15" hidden="false" customHeight="false" outlineLevel="0" collapsed="false">
      <c r="A7307" s="66"/>
      <c r="B7307" s="66"/>
      <c r="C7307" s="66"/>
      <c r="D7307" s="66"/>
      <c r="E7307" s="66"/>
      <c r="F7307" s="66"/>
      <c r="G7307" s="66"/>
    </row>
    <row r="7308" customFormat="false" ht="51" hidden="false" customHeight="false" outlineLevel="0" collapsed="false">
      <c r="A7308" s="30" t="s">
        <v>876</v>
      </c>
      <c r="B7308" s="30" t="s">
        <v>120</v>
      </c>
      <c r="C7308" s="61" t="s">
        <v>17</v>
      </c>
      <c r="D7308" s="61" t="s">
        <v>28</v>
      </c>
      <c r="E7308" s="62"/>
      <c r="F7308" s="25"/>
      <c r="G7308" s="25"/>
    </row>
    <row r="7309" customFormat="false" ht="25.5" hidden="false" customHeight="false" outlineLevel="0" collapsed="false">
      <c r="A7309" s="63" t="n">
        <v>1379</v>
      </c>
      <c r="B7309" s="23" t="s">
        <v>1548</v>
      </c>
      <c r="C7309" s="24" t="s">
        <v>1343</v>
      </c>
      <c r="D7309" s="24" t="s">
        <v>114</v>
      </c>
      <c r="E7309" s="62" t="n">
        <v>725.32</v>
      </c>
      <c r="F7309" s="26" t="n">
        <v>0.47</v>
      </c>
      <c r="G7309" s="26" t="n">
        <v>340.9</v>
      </c>
    </row>
    <row r="7310" customFormat="false" ht="38.25" hidden="false" customHeight="false" outlineLevel="0" collapsed="false">
      <c r="A7310" s="63" t="n">
        <v>370</v>
      </c>
      <c r="B7310" s="23" t="s">
        <v>1549</v>
      </c>
      <c r="C7310" s="24" t="s">
        <v>1343</v>
      </c>
      <c r="D7310" s="24" t="s">
        <v>28</v>
      </c>
      <c r="E7310" s="62" t="n">
        <v>1.5</v>
      </c>
      <c r="F7310" s="26" t="n">
        <v>44</v>
      </c>
      <c r="G7310" s="26" t="n">
        <v>66.09</v>
      </c>
    </row>
    <row r="7311" customFormat="false" ht="38.25" hidden="false" customHeight="false" outlineLevel="0" collapsed="false">
      <c r="A7311" s="63" t="n">
        <v>4721</v>
      </c>
      <c r="B7311" s="23" t="s">
        <v>1550</v>
      </c>
      <c r="C7311" s="24" t="s">
        <v>1343</v>
      </c>
      <c r="D7311" s="24" t="s">
        <v>28</v>
      </c>
      <c r="E7311" s="62" t="n">
        <v>1.19</v>
      </c>
      <c r="F7311" s="26" t="n">
        <v>54.25</v>
      </c>
      <c r="G7311" s="26" t="n">
        <v>64.34</v>
      </c>
    </row>
    <row r="7312" customFormat="false" ht="25.5" hidden="false" customHeight="false" outlineLevel="0" collapsed="false">
      <c r="A7312" s="63" t="s">
        <v>1349</v>
      </c>
      <c r="B7312" s="23" t="s">
        <v>1350</v>
      </c>
      <c r="C7312" s="24" t="s">
        <v>17</v>
      </c>
      <c r="D7312" s="24" t="s">
        <v>1314</v>
      </c>
      <c r="E7312" s="62" t="n">
        <v>4.62</v>
      </c>
      <c r="F7312" s="26" t="n">
        <v>12.54</v>
      </c>
      <c r="G7312" s="26" t="n">
        <v>57.92</v>
      </c>
    </row>
    <row r="7313" customFormat="false" ht="38.25" hidden="false" customHeight="false" outlineLevel="0" collapsed="false">
      <c r="A7313" s="63" t="s">
        <v>1551</v>
      </c>
      <c r="B7313" s="23" t="s">
        <v>1552</v>
      </c>
      <c r="C7313" s="24" t="s">
        <v>17</v>
      </c>
      <c r="D7313" s="24" t="s">
        <v>1314</v>
      </c>
      <c r="E7313" s="62" t="n">
        <v>2.92</v>
      </c>
      <c r="F7313" s="26" t="n">
        <v>13.72</v>
      </c>
      <c r="G7313" s="26" t="n">
        <v>40.08</v>
      </c>
    </row>
    <row r="7314" customFormat="false" ht="76.5" hidden="false" customHeight="false" outlineLevel="0" collapsed="false">
      <c r="A7314" s="63" t="s">
        <v>1553</v>
      </c>
      <c r="B7314" s="23" t="s">
        <v>1554</v>
      </c>
      <c r="C7314" s="24" t="s">
        <v>17</v>
      </c>
      <c r="D7314" s="24" t="s">
        <v>1382</v>
      </c>
      <c r="E7314" s="62" t="n">
        <v>1.5</v>
      </c>
      <c r="F7314" s="26" t="n">
        <v>0.95</v>
      </c>
      <c r="G7314" s="26" t="n">
        <v>1.43</v>
      </c>
    </row>
    <row r="7315" customFormat="false" ht="76.5" hidden="false" customHeight="false" outlineLevel="0" collapsed="false">
      <c r="A7315" s="63" t="s">
        <v>1555</v>
      </c>
      <c r="B7315" s="23" t="s">
        <v>1556</v>
      </c>
      <c r="C7315" s="24" t="s">
        <v>17</v>
      </c>
      <c r="D7315" s="24" t="s">
        <v>1557</v>
      </c>
      <c r="E7315" s="62" t="n">
        <v>1.42</v>
      </c>
      <c r="F7315" s="26" t="n">
        <v>0.24</v>
      </c>
      <c r="G7315" s="26" t="n">
        <v>0.34</v>
      </c>
    </row>
    <row r="7316" customFormat="false" ht="15" hidden="false" customHeight="false" outlineLevel="0" collapsed="false">
      <c r="A7316" s="64" t="s">
        <v>1353</v>
      </c>
      <c r="B7316" s="64"/>
      <c r="C7316" s="64"/>
      <c r="D7316" s="64"/>
      <c r="E7316" s="64"/>
      <c r="F7316" s="64"/>
      <c r="G7316" s="65" t="n">
        <v>33.88</v>
      </c>
    </row>
    <row r="7317" customFormat="false" ht="15" hidden="false" customHeight="false" outlineLevel="0" collapsed="false">
      <c r="A7317" s="64" t="s">
        <v>1354</v>
      </c>
      <c r="B7317" s="64"/>
      <c r="C7317" s="64"/>
      <c r="D7317" s="64"/>
      <c r="E7317" s="64"/>
      <c r="F7317" s="64"/>
      <c r="G7317" s="65" t="n">
        <v>251.67</v>
      </c>
    </row>
    <row r="7318" customFormat="false" ht="15" hidden="false" customHeight="false" outlineLevel="0" collapsed="false">
      <c r="A7318" s="64" t="s">
        <v>1355</v>
      </c>
      <c r="B7318" s="64"/>
      <c r="C7318" s="64"/>
      <c r="D7318" s="64"/>
      <c r="E7318" s="64"/>
      <c r="F7318" s="64"/>
      <c r="G7318" s="65" t="n">
        <v>285.55</v>
      </c>
    </row>
    <row r="7319" customFormat="false" ht="15" hidden="false" customHeight="false" outlineLevel="0" collapsed="false">
      <c r="A7319" s="64" t="s">
        <v>1356</v>
      </c>
      <c r="B7319" s="64"/>
      <c r="C7319" s="64"/>
      <c r="D7319" s="64"/>
      <c r="E7319" s="64"/>
      <c r="F7319" s="64"/>
      <c r="G7319" s="65" t="n">
        <v>0</v>
      </c>
    </row>
    <row r="7320" customFormat="false" ht="15" hidden="false" customHeight="false" outlineLevel="0" collapsed="false">
      <c r="A7320" s="64" t="s">
        <v>1357</v>
      </c>
      <c r="B7320" s="64"/>
      <c r="C7320" s="64"/>
      <c r="D7320" s="64"/>
      <c r="E7320" s="64"/>
      <c r="F7320" s="64"/>
      <c r="G7320" s="65" t="n">
        <v>73.24</v>
      </c>
    </row>
    <row r="7321" customFormat="false" ht="15" hidden="false" customHeight="false" outlineLevel="0" collapsed="false">
      <c r="A7321" s="64" t="s">
        <v>1358</v>
      </c>
      <c r="B7321" s="64"/>
      <c r="C7321" s="64"/>
      <c r="D7321" s="64"/>
      <c r="E7321" s="64"/>
      <c r="F7321" s="64"/>
      <c r="G7321" s="65" t="n">
        <v>0</v>
      </c>
    </row>
    <row r="7322" customFormat="false" ht="15" hidden="false" customHeight="false" outlineLevel="0" collapsed="false">
      <c r="A7322" s="64" t="s">
        <v>1359</v>
      </c>
      <c r="B7322" s="64"/>
      <c r="C7322" s="64"/>
      <c r="D7322" s="64"/>
      <c r="E7322" s="64"/>
      <c r="F7322" s="64"/>
      <c r="G7322" s="65" t="n">
        <v>73.24</v>
      </c>
    </row>
    <row r="7323" customFormat="false" ht="15" hidden="false" customHeight="false" outlineLevel="0" collapsed="false">
      <c r="A7323" s="64" t="s">
        <v>1360</v>
      </c>
      <c r="B7323" s="64"/>
      <c r="C7323" s="64"/>
      <c r="D7323" s="64"/>
      <c r="E7323" s="64"/>
      <c r="F7323" s="64"/>
      <c r="G7323" s="65" t="n">
        <v>358.8</v>
      </c>
    </row>
    <row r="7324" customFormat="false" ht="15" hidden="false" customHeight="false" outlineLevel="0" collapsed="false">
      <c r="A7324" s="64" t="s">
        <v>1361</v>
      </c>
      <c r="B7324" s="64"/>
      <c r="C7324" s="64"/>
      <c r="D7324" s="64"/>
      <c r="E7324" s="64"/>
      <c r="F7324" s="64"/>
      <c r="G7324" s="65" t="n">
        <v>2</v>
      </c>
    </row>
    <row r="7325" customFormat="false" ht="15" hidden="false" customHeight="false" outlineLevel="0" collapsed="false">
      <c r="A7325" s="64" t="s">
        <v>1362</v>
      </c>
      <c r="B7325" s="64"/>
      <c r="C7325" s="64"/>
      <c r="D7325" s="64"/>
      <c r="E7325" s="64"/>
      <c r="F7325" s="64"/>
      <c r="G7325" s="65" t="n">
        <f aca="false">G7323*G7324</f>
        <v>717.6</v>
      </c>
    </row>
    <row r="7326" customFormat="false" ht="15" hidden="false" customHeight="false" outlineLevel="0" collapsed="false">
      <c r="A7326" s="66"/>
      <c r="B7326" s="66"/>
      <c r="C7326" s="66"/>
      <c r="D7326" s="66"/>
      <c r="E7326" s="66"/>
      <c r="F7326" s="66"/>
      <c r="G7326" s="66"/>
    </row>
    <row r="7327" customFormat="false" ht="38.25" hidden="false" customHeight="false" outlineLevel="0" collapsed="false">
      <c r="A7327" s="30" t="s">
        <v>877</v>
      </c>
      <c r="B7327" s="30" t="s">
        <v>153</v>
      </c>
      <c r="C7327" s="61" t="s">
        <v>17</v>
      </c>
      <c r="D7327" s="61" t="s">
        <v>18</v>
      </c>
      <c r="E7327" s="62"/>
      <c r="F7327" s="25"/>
      <c r="G7327" s="25"/>
    </row>
    <row r="7328" customFormat="false" ht="25.5" hidden="false" customHeight="false" outlineLevel="0" collapsed="false">
      <c r="A7328" s="63" t="s">
        <v>1363</v>
      </c>
      <c r="B7328" s="23" t="s">
        <v>1364</v>
      </c>
      <c r="C7328" s="24" t="s">
        <v>17</v>
      </c>
      <c r="D7328" s="24" t="s">
        <v>1314</v>
      </c>
      <c r="E7328" s="62" t="n">
        <v>9.62</v>
      </c>
      <c r="F7328" s="26" t="n">
        <v>15.53</v>
      </c>
      <c r="G7328" s="26" t="n">
        <v>149.41</v>
      </c>
    </row>
    <row r="7329" customFormat="false" ht="25.5" hidden="false" customHeight="false" outlineLevel="0" collapsed="false">
      <c r="A7329" s="63" t="s">
        <v>1349</v>
      </c>
      <c r="B7329" s="23" t="s">
        <v>1350</v>
      </c>
      <c r="C7329" s="24" t="s">
        <v>17</v>
      </c>
      <c r="D7329" s="24" t="s">
        <v>1314</v>
      </c>
      <c r="E7329" s="62" t="n">
        <v>9.62</v>
      </c>
      <c r="F7329" s="26" t="n">
        <v>12.54</v>
      </c>
      <c r="G7329" s="26" t="n">
        <v>120.64</v>
      </c>
    </row>
    <row r="7330" customFormat="false" ht="25.5" hidden="false" customHeight="false" outlineLevel="0" collapsed="false">
      <c r="A7330" s="63" t="s">
        <v>1593</v>
      </c>
      <c r="B7330" s="23" t="s">
        <v>1594</v>
      </c>
      <c r="C7330" s="24" t="s">
        <v>1343</v>
      </c>
      <c r="D7330" s="24" t="s">
        <v>18</v>
      </c>
      <c r="E7330" s="62" t="n">
        <v>60.14</v>
      </c>
      <c r="F7330" s="26" t="n">
        <v>26.67</v>
      </c>
      <c r="G7330" s="26" t="n">
        <v>1603.93</v>
      </c>
    </row>
    <row r="7331" customFormat="false" ht="15" hidden="false" customHeight="false" outlineLevel="0" collapsed="false">
      <c r="A7331" s="64" t="s">
        <v>1353</v>
      </c>
      <c r="B7331" s="64"/>
      <c r="C7331" s="64"/>
      <c r="D7331" s="64"/>
      <c r="E7331" s="64"/>
      <c r="F7331" s="64"/>
      <c r="G7331" s="65" t="n">
        <v>3.15</v>
      </c>
    </row>
    <row r="7332" customFormat="false" ht="15" hidden="false" customHeight="false" outlineLevel="0" collapsed="false">
      <c r="A7332" s="64" t="s">
        <v>1354</v>
      </c>
      <c r="B7332" s="64"/>
      <c r="C7332" s="64"/>
      <c r="D7332" s="64"/>
      <c r="E7332" s="64"/>
      <c r="F7332" s="64"/>
      <c r="G7332" s="65" t="n">
        <v>28.01</v>
      </c>
    </row>
    <row r="7333" customFormat="false" ht="15" hidden="false" customHeight="false" outlineLevel="0" collapsed="false">
      <c r="A7333" s="64" t="s">
        <v>1355</v>
      </c>
      <c r="B7333" s="64"/>
      <c r="C7333" s="64"/>
      <c r="D7333" s="64"/>
      <c r="E7333" s="64"/>
      <c r="F7333" s="64"/>
      <c r="G7333" s="65" t="n">
        <v>31.16</v>
      </c>
    </row>
    <row r="7334" customFormat="false" ht="15" hidden="false" customHeight="false" outlineLevel="0" collapsed="false">
      <c r="A7334" s="64" t="s">
        <v>1356</v>
      </c>
      <c r="B7334" s="64"/>
      <c r="C7334" s="64"/>
      <c r="D7334" s="64"/>
      <c r="E7334" s="64"/>
      <c r="F7334" s="64"/>
      <c r="G7334" s="65" t="n">
        <v>0</v>
      </c>
    </row>
    <row r="7335" customFormat="false" ht="15" hidden="false" customHeight="false" outlineLevel="0" collapsed="false">
      <c r="A7335" s="64" t="s">
        <v>1357</v>
      </c>
      <c r="B7335" s="64"/>
      <c r="C7335" s="64"/>
      <c r="D7335" s="64"/>
      <c r="E7335" s="64"/>
      <c r="F7335" s="64"/>
      <c r="G7335" s="65" t="n">
        <v>7.99</v>
      </c>
    </row>
    <row r="7336" customFormat="false" ht="15" hidden="false" customHeight="false" outlineLevel="0" collapsed="false">
      <c r="A7336" s="64" t="s">
        <v>1358</v>
      </c>
      <c r="B7336" s="64"/>
      <c r="C7336" s="64"/>
      <c r="D7336" s="64"/>
      <c r="E7336" s="64"/>
      <c r="F7336" s="64"/>
      <c r="G7336" s="65" t="n">
        <v>0</v>
      </c>
    </row>
    <row r="7337" customFormat="false" ht="15" hidden="false" customHeight="false" outlineLevel="0" collapsed="false">
      <c r="A7337" s="64" t="s">
        <v>1359</v>
      </c>
      <c r="B7337" s="64"/>
      <c r="C7337" s="64"/>
      <c r="D7337" s="64"/>
      <c r="E7337" s="64"/>
      <c r="F7337" s="64"/>
      <c r="G7337" s="65" t="n">
        <v>7.99</v>
      </c>
    </row>
    <row r="7338" customFormat="false" ht="15" hidden="false" customHeight="false" outlineLevel="0" collapsed="false">
      <c r="A7338" s="64" t="s">
        <v>1360</v>
      </c>
      <c r="B7338" s="64"/>
      <c r="C7338" s="64"/>
      <c r="D7338" s="64"/>
      <c r="E7338" s="64"/>
      <c r="F7338" s="64"/>
      <c r="G7338" s="65" t="n">
        <v>39.15</v>
      </c>
    </row>
    <row r="7339" customFormat="false" ht="15" hidden="false" customHeight="false" outlineLevel="0" collapsed="false">
      <c r="A7339" s="64" t="s">
        <v>1361</v>
      </c>
      <c r="B7339" s="64"/>
      <c r="C7339" s="64"/>
      <c r="D7339" s="64"/>
      <c r="E7339" s="64"/>
      <c r="F7339" s="64"/>
      <c r="G7339" s="65" t="n">
        <v>60.14</v>
      </c>
    </row>
    <row r="7340" customFormat="false" ht="15" hidden="false" customHeight="false" outlineLevel="0" collapsed="false">
      <c r="A7340" s="64" t="s">
        <v>1362</v>
      </c>
      <c r="B7340" s="64"/>
      <c r="C7340" s="64"/>
      <c r="D7340" s="64"/>
      <c r="E7340" s="64"/>
      <c r="F7340" s="64"/>
      <c r="G7340" s="65" t="n">
        <f aca="false">G7338*G7339</f>
        <v>2354.481</v>
      </c>
    </row>
    <row r="7341" customFormat="false" ht="15" hidden="false" customHeight="false" outlineLevel="0" collapsed="false">
      <c r="A7341" s="66"/>
      <c r="B7341" s="66"/>
      <c r="C7341" s="66"/>
      <c r="D7341" s="66"/>
      <c r="E7341" s="66"/>
      <c r="F7341" s="66"/>
      <c r="G7341" s="66"/>
    </row>
    <row r="7342" customFormat="false" ht="15" hidden="false" customHeight="true" outlineLevel="0" collapsed="false">
      <c r="A7342" s="30" t="n">
        <v>17</v>
      </c>
      <c r="B7342" s="30" t="s">
        <v>154</v>
      </c>
      <c r="C7342" s="30"/>
      <c r="D7342" s="30"/>
      <c r="E7342" s="30"/>
      <c r="F7342" s="30"/>
      <c r="G7342" s="30"/>
    </row>
    <row r="7343" customFormat="false" ht="15" hidden="false" customHeight="true" outlineLevel="0" collapsed="false">
      <c r="A7343" s="30" t="s">
        <v>878</v>
      </c>
      <c r="B7343" s="30" t="s">
        <v>156</v>
      </c>
      <c r="C7343" s="30"/>
      <c r="D7343" s="30"/>
      <c r="E7343" s="30"/>
      <c r="F7343" s="30"/>
      <c r="G7343" s="30"/>
    </row>
    <row r="7344" customFormat="false" ht="63.75" hidden="false" customHeight="false" outlineLevel="0" collapsed="false">
      <c r="A7344" s="30" t="s">
        <v>879</v>
      </c>
      <c r="B7344" s="30" t="s">
        <v>158</v>
      </c>
      <c r="C7344" s="61" t="s">
        <v>17</v>
      </c>
      <c r="D7344" s="61" t="s">
        <v>28</v>
      </c>
      <c r="E7344" s="62"/>
      <c r="F7344" s="25"/>
      <c r="G7344" s="25"/>
    </row>
    <row r="7345" customFormat="false" ht="25.5" hidden="false" customHeight="false" outlineLevel="0" collapsed="false">
      <c r="A7345" s="63" t="n">
        <v>7258</v>
      </c>
      <c r="B7345" s="23" t="s">
        <v>1595</v>
      </c>
      <c r="C7345" s="24" t="s">
        <v>1343</v>
      </c>
      <c r="D7345" s="24" t="s">
        <v>23</v>
      </c>
      <c r="E7345" s="62" t="n">
        <v>1987.5</v>
      </c>
      <c r="F7345" s="26" t="n">
        <v>0.35</v>
      </c>
      <c r="G7345" s="26" t="n">
        <v>695.63</v>
      </c>
    </row>
    <row r="7346" customFormat="false" ht="102" hidden="false" customHeight="false" outlineLevel="0" collapsed="false">
      <c r="A7346" s="63" t="s">
        <v>1596</v>
      </c>
      <c r="B7346" s="23" t="s">
        <v>1597</v>
      </c>
      <c r="C7346" s="24" t="s">
        <v>17</v>
      </c>
      <c r="D7346" s="24" t="s">
        <v>28</v>
      </c>
      <c r="E7346" s="62" t="n">
        <v>0.71</v>
      </c>
      <c r="F7346" s="26" t="n">
        <v>342.29</v>
      </c>
      <c r="G7346" s="26" t="n">
        <v>243.88</v>
      </c>
    </row>
    <row r="7347" customFormat="false" ht="25.5" hidden="false" customHeight="false" outlineLevel="0" collapsed="false">
      <c r="A7347" s="63" t="s">
        <v>1363</v>
      </c>
      <c r="B7347" s="23" t="s">
        <v>1364</v>
      </c>
      <c r="C7347" s="24" t="s">
        <v>17</v>
      </c>
      <c r="D7347" s="24" t="s">
        <v>1314</v>
      </c>
      <c r="E7347" s="62" t="n">
        <v>17.5</v>
      </c>
      <c r="F7347" s="26" t="n">
        <v>15.53</v>
      </c>
      <c r="G7347" s="26" t="n">
        <v>271.73</v>
      </c>
    </row>
    <row r="7348" customFormat="false" ht="25.5" hidden="false" customHeight="false" outlineLevel="0" collapsed="false">
      <c r="A7348" s="63" t="s">
        <v>1349</v>
      </c>
      <c r="B7348" s="23" t="s">
        <v>1350</v>
      </c>
      <c r="C7348" s="24" t="s">
        <v>17</v>
      </c>
      <c r="D7348" s="24" t="s">
        <v>1314</v>
      </c>
      <c r="E7348" s="62" t="n">
        <v>17.5</v>
      </c>
      <c r="F7348" s="26" t="n">
        <v>12.54</v>
      </c>
      <c r="G7348" s="26" t="n">
        <v>219.41</v>
      </c>
    </row>
    <row r="7349" customFormat="false" ht="15" hidden="false" customHeight="false" outlineLevel="0" collapsed="false">
      <c r="A7349" s="64" t="s">
        <v>1353</v>
      </c>
      <c r="B7349" s="64"/>
      <c r="C7349" s="64"/>
      <c r="D7349" s="64"/>
      <c r="E7349" s="64"/>
      <c r="F7349" s="64"/>
      <c r="G7349" s="65" t="n">
        <v>151.61</v>
      </c>
    </row>
    <row r="7350" customFormat="false" ht="15" hidden="false" customHeight="false" outlineLevel="0" collapsed="false">
      <c r="A7350" s="64" t="s">
        <v>1354</v>
      </c>
      <c r="B7350" s="64"/>
      <c r="C7350" s="64"/>
      <c r="D7350" s="64"/>
      <c r="E7350" s="64"/>
      <c r="F7350" s="64"/>
      <c r="G7350" s="65" t="n">
        <v>420.65</v>
      </c>
    </row>
    <row r="7351" customFormat="false" ht="15" hidden="false" customHeight="false" outlineLevel="0" collapsed="false">
      <c r="A7351" s="64" t="s">
        <v>1355</v>
      </c>
      <c r="B7351" s="64"/>
      <c r="C7351" s="64"/>
      <c r="D7351" s="64"/>
      <c r="E7351" s="64"/>
      <c r="F7351" s="64"/>
      <c r="G7351" s="65" t="n">
        <v>572.26</v>
      </c>
    </row>
    <row r="7352" customFormat="false" ht="15" hidden="false" customHeight="false" outlineLevel="0" collapsed="false">
      <c r="A7352" s="64" t="s">
        <v>1356</v>
      </c>
      <c r="B7352" s="64"/>
      <c r="C7352" s="64"/>
      <c r="D7352" s="64"/>
      <c r="E7352" s="64"/>
      <c r="F7352" s="64"/>
      <c r="G7352" s="65" t="n">
        <v>0</v>
      </c>
    </row>
    <row r="7353" customFormat="false" ht="15" hidden="false" customHeight="false" outlineLevel="0" collapsed="false">
      <c r="A7353" s="64" t="s">
        <v>1357</v>
      </c>
      <c r="B7353" s="64"/>
      <c r="C7353" s="64"/>
      <c r="D7353" s="64"/>
      <c r="E7353" s="64"/>
      <c r="F7353" s="64"/>
      <c r="G7353" s="65" t="n">
        <v>146.78</v>
      </c>
    </row>
    <row r="7354" customFormat="false" ht="15" hidden="false" customHeight="false" outlineLevel="0" collapsed="false">
      <c r="A7354" s="64" t="s">
        <v>1358</v>
      </c>
      <c r="B7354" s="64"/>
      <c r="C7354" s="64"/>
      <c r="D7354" s="64"/>
      <c r="E7354" s="64"/>
      <c r="F7354" s="64"/>
      <c r="G7354" s="65" t="n">
        <v>0</v>
      </c>
    </row>
    <row r="7355" customFormat="false" ht="15" hidden="false" customHeight="false" outlineLevel="0" collapsed="false">
      <c r="A7355" s="64" t="s">
        <v>1359</v>
      </c>
      <c r="B7355" s="64"/>
      <c r="C7355" s="64"/>
      <c r="D7355" s="64"/>
      <c r="E7355" s="64"/>
      <c r="F7355" s="64"/>
      <c r="G7355" s="65" t="n">
        <v>146.78</v>
      </c>
    </row>
    <row r="7356" customFormat="false" ht="15" hidden="false" customHeight="false" outlineLevel="0" collapsed="false">
      <c r="A7356" s="64" t="s">
        <v>1360</v>
      </c>
      <c r="B7356" s="64"/>
      <c r="C7356" s="64"/>
      <c r="D7356" s="64"/>
      <c r="E7356" s="64"/>
      <c r="F7356" s="64"/>
      <c r="G7356" s="65" t="n">
        <v>719.04</v>
      </c>
    </row>
    <row r="7357" customFormat="false" ht="15" hidden="false" customHeight="false" outlineLevel="0" collapsed="false">
      <c r="A7357" s="64" t="s">
        <v>1361</v>
      </c>
      <c r="B7357" s="64"/>
      <c r="C7357" s="64"/>
      <c r="D7357" s="64"/>
      <c r="E7357" s="64"/>
      <c r="F7357" s="64"/>
      <c r="G7357" s="65" t="n">
        <v>2.5</v>
      </c>
    </row>
    <row r="7358" customFormat="false" ht="15" hidden="false" customHeight="false" outlineLevel="0" collapsed="false">
      <c r="A7358" s="64" t="s">
        <v>1362</v>
      </c>
      <c r="B7358" s="64"/>
      <c r="C7358" s="64"/>
      <c r="D7358" s="64"/>
      <c r="E7358" s="64"/>
      <c r="F7358" s="64"/>
      <c r="G7358" s="65" t="n">
        <f aca="false">G7356*G7357</f>
        <v>1797.6</v>
      </c>
    </row>
    <row r="7359" customFormat="false" ht="15" hidden="false" customHeight="false" outlineLevel="0" collapsed="false">
      <c r="A7359" s="66"/>
      <c r="B7359" s="66"/>
      <c r="C7359" s="66"/>
      <c r="D7359" s="66"/>
      <c r="E7359" s="66"/>
      <c r="F7359" s="66"/>
      <c r="G7359" s="66"/>
    </row>
    <row r="7360" customFormat="false" ht="76.5" hidden="false" customHeight="false" outlineLevel="0" collapsed="false">
      <c r="A7360" s="30" t="s">
        <v>880</v>
      </c>
      <c r="B7360" s="30" t="s">
        <v>160</v>
      </c>
      <c r="C7360" s="61" t="s">
        <v>17</v>
      </c>
      <c r="D7360" s="61" t="s">
        <v>18</v>
      </c>
      <c r="E7360" s="62"/>
      <c r="F7360" s="25"/>
      <c r="G7360" s="25"/>
    </row>
    <row r="7361" customFormat="false" ht="38.25" hidden="false" customHeight="false" outlineLevel="0" collapsed="false">
      <c r="A7361" s="63" t="n">
        <v>7271</v>
      </c>
      <c r="B7361" s="23" t="s">
        <v>1598</v>
      </c>
      <c r="C7361" s="24" t="s">
        <v>1343</v>
      </c>
      <c r="D7361" s="24" t="s">
        <v>23</v>
      </c>
      <c r="E7361" s="62" t="n">
        <v>392.71</v>
      </c>
      <c r="F7361" s="26" t="n">
        <v>0.55</v>
      </c>
      <c r="G7361" s="26" t="n">
        <v>215.99</v>
      </c>
    </row>
    <row r="7362" customFormat="false" ht="38.25" hidden="false" customHeight="false" outlineLevel="0" collapsed="false">
      <c r="A7362" s="63" t="s">
        <v>1599</v>
      </c>
      <c r="B7362" s="23" t="s">
        <v>1600</v>
      </c>
      <c r="C7362" s="24" t="s">
        <v>17</v>
      </c>
      <c r="D7362" s="24" t="s">
        <v>28</v>
      </c>
      <c r="E7362" s="62" t="n">
        <v>0.21</v>
      </c>
      <c r="F7362" s="26" t="n">
        <v>414.96</v>
      </c>
      <c r="G7362" s="26" t="n">
        <v>88.03</v>
      </c>
    </row>
    <row r="7363" customFormat="false" ht="25.5" hidden="false" customHeight="false" outlineLevel="0" collapsed="false">
      <c r="A7363" s="63" t="s">
        <v>1363</v>
      </c>
      <c r="B7363" s="23" t="s">
        <v>1364</v>
      </c>
      <c r="C7363" s="24" t="s">
        <v>17</v>
      </c>
      <c r="D7363" s="24" t="s">
        <v>1314</v>
      </c>
      <c r="E7363" s="62" t="n">
        <v>8.31</v>
      </c>
      <c r="F7363" s="26" t="n">
        <v>15.53</v>
      </c>
      <c r="G7363" s="26" t="n">
        <v>129.04</v>
      </c>
    </row>
    <row r="7364" customFormat="false" ht="25.5" hidden="false" customHeight="false" outlineLevel="0" collapsed="false">
      <c r="A7364" s="63" t="s">
        <v>1349</v>
      </c>
      <c r="B7364" s="23" t="s">
        <v>1350</v>
      </c>
      <c r="C7364" s="24" t="s">
        <v>17</v>
      </c>
      <c r="D7364" s="24" t="s">
        <v>1314</v>
      </c>
      <c r="E7364" s="62" t="n">
        <v>6.42</v>
      </c>
      <c r="F7364" s="26" t="n">
        <v>12.54</v>
      </c>
      <c r="G7364" s="26" t="n">
        <v>80.43</v>
      </c>
    </row>
    <row r="7365" customFormat="false" ht="76.5" hidden="false" customHeight="false" outlineLevel="0" collapsed="false">
      <c r="A7365" s="63" t="s">
        <v>1553</v>
      </c>
      <c r="B7365" s="23" t="s">
        <v>1554</v>
      </c>
      <c r="C7365" s="24" t="s">
        <v>17</v>
      </c>
      <c r="D7365" s="24" t="s">
        <v>1382</v>
      </c>
      <c r="E7365" s="62" t="n">
        <v>0.11</v>
      </c>
      <c r="F7365" s="26" t="n">
        <v>0.95</v>
      </c>
      <c r="G7365" s="26" t="n">
        <v>0.11</v>
      </c>
    </row>
    <row r="7366" customFormat="false" ht="15" hidden="false" customHeight="false" outlineLevel="0" collapsed="false">
      <c r="A7366" s="64" t="s">
        <v>1353</v>
      </c>
      <c r="B7366" s="64"/>
      <c r="C7366" s="64"/>
      <c r="D7366" s="64"/>
      <c r="E7366" s="64"/>
      <c r="F7366" s="64"/>
      <c r="G7366" s="65" t="n">
        <v>23.04</v>
      </c>
    </row>
    <row r="7367" customFormat="false" ht="15" hidden="false" customHeight="false" outlineLevel="0" collapsed="false">
      <c r="A7367" s="64" t="s">
        <v>1354</v>
      </c>
      <c r="B7367" s="64"/>
      <c r="C7367" s="64"/>
      <c r="D7367" s="64"/>
      <c r="E7367" s="64"/>
      <c r="F7367" s="64"/>
      <c r="G7367" s="65" t="n">
        <v>47.41</v>
      </c>
    </row>
    <row r="7368" customFormat="false" ht="15" hidden="false" customHeight="false" outlineLevel="0" collapsed="false">
      <c r="A7368" s="64" t="s">
        <v>1355</v>
      </c>
      <c r="B7368" s="64"/>
      <c r="C7368" s="64"/>
      <c r="D7368" s="64"/>
      <c r="E7368" s="64"/>
      <c r="F7368" s="64"/>
      <c r="G7368" s="65" t="n">
        <v>70.45</v>
      </c>
    </row>
    <row r="7369" customFormat="false" ht="15" hidden="false" customHeight="false" outlineLevel="0" collapsed="false">
      <c r="A7369" s="64" t="s">
        <v>1356</v>
      </c>
      <c r="B7369" s="64"/>
      <c r="C7369" s="64"/>
      <c r="D7369" s="64"/>
      <c r="E7369" s="64"/>
      <c r="F7369" s="64"/>
      <c r="G7369" s="65" t="n">
        <v>0</v>
      </c>
    </row>
    <row r="7370" customFormat="false" ht="15" hidden="false" customHeight="false" outlineLevel="0" collapsed="false">
      <c r="A7370" s="64" t="s">
        <v>1357</v>
      </c>
      <c r="B7370" s="64"/>
      <c r="C7370" s="64"/>
      <c r="D7370" s="64"/>
      <c r="E7370" s="64"/>
      <c r="F7370" s="64"/>
      <c r="G7370" s="65" t="n">
        <v>18.07</v>
      </c>
    </row>
    <row r="7371" customFormat="false" ht="15" hidden="false" customHeight="false" outlineLevel="0" collapsed="false">
      <c r="A7371" s="64" t="s">
        <v>1358</v>
      </c>
      <c r="B7371" s="64"/>
      <c r="C7371" s="64"/>
      <c r="D7371" s="64"/>
      <c r="E7371" s="64"/>
      <c r="F7371" s="64"/>
      <c r="G7371" s="65" t="n">
        <v>0</v>
      </c>
    </row>
    <row r="7372" customFormat="false" ht="15" hidden="false" customHeight="false" outlineLevel="0" collapsed="false">
      <c r="A7372" s="64" t="s">
        <v>1359</v>
      </c>
      <c r="B7372" s="64"/>
      <c r="C7372" s="64"/>
      <c r="D7372" s="64"/>
      <c r="E7372" s="64"/>
      <c r="F7372" s="64"/>
      <c r="G7372" s="65" t="n">
        <v>18.07</v>
      </c>
    </row>
    <row r="7373" customFormat="false" ht="15" hidden="false" customHeight="false" outlineLevel="0" collapsed="false">
      <c r="A7373" s="64" t="s">
        <v>1360</v>
      </c>
      <c r="B7373" s="64"/>
      <c r="C7373" s="64"/>
      <c r="D7373" s="64"/>
      <c r="E7373" s="64"/>
      <c r="F7373" s="64"/>
      <c r="G7373" s="65" t="n">
        <v>88.52</v>
      </c>
    </row>
    <row r="7374" customFormat="false" ht="15" hidden="false" customHeight="false" outlineLevel="0" collapsed="false">
      <c r="A7374" s="64" t="s">
        <v>1361</v>
      </c>
      <c r="B7374" s="64"/>
      <c r="C7374" s="64"/>
      <c r="D7374" s="64"/>
      <c r="E7374" s="64"/>
      <c r="F7374" s="64"/>
      <c r="G7374" s="65" t="n">
        <v>7.29</v>
      </c>
    </row>
    <row r="7375" customFormat="false" ht="15" hidden="false" customHeight="false" outlineLevel="0" collapsed="false">
      <c r="A7375" s="64" t="s">
        <v>1362</v>
      </c>
      <c r="B7375" s="64"/>
      <c r="C7375" s="64"/>
      <c r="D7375" s="64"/>
      <c r="E7375" s="64"/>
      <c r="F7375" s="64"/>
      <c r="G7375" s="65" t="n">
        <f aca="false">G7373*G7374</f>
        <v>645.3108</v>
      </c>
    </row>
    <row r="7376" customFormat="false" ht="15" hidden="false" customHeight="false" outlineLevel="0" collapsed="false">
      <c r="A7376" s="66"/>
      <c r="B7376" s="66"/>
      <c r="C7376" s="66"/>
      <c r="D7376" s="66"/>
      <c r="E7376" s="66"/>
      <c r="F7376" s="66"/>
      <c r="G7376" s="66"/>
    </row>
    <row r="7377" customFormat="false" ht="102" hidden="false" customHeight="false" outlineLevel="0" collapsed="false">
      <c r="A7377" s="30" t="s">
        <v>881</v>
      </c>
      <c r="B7377" s="30" t="s">
        <v>162</v>
      </c>
      <c r="C7377" s="61" t="s">
        <v>17</v>
      </c>
      <c r="D7377" s="61" t="s">
        <v>18</v>
      </c>
      <c r="E7377" s="62"/>
      <c r="F7377" s="25"/>
      <c r="G7377" s="25"/>
    </row>
    <row r="7378" customFormat="false" ht="63.75" hidden="false" customHeight="false" outlineLevel="0" collapsed="false">
      <c r="A7378" s="63" t="n">
        <v>34557</v>
      </c>
      <c r="B7378" s="23" t="s">
        <v>1601</v>
      </c>
      <c r="C7378" s="24" t="s">
        <v>1343</v>
      </c>
      <c r="D7378" s="24" t="s">
        <v>49</v>
      </c>
      <c r="E7378" s="62" t="n">
        <v>12.91</v>
      </c>
      <c r="F7378" s="26" t="n">
        <v>1.47</v>
      </c>
      <c r="G7378" s="26" t="n">
        <v>18.97</v>
      </c>
    </row>
    <row r="7379" customFormat="false" ht="25.5" hidden="false" customHeight="false" outlineLevel="0" collapsed="false">
      <c r="A7379" s="63" t="n">
        <v>37395</v>
      </c>
      <c r="B7379" s="23" t="s">
        <v>1602</v>
      </c>
      <c r="C7379" s="24" t="s">
        <v>1343</v>
      </c>
      <c r="D7379" s="24" t="s">
        <v>1603</v>
      </c>
      <c r="E7379" s="62" t="n">
        <v>0.15</v>
      </c>
      <c r="F7379" s="26" t="n">
        <v>42.4</v>
      </c>
      <c r="G7379" s="26" t="n">
        <v>6.55</v>
      </c>
    </row>
    <row r="7380" customFormat="false" ht="25.5" hidden="false" customHeight="false" outlineLevel="0" collapsed="false">
      <c r="A7380" s="63" t="n">
        <v>7266</v>
      </c>
      <c r="B7380" s="23" t="s">
        <v>1604</v>
      </c>
      <c r="C7380" s="24" t="s">
        <v>1343</v>
      </c>
      <c r="D7380" s="24" t="s">
        <v>1605</v>
      </c>
      <c r="E7380" s="62" t="n">
        <v>0.47</v>
      </c>
      <c r="F7380" s="26" t="n">
        <v>550</v>
      </c>
      <c r="G7380" s="26" t="n">
        <v>255.98</v>
      </c>
    </row>
    <row r="7381" customFormat="false" ht="89.25" hidden="false" customHeight="false" outlineLevel="0" collapsed="false">
      <c r="A7381" s="63" t="s">
        <v>1606</v>
      </c>
      <c r="B7381" s="23" t="s">
        <v>1607</v>
      </c>
      <c r="C7381" s="24" t="s">
        <v>17</v>
      </c>
      <c r="D7381" s="24" t="s">
        <v>28</v>
      </c>
      <c r="E7381" s="62" t="n">
        <v>0.16</v>
      </c>
      <c r="F7381" s="26" t="n">
        <v>346.73</v>
      </c>
      <c r="G7381" s="26" t="n">
        <v>55.86</v>
      </c>
    </row>
    <row r="7382" customFormat="false" ht="25.5" hidden="false" customHeight="false" outlineLevel="0" collapsed="false">
      <c r="A7382" s="63" t="s">
        <v>1363</v>
      </c>
      <c r="B7382" s="23" t="s">
        <v>1364</v>
      </c>
      <c r="C7382" s="24" t="s">
        <v>17</v>
      </c>
      <c r="D7382" s="24" t="s">
        <v>1314</v>
      </c>
      <c r="E7382" s="62" t="n">
        <v>32.55</v>
      </c>
      <c r="F7382" s="26" t="n">
        <v>15.53</v>
      </c>
      <c r="G7382" s="26" t="n">
        <v>505.44</v>
      </c>
    </row>
    <row r="7383" customFormat="false" ht="25.5" hidden="false" customHeight="false" outlineLevel="0" collapsed="false">
      <c r="A7383" s="63" t="s">
        <v>1349</v>
      </c>
      <c r="B7383" s="23" t="s">
        <v>1350</v>
      </c>
      <c r="C7383" s="24" t="s">
        <v>17</v>
      </c>
      <c r="D7383" s="24" t="s">
        <v>1314</v>
      </c>
      <c r="E7383" s="62" t="n">
        <v>16.28</v>
      </c>
      <c r="F7383" s="26" t="n">
        <v>12.54</v>
      </c>
      <c r="G7383" s="26" t="n">
        <v>204.06</v>
      </c>
    </row>
    <row r="7384" customFormat="false" ht="15" hidden="false" customHeight="false" outlineLevel="0" collapsed="false">
      <c r="A7384" s="64" t="s">
        <v>1353</v>
      </c>
      <c r="B7384" s="64"/>
      <c r="C7384" s="64"/>
      <c r="D7384" s="64"/>
      <c r="E7384" s="64"/>
      <c r="F7384" s="64"/>
      <c r="G7384" s="65" t="n">
        <v>31.16</v>
      </c>
    </row>
    <row r="7385" customFormat="false" ht="15" hidden="false" customHeight="false" outlineLevel="0" collapsed="false">
      <c r="A7385" s="64" t="s">
        <v>1354</v>
      </c>
      <c r="B7385" s="64"/>
      <c r="C7385" s="64"/>
      <c r="D7385" s="64"/>
      <c r="E7385" s="64"/>
      <c r="F7385" s="64"/>
      <c r="G7385" s="65" t="n">
        <v>32.52</v>
      </c>
    </row>
    <row r="7386" customFormat="false" ht="15" hidden="false" customHeight="false" outlineLevel="0" collapsed="false">
      <c r="A7386" s="64" t="s">
        <v>1355</v>
      </c>
      <c r="B7386" s="64"/>
      <c r="C7386" s="64"/>
      <c r="D7386" s="64"/>
      <c r="E7386" s="64"/>
      <c r="F7386" s="64"/>
      <c r="G7386" s="65" t="n">
        <v>63.68</v>
      </c>
    </row>
    <row r="7387" customFormat="false" ht="15" hidden="false" customHeight="false" outlineLevel="0" collapsed="false">
      <c r="A7387" s="64" t="s">
        <v>1356</v>
      </c>
      <c r="B7387" s="64"/>
      <c r="C7387" s="64"/>
      <c r="D7387" s="64"/>
      <c r="E7387" s="64"/>
      <c r="F7387" s="64"/>
      <c r="G7387" s="65" t="n">
        <v>0</v>
      </c>
    </row>
    <row r="7388" customFormat="false" ht="15" hidden="false" customHeight="false" outlineLevel="0" collapsed="false">
      <c r="A7388" s="64" t="s">
        <v>1357</v>
      </c>
      <c r="B7388" s="64"/>
      <c r="C7388" s="64"/>
      <c r="D7388" s="64"/>
      <c r="E7388" s="64"/>
      <c r="F7388" s="64"/>
      <c r="G7388" s="65" t="n">
        <v>16.33</v>
      </c>
    </row>
    <row r="7389" customFormat="false" ht="15" hidden="false" customHeight="false" outlineLevel="0" collapsed="false">
      <c r="A7389" s="64" t="s">
        <v>1358</v>
      </c>
      <c r="B7389" s="64"/>
      <c r="C7389" s="64"/>
      <c r="D7389" s="64"/>
      <c r="E7389" s="64"/>
      <c r="F7389" s="64"/>
      <c r="G7389" s="65" t="n">
        <v>0</v>
      </c>
    </row>
    <row r="7390" customFormat="false" ht="15" hidden="false" customHeight="false" outlineLevel="0" collapsed="false">
      <c r="A7390" s="64" t="s">
        <v>1359</v>
      </c>
      <c r="B7390" s="64"/>
      <c r="C7390" s="64"/>
      <c r="D7390" s="64"/>
      <c r="E7390" s="64"/>
      <c r="F7390" s="64"/>
      <c r="G7390" s="65" t="n">
        <v>16.33</v>
      </c>
    </row>
    <row r="7391" customFormat="false" ht="15" hidden="false" customHeight="false" outlineLevel="0" collapsed="false">
      <c r="A7391" s="64" t="s">
        <v>1360</v>
      </c>
      <c r="B7391" s="64"/>
      <c r="C7391" s="64"/>
      <c r="D7391" s="64"/>
      <c r="E7391" s="64"/>
      <c r="F7391" s="64"/>
      <c r="G7391" s="65" t="n">
        <v>80.01</v>
      </c>
    </row>
    <row r="7392" customFormat="false" ht="15" hidden="false" customHeight="false" outlineLevel="0" collapsed="false">
      <c r="A7392" s="64" t="s">
        <v>1361</v>
      </c>
      <c r="B7392" s="64"/>
      <c r="C7392" s="64"/>
      <c r="D7392" s="64"/>
      <c r="E7392" s="64"/>
      <c r="F7392" s="64"/>
      <c r="G7392" s="65" t="n">
        <v>16.44</v>
      </c>
    </row>
    <row r="7393" customFormat="false" ht="15" hidden="false" customHeight="false" outlineLevel="0" collapsed="false">
      <c r="A7393" s="64" t="s">
        <v>1362</v>
      </c>
      <c r="B7393" s="64"/>
      <c r="C7393" s="64"/>
      <c r="D7393" s="64"/>
      <c r="E7393" s="64"/>
      <c r="F7393" s="64"/>
      <c r="G7393" s="65" t="n">
        <f aca="false">G7391*G7392</f>
        <v>1315.3644</v>
      </c>
    </row>
    <row r="7394" customFormat="false" ht="15" hidden="false" customHeight="false" outlineLevel="0" collapsed="false">
      <c r="A7394" s="66"/>
      <c r="B7394" s="66"/>
      <c r="C7394" s="66"/>
      <c r="D7394" s="66"/>
      <c r="E7394" s="66"/>
      <c r="F7394" s="66"/>
      <c r="G7394" s="66"/>
    </row>
    <row r="7395" customFormat="false" ht="102" hidden="false" customHeight="false" outlineLevel="0" collapsed="false">
      <c r="A7395" s="30" t="s">
        <v>882</v>
      </c>
      <c r="B7395" s="30" t="s">
        <v>164</v>
      </c>
      <c r="C7395" s="61" t="s">
        <v>17</v>
      </c>
      <c r="D7395" s="61" t="s">
        <v>18</v>
      </c>
      <c r="E7395" s="62"/>
      <c r="F7395" s="25"/>
      <c r="G7395" s="25"/>
    </row>
    <row r="7396" customFormat="false" ht="63.75" hidden="false" customHeight="false" outlineLevel="0" collapsed="false">
      <c r="A7396" s="63" t="n">
        <v>34557</v>
      </c>
      <c r="B7396" s="23" t="s">
        <v>1601</v>
      </c>
      <c r="C7396" s="24" t="s">
        <v>1343</v>
      </c>
      <c r="D7396" s="24" t="s">
        <v>49</v>
      </c>
      <c r="E7396" s="62" t="n">
        <v>39.69</v>
      </c>
      <c r="F7396" s="26" t="n">
        <v>1.47</v>
      </c>
      <c r="G7396" s="26" t="n">
        <v>58.35</v>
      </c>
    </row>
    <row r="7397" customFormat="false" ht="25.5" hidden="false" customHeight="false" outlineLevel="0" collapsed="false">
      <c r="A7397" s="63" t="n">
        <v>37395</v>
      </c>
      <c r="B7397" s="23" t="s">
        <v>1602</v>
      </c>
      <c r="C7397" s="24" t="s">
        <v>1343</v>
      </c>
      <c r="D7397" s="24" t="s">
        <v>1603</v>
      </c>
      <c r="E7397" s="62" t="n">
        <v>0.47</v>
      </c>
      <c r="F7397" s="26" t="n">
        <v>42.4</v>
      </c>
      <c r="G7397" s="26" t="n">
        <v>20.04</v>
      </c>
    </row>
    <row r="7398" customFormat="false" ht="25.5" hidden="false" customHeight="false" outlineLevel="0" collapsed="false">
      <c r="A7398" s="63" t="n">
        <v>7266</v>
      </c>
      <c r="B7398" s="23" t="s">
        <v>1604</v>
      </c>
      <c r="C7398" s="24" t="s">
        <v>1343</v>
      </c>
      <c r="D7398" s="24" t="s">
        <v>1605</v>
      </c>
      <c r="E7398" s="62" t="n">
        <v>2.68</v>
      </c>
      <c r="F7398" s="26" t="n">
        <v>550</v>
      </c>
      <c r="G7398" s="26" t="n">
        <v>1471.57</v>
      </c>
    </row>
    <row r="7399" customFormat="false" ht="89.25" hidden="false" customHeight="false" outlineLevel="0" collapsed="false">
      <c r="A7399" s="63" t="s">
        <v>1606</v>
      </c>
      <c r="B7399" s="23" t="s">
        <v>1607</v>
      </c>
      <c r="C7399" s="24" t="s">
        <v>17</v>
      </c>
      <c r="D7399" s="24" t="s">
        <v>28</v>
      </c>
      <c r="E7399" s="62" t="n">
        <v>0.93</v>
      </c>
      <c r="F7399" s="26" t="n">
        <v>346.73</v>
      </c>
      <c r="G7399" s="26" t="n">
        <v>321.14</v>
      </c>
    </row>
    <row r="7400" customFormat="false" ht="25.5" hidden="false" customHeight="false" outlineLevel="0" collapsed="false">
      <c r="A7400" s="63" t="s">
        <v>1363</v>
      </c>
      <c r="B7400" s="23" t="s">
        <v>1364</v>
      </c>
      <c r="C7400" s="24" t="s">
        <v>17</v>
      </c>
      <c r="D7400" s="24" t="s">
        <v>1314</v>
      </c>
      <c r="E7400" s="62" t="n">
        <v>146.49</v>
      </c>
      <c r="F7400" s="26" t="n">
        <v>15.53</v>
      </c>
      <c r="G7400" s="26" t="n">
        <v>2274.64</v>
      </c>
    </row>
    <row r="7401" customFormat="false" ht="25.5" hidden="false" customHeight="false" outlineLevel="0" collapsed="false">
      <c r="A7401" s="63" t="s">
        <v>1349</v>
      </c>
      <c r="B7401" s="23" t="s">
        <v>1350</v>
      </c>
      <c r="C7401" s="24" t="s">
        <v>17</v>
      </c>
      <c r="D7401" s="24" t="s">
        <v>1314</v>
      </c>
      <c r="E7401" s="62" t="n">
        <v>73.25</v>
      </c>
      <c r="F7401" s="26" t="n">
        <v>12.54</v>
      </c>
      <c r="G7401" s="26" t="n">
        <v>918.32</v>
      </c>
    </row>
    <row r="7402" customFormat="false" ht="15" hidden="false" customHeight="false" outlineLevel="0" collapsed="false">
      <c r="A7402" s="64" t="s">
        <v>1353</v>
      </c>
      <c r="B7402" s="64"/>
      <c r="C7402" s="64"/>
      <c r="D7402" s="64"/>
      <c r="E7402" s="64"/>
      <c r="F7402" s="64"/>
      <c r="G7402" s="65" t="n">
        <v>24.49</v>
      </c>
    </row>
    <row r="7403" customFormat="false" ht="15" hidden="false" customHeight="false" outlineLevel="0" collapsed="false">
      <c r="A7403" s="64" t="s">
        <v>1354</v>
      </c>
      <c r="B7403" s="64"/>
      <c r="C7403" s="64"/>
      <c r="D7403" s="64"/>
      <c r="E7403" s="64"/>
      <c r="F7403" s="64"/>
      <c r="G7403" s="65" t="n">
        <v>29.09</v>
      </c>
    </row>
    <row r="7404" customFormat="false" ht="15" hidden="false" customHeight="false" outlineLevel="0" collapsed="false">
      <c r="A7404" s="64" t="s">
        <v>1355</v>
      </c>
      <c r="B7404" s="64"/>
      <c r="C7404" s="64"/>
      <c r="D7404" s="64"/>
      <c r="E7404" s="64"/>
      <c r="F7404" s="64"/>
      <c r="G7404" s="65" t="n">
        <v>53.58</v>
      </c>
    </row>
    <row r="7405" customFormat="false" ht="15" hidden="false" customHeight="false" outlineLevel="0" collapsed="false">
      <c r="A7405" s="64" t="s">
        <v>1356</v>
      </c>
      <c r="B7405" s="64"/>
      <c r="C7405" s="64"/>
      <c r="D7405" s="64"/>
      <c r="E7405" s="64"/>
      <c r="F7405" s="64"/>
      <c r="G7405" s="65" t="n">
        <v>0</v>
      </c>
    </row>
    <row r="7406" customFormat="false" ht="15" hidden="false" customHeight="false" outlineLevel="0" collapsed="false">
      <c r="A7406" s="64" t="s">
        <v>1357</v>
      </c>
      <c r="B7406" s="64"/>
      <c r="C7406" s="64"/>
      <c r="D7406" s="64"/>
      <c r="E7406" s="64"/>
      <c r="F7406" s="64"/>
      <c r="G7406" s="65" t="n">
        <v>13.74</v>
      </c>
    </row>
    <row r="7407" customFormat="false" ht="15" hidden="false" customHeight="false" outlineLevel="0" collapsed="false">
      <c r="A7407" s="64" t="s">
        <v>1358</v>
      </c>
      <c r="B7407" s="64"/>
      <c r="C7407" s="64"/>
      <c r="D7407" s="64"/>
      <c r="E7407" s="64"/>
      <c r="F7407" s="64"/>
      <c r="G7407" s="65" t="n">
        <v>0</v>
      </c>
    </row>
    <row r="7408" customFormat="false" ht="15" hidden="false" customHeight="false" outlineLevel="0" collapsed="false">
      <c r="A7408" s="64" t="s">
        <v>1359</v>
      </c>
      <c r="B7408" s="64"/>
      <c r="C7408" s="64"/>
      <c r="D7408" s="64"/>
      <c r="E7408" s="64"/>
      <c r="F7408" s="64"/>
      <c r="G7408" s="65" t="n">
        <v>13.74</v>
      </c>
    </row>
    <row r="7409" customFormat="false" ht="15" hidden="false" customHeight="false" outlineLevel="0" collapsed="false">
      <c r="A7409" s="64" t="s">
        <v>1360</v>
      </c>
      <c r="B7409" s="64"/>
      <c r="C7409" s="64"/>
      <c r="D7409" s="64"/>
      <c r="E7409" s="64"/>
      <c r="F7409" s="64"/>
      <c r="G7409" s="65" t="n">
        <v>67.33</v>
      </c>
    </row>
    <row r="7410" customFormat="false" ht="15" hidden="false" customHeight="false" outlineLevel="0" collapsed="false">
      <c r="A7410" s="64" t="s">
        <v>1361</v>
      </c>
      <c r="B7410" s="64"/>
      <c r="C7410" s="64"/>
      <c r="D7410" s="64"/>
      <c r="E7410" s="64"/>
      <c r="F7410" s="64"/>
      <c r="G7410" s="65" t="n">
        <v>94.51</v>
      </c>
    </row>
    <row r="7411" customFormat="false" ht="15" hidden="false" customHeight="false" outlineLevel="0" collapsed="false">
      <c r="A7411" s="64" t="s">
        <v>1362</v>
      </c>
      <c r="B7411" s="64"/>
      <c r="C7411" s="64"/>
      <c r="D7411" s="64"/>
      <c r="E7411" s="64"/>
      <c r="F7411" s="64"/>
      <c r="G7411" s="65" t="n">
        <f aca="false">G7409*G7410</f>
        <v>6363.3583</v>
      </c>
    </row>
    <row r="7412" customFormat="false" ht="15" hidden="false" customHeight="false" outlineLevel="0" collapsed="false">
      <c r="A7412" s="66"/>
      <c r="B7412" s="66"/>
      <c r="C7412" s="66"/>
      <c r="D7412" s="66"/>
      <c r="E7412" s="66"/>
      <c r="F7412" s="66"/>
      <c r="G7412" s="66"/>
    </row>
    <row r="7413" customFormat="false" ht="15" hidden="false" customHeight="true" outlineLevel="0" collapsed="false">
      <c r="A7413" s="30" t="s">
        <v>883</v>
      </c>
      <c r="B7413" s="30" t="s">
        <v>166</v>
      </c>
      <c r="C7413" s="30"/>
      <c r="D7413" s="30"/>
      <c r="E7413" s="30"/>
      <c r="F7413" s="30"/>
      <c r="G7413" s="30"/>
    </row>
    <row r="7414" customFormat="false" ht="51" hidden="false" customHeight="false" outlineLevel="0" collapsed="false">
      <c r="A7414" s="30" t="s">
        <v>884</v>
      </c>
      <c r="B7414" s="30" t="s">
        <v>885</v>
      </c>
      <c r="C7414" s="61" t="s">
        <v>17</v>
      </c>
      <c r="D7414" s="61" t="s">
        <v>18</v>
      </c>
      <c r="E7414" s="62"/>
      <c r="F7414" s="25"/>
      <c r="G7414" s="25"/>
    </row>
    <row r="7415" customFormat="false" ht="63.75" hidden="false" customHeight="false" outlineLevel="0" collapsed="false">
      <c r="A7415" s="63" t="n">
        <v>7156</v>
      </c>
      <c r="B7415" s="23" t="s">
        <v>2076</v>
      </c>
      <c r="C7415" s="24" t="s">
        <v>1343</v>
      </c>
      <c r="D7415" s="24" t="s">
        <v>18</v>
      </c>
      <c r="E7415" s="62" t="n">
        <v>19.43</v>
      </c>
      <c r="F7415" s="26" t="n">
        <v>18.36</v>
      </c>
      <c r="G7415" s="26" t="n">
        <v>356.64</v>
      </c>
    </row>
    <row r="7416" customFormat="false" ht="25.5" hidden="false" customHeight="false" outlineLevel="0" collapsed="false">
      <c r="A7416" s="63" t="s">
        <v>1537</v>
      </c>
      <c r="B7416" s="23" t="s">
        <v>1538</v>
      </c>
      <c r="C7416" s="24" t="s">
        <v>17</v>
      </c>
      <c r="D7416" s="24" t="s">
        <v>1314</v>
      </c>
      <c r="E7416" s="62" t="n">
        <v>0.37</v>
      </c>
      <c r="F7416" s="26" t="n">
        <v>15.45</v>
      </c>
      <c r="G7416" s="26" t="n">
        <v>5.72</v>
      </c>
    </row>
    <row r="7417" customFormat="false" ht="25.5" hidden="false" customHeight="false" outlineLevel="0" collapsed="false">
      <c r="A7417" s="63" t="s">
        <v>1363</v>
      </c>
      <c r="B7417" s="23" t="s">
        <v>1364</v>
      </c>
      <c r="C7417" s="24" t="s">
        <v>17</v>
      </c>
      <c r="D7417" s="24" t="s">
        <v>1314</v>
      </c>
      <c r="E7417" s="62" t="n">
        <v>4.81</v>
      </c>
      <c r="F7417" s="26" t="n">
        <v>15.53</v>
      </c>
      <c r="G7417" s="26" t="n">
        <v>74.69</v>
      </c>
    </row>
    <row r="7418" customFormat="false" ht="25.5" hidden="false" customHeight="false" outlineLevel="0" collapsed="false">
      <c r="A7418" s="63" t="s">
        <v>1349</v>
      </c>
      <c r="B7418" s="23" t="s">
        <v>1350</v>
      </c>
      <c r="C7418" s="24" t="s">
        <v>17</v>
      </c>
      <c r="D7418" s="24" t="s">
        <v>1314</v>
      </c>
      <c r="E7418" s="62" t="n">
        <v>35.89</v>
      </c>
      <c r="F7418" s="26" t="n">
        <v>12.54</v>
      </c>
      <c r="G7418" s="26" t="n">
        <v>449.97</v>
      </c>
    </row>
    <row r="7419" customFormat="false" ht="51" hidden="false" customHeight="false" outlineLevel="0" collapsed="false">
      <c r="A7419" s="63" t="s">
        <v>1539</v>
      </c>
      <c r="B7419" s="23" t="s">
        <v>1540</v>
      </c>
      <c r="C7419" s="24" t="s">
        <v>17</v>
      </c>
      <c r="D7419" s="24" t="s">
        <v>28</v>
      </c>
      <c r="E7419" s="62" t="n">
        <v>1.3</v>
      </c>
      <c r="F7419" s="26" t="n">
        <v>269.35</v>
      </c>
      <c r="G7419" s="26" t="n">
        <v>348.81</v>
      </c>
    </row>
    <row r="7420" customFormat="false" ht="15" hidden="false" customHeight="false" outlineLevel="0" collapsed="false">
      <c r="A7420" s="64" t="s">
        <v>1353</v>
      </c>
      <c r="B7420" s="64"/>
      <c r="C7420" s="64"/>
      <c r="D7420" s="64"/>
      <c r="E7420" s="64"/>
      <c r="F7420" s="64"/>
      <c r="G7420" s="65" t="n">
        <v>21.66</v>
      </c>
    </row>
    <row r="7421" customFormat="false" ht="15" hidden="false" customHeight="false" outlineLevel="0" collapsed="false">
      <c r="A7421" s="64" t="s">
        <v>1354</v>
      </c>
      <c r="B7421" s="64"/>
      <c r="C7421" s="64"/>
      <c r="D7421" s="64"/>
      <c r="E7421" s="64"/>
      <c r="F7421" s="64"/>
      <c r="G7421" s="65" t="n">
        <v>45.14</v>
      </c>
    </row>
    <row r="7422" customFormat="false" ht="15" hidden="false" customHeight="false" outlineLevel="0" collapsed="false">
      <c r="A7422" s="64" t="s">
        <v>1355</v>
      </c>
      <c r="B7422" s="64"/>
      <c r="C7422" s="64"/>
      <c r="D7422" s="64"/>
      <c r="E7422" s="64"/>
      <c r="F7422" s="64"/>
      <c r="G7422" s="65" t="n">
        <v>66.8</v>
      </c>
    </row>
    <row r="7423" customFormat="false" ht="15" hidden="false" customHeight="false" outlineLevel="0" collapsed="false">
      <c r="A7423" s="64" t="s">
        <v>1356</v>
      </c>
      <c r="B7423" s="64"/>
      <c r="C7423" s="64"/>
      <c r="D7423" s="64"/>
      <c r="E7423" s="64"/>
      <c r="F7423" s="64"/>
      <c r="G7423" s="65" t="n">
        <v>0</v>
      </c>
    </row>
    <row r="7424" customFormat="false" ht="15" hidden="false" customHeight="false" outlineLevel="0" collapsed="false">
      <c r="A7424" s="64" t="s">
        <v>1357</v>
      </c>
      <c r="B7424" s="64"/>
      <c r="C7424" s="64"/>
      <c r="D7424" s="64"/>
      <c r="E7424" s="64"/>
      <c r="F7424" s="64"/>
      <c r="G7424" s="65" t="n">
        <v>17.13</v>
      </c>
    </row>
    <row r="7425" customFormat="false" ht="15" hidden="false" customHeight="false" outlineLevel="0" collapsed="false">
      <c r="A7425" s="64" t="s">
        <v>1358</v>
      </c>
      <c r="B7425" s="64"/>
      <c r="C7425" s="64"/>
      <c r="D7425" s="64"/>
      <c r="E7425" s="64"/>
      <c r="F7425" s="64"/>
      <c r="G7425" s="65" t="n">
        <v>0</v>
      </c>
    </row>
    <row r="7426" customFormat="false" ht="15" hidden="false" customHeight="false" outlineLevel="0" collapsed="false">
      <c r="A7426" s="64" t="s">
        <v>1359</v>
      </c>
      <c r="B7426" s="64"/>
      <c r="C7426" s="64"/>
      <c r="D7426" s="64"/>
      <c r="E7426" s="64"/>
      <c r="F7426" s="64"/>
      <c r="G7426" s="65" t="n">
        <v>17.13</v>
      </c>
    </row>
    <row r="7427" customFormat="false" ht="15" hidden="false" customHeight="false" outlineLevel="0" collapsed="false">
      <c r="A7427" s="64" t="s">
        <v>1360</v>
      </c>
      <c r="B7427" s="64"/>
      <c r="C7427" s="64"/>
      <c r="D7427" s="64"/>
      <c r="E7427" s="64"/>
      <c r="F7427" s="64"/>
      <c r="G7427" s="65" t="n">
        <v>83.94</v>
      </c>
    </row>
    <row r="7428" customFormat="false" ht="15" hidden="false" customHeight="false" outlineLevel="0" collapsed="false">
      <c r="A7428" s="64" t="s">
        <v>1361</v>
      </c>
      <c r="B7428" s="64"/>
      <c r="C7428" s="64"/>
      <c r="D7428" s="64"/>
      <c r="E7428" s="64"/>
      <c r="F7428" s="64"/>
      <c r="G7428" s="65" t="n">
        <v>18.5</v>
      </c>
    </row>
    <row r="7429" customFormat="false" ht="15" hidden="false" customHeight="false" outlineLevel="0" collapsed="false">
      <c r="A7429" s="64" t="s">
        <v>1362</v>
      </c>
      <c r="B7429" s="64"/>
      <c r="C7429" s="64"/>
      <c r="D7429" s="64"/>
      <c r="E7429" s="64"/>
      <c r="F7429" s="64"/>
      <c r="G7429" s="65" t="n">
        <f aca="false">G7427*G7428</f>
        <v>1552.89</v>
      </c>
    </row>
    <row r="7430" customFormat="false" ht="15" hidden="false" customHeight="false" outlineLevel="0" collapsed="false">
      <c r="A7430" s="66"/>
      <c r="B7430" s="66"/>
      <c r="C7430" s="66"/>
      <c r="D7430" s="66"/>
      <c r="E7430" s="66"/>
      <c r="F7430" s="66"/>
      <c r="G7430" s="66"/>
    </row>
    <row r="7431" customFormat="false" ht="51" hidden="false" customHeight="false" outlineLevel="0" collapsed="false">
      <c r="A7431" s="30" t="s">
        <v>886</v>
      </c>
      <c r="B7431" s="30" t="s">
        <v>887</v>
      </c>
      <c r="C7431" s="61" t="s">
        <v>17</v>
      </c>
      <c r="D7431" s="61" t="s">
        <v>18</v>
      </c>
      <c r="E7431" s="62"/>
      <c r="F7431" s="25"/>
      <c r="G7431" s="25"/>
    </row>
    <row r="7432" customFormat="false" ht="25.5" hidden="false" customHeight="false" outlineLevel="0" collapsed="false">
      <c r="A7432" s="63" t="s">
        <v>1363</v>
      </c>
      <c r="B7432" s="23" t="s">
        <v>1364</v>
      </c>
      <c r="C7432" s="24" t="s">
        <v>17</v>
      </c>
      <c r="D7432" s="24" t="s">
        <v>1314</v>
      </c>
      <c r="E7432" s="62" t="n">
        <v>13.38</v>
      </c>
      <c r="F7432" s="26" t="n">
        <v>15.53</v>
      </c>
      <c r="G7432" s="26" t="n">
        <v>207.76</v>
      </c>
    </row>
    <row r="7433" customFormat="false" ht="25.5" hidden="false" customHeight="false" outlineLevel="0" collapsed="false">
      <c r="A7433" s="63" t="s">
        <v>1349</v>
      </c>
      <c r="B7433" s="23" t="s">
        <v>1350</v>
      </c>
      <c r="C7433" s="24" t="s">
        <v>17</v>
      </c>
      <c r="D7433" s="24" t="s">
        <v>1314</v>
      </c>
      <c r="E7433" s="62" t="n">
        <v>13.38</v>
      </c>
      <c r="F7433" s="26" t="n">
        <v>12.54</v>
      </c>
      <c r="G7433" s="26" t="n">
        <v>167.75</v>
      </c>
    </row>
    <row r="7434" customFormat="false" ht="38.25" hidden="false" customHeight="false" outlineLevel="0" collapsed="false">
      <c r="A7434" s="63" t="s">
        <v>1762</v>
      </c>
      <c r="B7434" s="23" t="s">
        <v>1763</v>
      </c>
      <c r="C7434" s="24" t="s">
        <v>17</v>
      </c>
      <c r="D7434" s="24" t="s">
        <v>28</v>
      </c>
      <c r="E7434" s="62" t="n">
        <v>0.47</v>
      </c>
      <c r="F7434" s="26" t="n">
        <v>364.43</v>
      </c>
      <c r="G7434" s="26" t="n">
        <v>170.66</v>
      </c>
    </row>
    <row r="7435" customFormat="false" ht="15" hidden="false" customHeight="false" outlineLevel="0" collapsed="false">
      <c r="A7435" s="64" t="s">
        <v>1353</v>
      </c>
      <c r="B7435" s="64"/>
      <c r="C7435" s="64"/>
      <c r="D7435" s="64"/>
      <c r="E7435" s="64"/>
      <c r="F7435" s="64"/>
      <c r="G7435" s="65" t="n">
        <v>22.15</v>
      </c>
    </row>
    <row r="7436" customFormat="false" ht="15" hidden="false" customHeight="false" outlineLevel="0" collapsed="false">
      <c r="A7436" s="64" t="s">
        <v>1354</v>
      </c>
      <c r="B7436" s="64"/>
      <c r="C7436" s="64"/>
      <c r="D7436" s="64"/>
      <c r="E7436" s="64"/>
      <c r="F7436" s="64"/>
      <c r="G7436" s="65" t="n">
        <v>18.67</v>
      </c>
    </row>
    <row r="7437" customFormat="false" ht="15" hidden="false" customHeight="false" outlineLevel="0" collapsed="false">
      <c r="A7437" s="64" t="s">
        <v>1355</v>
      </c>
      <c r="B7437" s="64"/>
      <c r="C7437" s="64"/>
      <c r="D7437" s="64"/>
      <c r="E7437" s="64"/>
      <c r="F7437" s="64"/>
      <c r="G7437" s="65" t="n">
        <v>40.82</v>
      </c>
    </row>
    <row r="7438" customFormat="false" ht="15" hidden="false" customHeight="false" outlineLevel="0" collapsed="false">
      <c r="A7438" s="64" t="s">
        <v>1356</v>
      </c>
      <c r="B7438" s="64"/>
      <c r="C7438" s="64"/>
      <c r="D7438" s="64"/>
      <c r="E7438" s="64"/>
      <c r="F7438" s="64"/>
      <c r="G7438" s="65" t="n">
        <v>0</v>
      </c>
    </row>
    <row r="7439" customFormat="false" ht="15" hidden="false" customHeight="false" outlineLevel="0" collapsed="false">
      <c r="A7439" s="64" t="s">
        <v>1357</v>
      </c>
      <c r="B7439" s="64"/>
      <c r="C7439" s="64"/>
      <c r="D7439" s="64"/>
      <c r="E7439" s="64"/>
      <c r="F7439" s="64"/>
      <c r="G7439" s="65" t="n">
        <v>10.47</v>
      </c>
    </row>
    <row r="7440" customFormat="false" ht="15" hidden="false" customHeight="false" outlineLevel="0" collapsed="false">
      <c r="A7440" s="64" t="s">
        <v>1358</v>
      </c>
      <c r="B7440" s="64"/>
      <c r="C7440" s="64"/>
      <c r="D7440" s="64"/>
      <c r="E7440" s="64"/>
      <c r="F7440" s="64"/>
      <c r="G7440" s="65" t="n">
        <v>0</v>
      </c>
    </row>
    <row r="7441" customFormat="false" ht="15" hidden="false" customHeight="false" outlineLevel="0" collapsed="false">
      <c r="A7441" s="64" t="s">
        <v>1359</v>
      </c>
      <c r="B7441" s="64"/>
      <c r="C7441" s="64"/>
      <c r="D7441" s="64"/>
      <c r="E7441" s="64"/>
      <c r="F7441" s="64"/>
      <c r="G7441" s="65" t="n">
        <v>10.47</v>
      </c>
    </row>
    <row r="7442" customFormat="false" ht="15" hidden="false" customHeight="false" outlineLevel="0" collapsed="false">
      <c r="A7442" s="64" t="s">
        <v>1360</v>
      </c>
      <c r="B7442" s="64"/>
      <c r="C7442" s="64"/>
      <c r="D7442" s="64"/>
      <c r="E7442" s="64"/>
      <c r="F7442" s="64"/>
      <c r="G7442" s="65" t="n">
        <v>51.29</v>
      </c>
    </row>
    <row r="7443" customFormat="false" ht="15" hidden="false" customHeight="false" outlineLevel="0" collapsed="false">
      <c r="A7443" s="64" t="s">
        <v>1361</v>
      </c>
      <c r="B7443" s="64"/>
      <c r="C7443" s="64"/>
      <c r="D7443" s="64"/>
      <c r="E7443" s="64"/>
      <c r="F7443" s="64"/>
      <c r="G7443" s="65" t="n">
        <v>13.38</v>
      </c>
    </row>
    <row r="7444" customFormat="false" ht="15" hidden="false" customHeight="false" outlineLevel="0" collapsed="false">
      <c r="A7444" s="64" t="s">
        <v>1362</v>
      </c>
      <c r="B7444" s="64"/>
      <c r="C7444" s="64"/>
      <c r="D7444" s="64"/>
      <c r="E7444" s="64"/>
      <c r="F7444" s="64"/>
      <c r="G7444" s="65" t="n">
        <f aca="false">G7442*G7443</f>
        <v>686.2602</v>
      </c>
    </row>
    <row r="7445" customFormat="false" ht="15" hidden="false" customHeight="false" outlineLevel="0" collapsed="false">
      <c r="A7445" s="66"/>
      <c r="B7445" s="66"/>
      <c r="C7445" s="66"/>
      <c r="D7445" s="66"/>
      <c r="E7445" s="66"/>
      <c r="F7445" s="66"/>
      <c r="G7445" s="66"/>
    </row>
    <row r="7446" customFormat="false" ht="51" hidden="false" customHeight="false" outlineLevel="0" collapsed="false">
      <c r="A7446" s="30" t="s">
        <v>888</v>
      </c>
      <c r="B7446" s="30" t="s">
        <v>168</v>
      </c>
      <c r="C7446" s="61" t="s">
        <v>17</v>
      </c>
      <c r="D7446" s="61" t="s">
        <v>18</v>
      </c>
      <c r="E7446" s="62"/>
      <c r="F7446" s="25"/>
      <c r="G7446" s="25"/>
    </row>
    <row r="7447" customFormat="false" ht="25.5" hidden="false" customHeight="false" outlineLevel="0" collapsed="false">
      <c r="A7447" s="63" t="n">
        <v>10841</v>
      </c>
      <c r="B7447" s="23" t="s">
        <v>1608</v>
      </c>
      <c r="C7447" s="24" t="s">
        <v>1343</v>
      </c>
      <c r="D7447" s="24" t="s">
        <v>18</v>
      </c>
      <c r="E7447" s="62" t="n">
        <v>30.5</v>
      </c>
      <c r="F7447" s="26" t="n">
        <v>262.26</v>
      </c>
      <c r="G7447" s="26" t="n">
        <v>7998.93</v>
      </c>
    </row>
    <row r="7448" customFormat="false" ht="15" hidden="false" customHeight="false" outlineLevel="0" collapsed="false">
      <c r="A7448" s="63" t="n">
        <v>1380</v>
      </c>
      <c r="B7448" s="23" t="s">
        <v>1609</v>
      </c>
      <c r="C7448" s="24" t="s">
        <v>1343</v>
      </c>
      <c r="D7448" s="24" t="s">
        <v>114</v>
      </c>
      <c r="E7448" s="62" t="n">
        <v>22.88</v>
      </c>
      <c r="F7448" s="26" t="n">
        <v>2.79</v>
      </c>
      <c r="G7448" s="26" t="n">
        <v>63.82</v>
      </c>
    </row>
    <row r="7449" customFormat="false" ht="51" hidden="false" customHeight="false" outlineLevel="0" collapsed="false">
      <c r="A7449" s="63" t="s">
        <v>1610</v>
      </c>
      <c r="B7449" s="23" t="s">
        <v>1611</v>
      </c>
      <c r="C7449" s="24" t="s">
        <v>17</v>
      </c>
      <c r="D7449" s="24" t="s">
        <v>28</v>
      </c>
      <c r="E7449" s="62" t="n">
        <v>0.76</v>
      </c>
      <c r="F7449" s="26" t="n">
        <v>394.08</v>
      </c>
      <c r="G7449" s="26" t="n">
        <v>300.49</v>
      </c>
    </row>
    <row r="7450" customFormat="false" ht="25.5" hidden="false" customHeight="false" outlineLevel="0" collapsed="false">
      <c r="A7450" s="63" t="s">
        <v>1371</v>
      </c>
      <c r="B7450" s="23" t="s">
        <v>1372</v>
      </c>
      <c r="C7450" s="24" t="s">
        <v>17</v>
      </c>
      <c r="D7450" s="24" t="s">
        <v>1314</v>
      </c>
      <c r="E7450" s="62" t="n">
        <v>30.5</v>
      </c>
      <c r="F7450" s="26" t="n">
        <v>14.81</v>
      </c>
      <c r="G7450" s="26" t="n">
        <v>451.63</v>
      </c>
    </row>
    <row r="7451" customFormat="false" ht="25.5" hidden="false" customHeight="false" outlineLevel="0" collapsed="false">
      <c r="A7451" s="63" t="s">
        <v>1349</v>
      </c>
      <c r="B7451" s="23" t="s">
        <v>1350</v>
      </c>
      <c r="C7451" s="24" t="s">
        <v>17</v>
      </c>
      <c r="D7451" s="24" t="s">
        <v>1314</v>
      </c>
      <c r="E7451" s="62" t="n">
        <v>15.25</v>
      </c>
      <c r="F7451" s="26" t="n">
        <v>12.54</v>
      </c>
      <c r="G7451" s="26" t="n">
        <v>191.2</v>
      </c>
    </row>
    <row r="7452" customFormat="false" ht="15" hidden="false" customHeight="false" outlineLevel="0" collapsed="false">
      <c r="A7452" s="64" t="s">
        <v>1353</v>
      </c>
      <c r="B7452" s="64"/>
      <c r="C7452" s="64"/>
      <c r="D7452" s="64"/>
      <c r="E7452" s="64"/>
      <c r="F7452" s="64"/>
      <c r="G7452" s="65" t="n">
        <v>16.05</v>
      </c>
    </row>
    <row r="7453" customFormat="false" ht="15" hidden="false" customHeight="false" outlineLevel="0" collapsed="false">
      <c r="A7453" s="64" t="s">
        <v>1354</v>
      </c>
      <c r="B7453" s="64"/>
      <c r="C7453" s="64"/>
      <c r="D7453" s="64"/>
      <c r="E7453" s="64"/>
      <c r="F7453" s="64"/>
      <c r="G7453" s="65" t="n">
        <v>279.23</v>
      </c>
    </row>
    <row r="7454" customFormat="false" ht="15" hidden="false" customHeight="false" outlineLevel="0" collapsed="false">
      <c r="A7454" s="64" t="s">
        <v>1355</v>
      </c>
      <c r="B7454" s="64"/>
      <c r="C7454" s="64"/>
      <c r="D7454" s="64"/>
      <c r="E7454" s="64"/>
      <c r="F7454" s="64"/>
      <c r="G7454" s="65" t="n">
        <v>295.28</v>
      </c>
    </row>
    <row r="7455" customFormat="false" ht="15" hidden="false" customHeight="false" outlineLevel="0" collapsed="false">
      <c r="A7455" s="64" t="s">
        <v>1356</v>
      </c>
      <c r="B7455" s="64"/>
      <c r="C7455" s="64"/>
      <c r="D7455" s="64"/>
      <c r="E7455" s="64"/>
      <c r="F7455" s="64"/>
      <c r="G7455" s="65" t="n">
        <v>0</v>
      </c>
    </row>
    <row r="7456" customFormat="false" ht="15" hidden="false" customHeight="false" outlineLevel="0" collapsed="false">
      <c r="A7456" s="64" t="s">
        <v>1357</v>
      </c>
      <c r="B7456" s="64"/>
      <c r="C7456" s="64"/>
      <c r="D7456" s="64"/>
      <c r="E7456" s="64"/>
      <c r="F7456" s="64"/>
      <c r="G7456" s="65" t="n">
        <v>75.74</v>
      </c>
    </row>
    <row r="7457" customFormat="false" ht="15" hidden="false" customHeight="false" outlineLevel="0" collapsed="false">
      <c r="A7457" s="64" t="s">
        <v>1358</v>
      </c>
      <c r="B7457" s="64"/>
      <c r="C7457" s="64"/>
      <c r="D7457" s="64"/>
      <c r="E7457" s="64"/>
      <c r="F7457" s="64"/>
      <c r="G7457" s="65" t="n">
        <v>0</v>
      </c>
    </row>
    <row r="7458" customFormat="false" ht="15" hidden="false" customHeight="false" outlineLevel="0" collapsed="false">
      <c r="A7458" s="64" t="s">
        <v>1359</v>
      </c>
      <c r="B7458" s="64"/>
      <c r="C7458" s="64"/>
      <c r="D7458" s="64"/>
      <c r="E7458" s="64"/>
      <c r="F7458" s="64"/>
      <c r="G7458" s="65" t="n">
        <v>75.74</v>
      </c>
    </row>
    <row r="7459" customFormat="false" ht="15" hidden="false" customHeight="false" outlineLevel="0" collapsed="false">
      <c r="A7459" s="64" t="s">
        <v>1360</v>
      </c>
      <c r="B7459" s="64"/>
      <c r="C7459" s="64"/>
      <c r="D7459" s="64"/>
      <c r="E7459" s="64"/>
      <c r="F7459" s="64"/>
      <c r="G7459" s="65" t="n">
        <v>371.02</v>
      </c>
    </row>
    <row r="7460" customFormat="false" ht="15" hidden="false" customHeight="false" outlineLevel="0" collapsed="false">
      <c r="A7460" s="64" t="s">
        <v>1361</v>
      </c>
      <c r="B7460" s="64"/>
      <c r="C7460" s="64"/>
      <c r="D7460" s="64"/>
      <c r="E7460" s="64"/>
      <c r="F7460" s="64"/>
      <c r="G7460" s="65" t="n">
        <v>30.5</v>
      </c>
    </row>
    <row r="7461" customFormat="false" ht="15" hidden="false" customHeight="false" outlineLevel="0" collapsed="false">
      <c r="A7461" s="64" t="s">
        <v>1362</v>
      </c>
      <c r="B7461" s="64"/>
      <c r="C7461" s="64"/>
      <c r="D7461" s="64"/>
      <c r="E7461" s="64"/>
      <c r="F7461" s="64"/>
      <c r="G7461" s="65" t="n">
        <f aca="false">G7459*G7460</f>
        <v>11316.11</v>
      </c>
    </row>
    <row r="7462" customFormat="false" ht="15" hidden="false" customHeight="false" outlineLevel="0" collapsed="false">
      <c r="A7462" s="66"/>
      <c r="B7462" s="66"/>
      <c r="C7462" s="66"/>
      <c r="D7462" s="66"/>
      <c r="E7462" s="66"/>
      <c r="F7462" s="66"/>
      <c r="G7462" s="66"/>
    </row>
    <row r="7463" customFormat="false" ht="76.5" hidden="false" customHeight="false" outlineLevel="0" collapsed="false">
      <c r="A7463" s="30" t="s">
        <v>889</v>
      </c>
      <c r="B7463" s="30" t="s">
        <v>172</v>
      </c>
      <c r="C7463" s="61" t="s">
        <v>17</v>
      </c>
      <c r="D7463" s="61" t="s">
        <v>18</v>
      </c>
      <c r="E7463" s="62"/>
      <c r="F7463" s="25"/>
      <c r="G7463" s="25"/>
    </row>
    <row r="7464" customFormat="false" ht="15" hidden="false" customHeight="false" outlineLevel="0" collapsed="false">
      <c r="A7464" s="63" t="n">
        <v>34357</v>
      </c>
      <c r="B7464" s="23" t="s">
        <v>1614</v>
      </c>
      <c r="C7464" s="24" t="s">
        <v>1343</v>
      </c>
      <c r="D7464" s="24" t="s">
        <v>114</v>
      </c>
      <c r="E7464" s="62" t="n">
        <v>2.54</v>
      </c>
      <c r="F7464" s="26" t="n">
        <v>3.89</v>
      </c>
      <c r="G7464" s="26" t="n">
        <v>9.87</v>
      </c>
    </row>
    <row r="7465" customFormat="false" ht="15" hidden="false" customHeight="false" outlineLevel="0" collapsed="false">
      <c r="A7465" s="63" t="n">
        <v>37595</v>
      </c>
      <c r="B7465" s="23" t="s">
        <v>1617</v>
      </c>
      <c r="C7465" s="24" t="s">
        <v>1343</v>
      </c>
      <c r="D7465" s="24" t="s">
        <v>114</v>
      </c>
      <c r="E7465" s="62" t="n">
        <v>156.28</v>
      </c>
      <c r="F7465" s="26" t="n">
        <v>1.85</v>
      </c>
      <c r="G7465" s="26" t="n">
        <v>289.12</v>
      </c>
    </row>
    <row r="7466" customFormat="false" ht="38.25" hidden="false" customHeight="false" outlineLevel="0" collapsed="false">
      <c r="A7466" s="63" t="n">
        <v>38195</v>
      </c>
      <c r="B7466" s="23" t="s">
        <v>1618</v>
      </c>
      <c r="C7466" s="24" t="s">
        <v>1343</v>
      </c>
      <c r="D7466" s="24" t="s">
        <v>18</v>
      </c>
      <c r="E7466" s="62" t="n">
        <v>19.58</v>
      </c>
      <c r="F7466" s="26" t="n">
        <v>63.85</v>
      </c>
      <c r="G7466" s="26" t="n">
        <v>1250.21</v>
      </c>
    </row>
    <row r="7467" customFormat="false" ht="25.5" hidden="false" customHeight="false" outlineLevel="0" collapsed="false">
      <c r="A7467" s="63" t="s">
        <v>1615</v>
      </c>
      <c r="B7467" s="23" t="s">
        <v>1616</v>
      </c>
      <c r="C7467" s="24" t="s">
        <v>17</v>
      </c>
      <c r="D7467" s="24" t="s">
        <v>1314</v>
      </c>
      <c r="E7467" s="62" t="n">
        <v>12.69</v>
      </c>
      <c r="F7467" s="26" t="n">
        <v>14.45</v>
      </c>
      <c r="G7467" s="26" t="n">
        <v>183.35</v>
      </c>
    </row>
    <row r="7468" customFormat="false" ht="25.5" hidden="false" customHeight="false" outlineLevel="0" collapsed="false">
      <c r="A7468" s="63" t="s">
        <v>1349</v>
      </c>
      <c r="B7468" s="23" t="s">
        <v>1350</v>
      </c>
      <c r="C7468" s="24" t="s">
        <v>17</v>
      </c>
      <c r="D7468" s="24" t="s">
        <v>1314</v>
      </c>
      <c r="E7468" s="62" t="n">
        <v>4.9</v>
      </c>
      <c r="F7468" s="26" t="n">
        <v>12.54</v>
      </c>
      <c r="G7468" s="26" t="n">
        <v>61.37</v>
      </c>
    </row>
    <row r="7469" customFormat="false" ht="15" hidden="false" customHeight="false" outlineLevel="0" collapsed="false">
      <c r="A7469" s="64" t="s">
        <v>1353</v>
      </c>
      <c r="B7469" s="64"/>
      <c r="C7469" s="64"/>
      <c r="D7469" s="64"/>
      <c r="E7469" s="64"/>
      <c r="F7469" s="64"/>
      <c r="G7469" s="65" t="n">
        <v>9.43</v>
      </c>
    </row>
    <row r="7470" customFormat="false" ht="15" hidden="false" customHeight="false" outlineLevel="0" collapsed="false">
      <c r="A7470" s="64" t="s">
        <v>1354</v>
      </c>
      <c r="B7470" s="64"/>
      <c r="C7470" s="64"/>
      <c r="D7470" s="64"/>
      <c r="E7470" s="64"/>
      <c r="F7470" s="64"/>
      <c r="G7470" s="65" t="n">
        <v>89.52</v>
      </c>
    </row>
    <row r="7471" customFormat="false" ht="15" hidden="false" customHeight="false" outlineLevel="0" collapsed="false">
      <c r="A7471" s="64" t="s">
        <v>1355</v>
      </c>
      <c r="B7471" s="64"/>
      <c r="C7471" s="64"/>
      <c r="D7471" s="64"/>
      <c r="E7471" s="64"/>
      <c r="F7471" s="64"/>
      <c r="G7471" s="65" t="n">
        <v>98.95</v>
      </c>
    </row>
    <row r="7472" customFormat="false" ht="15" hidden="false" customHeight="false" outlineLevel="0" collapsed="false">
      <c r="A7472" s="64" t="s">
        <v>1356</v>
      </c>
      <c r="B7472" s="64"/>
      <c r="C7472" s="64"/>
      <c r="D7472" s="64"/>
      <c r="E7472" s="64"/>
      <c r="F7472" s="64"/>
      <c r="G7472" s="65" t="n">
        <v>0</v>
      </c>
    </row>
    <row r="7473" customFormat="false" ht="15" hidden="false" customHeight="false" outlineLevel="0" collapsed="false">
      <c r="A7473" s="64" t="s">
        <v>1357</v>
      </c>
      <c r="B7473" s="64"/>
      <c r="C7473" s="64"/>
      <c r="D7473" s="64"/>
      <c r="E7473" s="64"/>
      <c r="F7473" s="64"/>
      <c r="G7473" s="65" t="n">
        <v>25.38</v>
      </c>
    </row>
    <row r="7474" customFormat="false" ht="15" hidden="false" customHeight="false" outlineLevel="0" collapsed="false">
      <c r="A7474" s="64" t="s">
        <v>1358</v>
      </c>
      <c r="B7474" s="64"/>
      <c r="C7474" s="64"/>
      <c r="D7474" s="64"/>
      <c r="E7474" s="64"/>
      <c r="F7474" s="64"/>
      <c r="G7474" s="65" t="n">
        <v>0</v>
      </c>
    </row>
    <row r="7475" customFormat="false" ht="15" hidden="false" customHeight="false" outlineLevel="0" collapsed="false">
      <c r="A7475" s="64" t="s">
        <v>1359</v>
      </c>
      <c r="B7475" s="64"/>
      <c r="C7475" s="64"/>
      <c r="D7475" s="64"/>
      <c r="E7475" s="64"/>
      <c r="F7475" s="64"/>
      <c r="G7475" s="65" t="n">
        <v>25.38</v>
      </c>
    </row>
    <row r="7476" customFormat="false" ht="15" hidden="false" customHeight="false" outlineLevel="0" collapsed="false">
      <c r="A7476" s="64" t="s">
        <v>1360</v>
      </c>
      <c r="B7476" s="64"/>
      <c r="C7476" s="64"/>
      <c r="D7476" s="64"/>
      <c r="E7476" s="64"/>
      <c r="F7476" s="64"/>
      <c r="G7476" s="65" t="n">
        <v>124.33</v>
      </c>
    </row>
    <row r="7477" customFormat="false" ht="15" hidden="false" customHeight="false" outlineLevel="0" collapsed="false">
      <c r="A7477" s="64" t="s">
        <v>1361</v>
      </c>
      <c r="B7477" s="64"/>
      <c r="C7477" s="64"/>
      <c r="D7477" s="64"/>
      <c r="E7477" s="64"/>
      <c r="F7477" s="64"/>
      <c r="G7477" s="65" t="n">
        <v>18.13</v>
      </c>
    </row>
    <row r="7478" customFormat="false" ht="15" hidden="false" customHeight="false" outlineLevel="0" collapsed="false">
      <c r="A7478" s="64" t="s">
        <v>1362</v>
      </c>
      <c r="B7478" s="64"/>
      <c r="C7478" s="64"/>
      <c r="D7478" s="64"/>
      <c r="E7478" s="64"/>
      <c r="F7478" s="64"/>
      <c r="G7478" s="65" t="n">
        <f aca="false">G7476*G7477</f>
        <v>2254.1029</v>
      </c>
    </row>
    <row r="7479" customFormat="false" ht="15" hidden="false" customHeight="false" outlineLevel="0" collapsed="false">
      <c r="A7479" s="66"/>
      <c r="B7479" s="66"/>
      <c r="C7479" s="66"/>
      <c r="D7479" s="66"/>
      <c r="E7479" s="66"/>
      <c r="F7479" s="66"/>
      <c r="G7479" s="66"/>
    </row>
    <row r="7480" customFormat="false" ht="76.5" hidden="false" customHeight="false" outlineLevel="0" collapsed="false">
      <c r="A7480" s="30" t="s">
        <v>890</v>
      </c>
      <c r="B7480" s="30" t="s">
        <v>174</v>
      </c>
      <c r="C7480" s="61" t="s">
        <v>17</v>
      </c>
      <c r="D7480" s="61" t="s">
        <v>18</v>
      </c>
      <c r="E7480" s="62"/>
      <c r="F7480" s="25"/>
      <c r="G7480" s="25"/>
    </row>
    <row r="7481" customFormat="false" ht="15" hidden="false" customHeight="false" outlineLevel="0" collapsed="false">
      <c r="A7481" s="63" t="n">
        <v>34357</v>
      </c>
      <c r="B7481" s="23" t="s">
        <v>1614</v>
      </c>
      <c r="C7481" s="24" t="s">
        <v>1343</v>
      </c>
      <c r="D7481" s="24" t="s">
        <v>114</v>
      </c>
      <c r="E7481" s="62" t="n">
        <v>31.26</v>
      </c>
      <c r="F7481" s="26" t="n">
        <v>3.89</v>
      </c>
      <c r="G7481" s="26" t="n">
        <v>121.62</v>
      </c>
    </row>
    <row r="7482" customFormat="false" ht="15" hidden="false" customHeight="false" outlineLevel="0" collapsed="false">
      <c r="A7482" s="63" t="n">
        <v>37595</v>
      </c>
      <c r="B7482" s="23" t="s">
        <v>1617</v>
      </c>
      <c r="C7482" s="24" t="s">
        <v>1343</v>
      </c>
      <c r="D7482" s="24" t="s">
        <v>114</v>
      </c>
      <c r="E7482" s="62" t="n">
        <v>1925.02</v>
      </c>
      <c r="F7482" s="26" t="n">
        <v>1.85</v>
      </c>
      <c r="G7482" s="26" t="n">
        <v>3561.28</v>
      </c>
    </row>
    <row r="7483" customFormat="false" ht="38.25" hidden="false" customHeight="false" outlineLevel="0" collapsed="false">
      <c r="A7483" s="63" t="n">
        <v>38195</v>
      </c>
      <c r="B7483" s="23" t="s">
        <v>1618</v>
      </c>
      <c r="C7483" s="24" t="s">
        <v>1343</v>
      </c>
      <c r="D7483" s="24" t="s">
        <v>18</v>
      </c>
      <c r="E7483" s="62" t="n">
        <v>238.95</v>
      </c>
      <c r="F7483" s="26" t="n">
        <v>63.85</v>
      </c>
      <c r="G7483" s="26" t="n">
        <v>15257.11</v>
      </c>
    </row>
    <row r="7484" customFormat="false" ht="25.5" hidden="false" customHeight="false" outlineLevel="0" collapsed="false">
      <c r="A7484" s="63" t="s">
        <v>1615</v>
      </c>
      <c r="B7484" s="23" t="s">
        <v>1616</v>
      </c>
      <c r="C7484" s="24" t="s">
        <v>17</v>
      </c>
      <c r="D7484" s="24" t="s">
        <v>1314</v>
      </c>
      <c r="E7484" s="62" t="n">
        <v>98.26</v>
      </c>
      <c r="F7484" s="26" t="n">
        <v>14.45</v>
      </c>
      <c r="G7484" s="26" t="n">
        <v>1419.63</v>
      </c>
    </row>
    <row r="7485" customFormat="false" ht="25.5" hidden="false" customHeight="false" outlineLevel="0" collapsed="false">
      <c r="A7485" s="63" t="s">
        <v>1349</v>
      </c>
      <c r="B7485" s="23" t="s">
        <v>1350</v>
      </c>
      <c r="C7485" s="24" t="s">
        <v>17</v>
      </c>
      <c r="D7485" s="24" t="s">
        <v>1314</v>
      </c>
      <c r="E7485" s="62" t="n">
        <v>44.66</v>
      </c>
      <c r="F7485" s="26" t="n">
        <v>12.54</v>
      </c>
      <c r="G7485" s="26" t="n">
        <v>559.98</v>
      </c>
    </row>
    <row r="7486" customFormat="false" ht="15" hidden="false" customHeight="false" outlineLevel="0" collapsed="false">
      <c r="A7486" s="64" t="s">
        <v>1353</v>
      </c>
      <c r="B7486" s="64"/>
      <c r="C7486" s="64"/>
      <c r="D7486" s="64"/>
      <c r="E7486" s="64"/>
      <c r="F7486" s="64"/>
      <c r="G7486" s="65" t="n">
        <v>6.18</v>
      </c>
    </row>
    <row r="7487" customFormat="false" ht="15" hidden="false" customHeight="false" outlineLevel="0" collapsed="false">
      <c r="A7487" s="64" t="s">
        <v>1354</v>
      </c>
      <c r="B7487" s="64"/>
      <c r="C7487" s="64"/>
      <c r="D7487" s="64"/>
      <c r="E7487" s="64"/>
      <c r="F7487" s="64"/>
      <c r="G7487" s="65" t="n">
        <v>87.5</v>
      </c>
    </row>
    <row r="7488" customFormat="false" ht="15" hidden="false" customHeight="false" outlineLevel="0" collapsed="false">
      <c r="A7488" s="64" t="s">
        <v>1355</v>
      </c>
      <c r="B7488" s="64"/>
      <c r="C7488" s="64"/>
      <c r="D7488" s="64"/>
      <c r="E7488" s="64"/>
      <c r="F7488" s="64"/>
      <c r="G7488" s="65" t="n">
        <v>93.68</v>
      </c>
    </row>
    <row r="7489" customFormat="false" ht="15" hidden="false" customHeight="false" outlineLevel="0" collapsed="false">
      <c r="A7489" s="64" t="s">
        <v>1356</v>
      </c>
      <c r="B7489" s="64"/>
      <c r="C7489" s="64"/>
      <c r="D7489" s="64"/>
      <c r="E7489" s="64"/>
      <c r="F7489" s="64"/>
      <c r="G7489" s="65" t="n">
        <v>0</v>
      </c>
    </row>
    <row r="7490" customFormat="false" ht="15" hidden="false" customHeight="false" outlineLevel="0" collapsed="false">
      <c r="A7490" s="64" t="s">
        <v>1357</v>
      </c>
      <c r="B7490" s="64"/>
      <c r="C7490" s="64"/>
      <c r="D7490" s="64"/>
      <c r="E7490" s="64"/>
      <c r="F7490" s="64"/>
      <c r="G7490" s="65" t="n">
        <v>24.03</v>
      </c>
    </row>
    <row r="7491" customFormat="false" ht="15" hidden="false" customHeight="false" outlineLevel="0" collapsed="false">
      <c r="A7491" s="64" t="s">
        <v>1358</v>
      </c>
      <c r="B7491" s="64"/>
      <c r="C7491" s="64"/>
      <c r="D7491" s="64"/>
      <c r="E7491" s="64"/>
      <c r="F7491" s="64"/>
      <c r="G7491" s="65" t="n">
        <v>0</v>
      </c>
    </row>
    <row r="7492" customFormat="false" ht="15" hidden="false" customHeight="false" outlineLevel="0" collapsed="false">
      <c r="A7492" s="64" t="s">
        <v>1359</v>
      </c>
      <c r="B7492" s="64"/>
      <c r="C7492" s="64"/>
      <c r="D7492" s="64"/>
      <c r="E7492" s="64"/>
      <c r="F7492" s="64"/>
      <c r="G7492" s="65" t="n">
        <v>24.03</v>
      </c>
    </row>
    <row r="7493" customFormat="false" ht="15" hidden="false" customHeight="false" outlineLevel="0" collapsed="false">
      <c r="A7493" s="64" t="s">
        <v>1360</v>
      </c>
      <c r="B7493" s="64"/>
      <c r="C7493" s="64"/>
      <c r="D7493" s="64"/>
      <c r="E7493" s="64"/>
      <c r="F7493" s="64"/>
      <c r="G7493" s="65" t="n">
        <v>117.7</v>
      </c>
    </row>
    <row r="7494" customFormat="false" ht="15" hidden="false" customHeight="false" outlineLevel="0" collapsed="false">
      <c r="A7494" s="64" t="s">
        <v>1361</v>
      </c>
      <c r="B7494" s="64"/>
      <c r="C7494" s="64"/>
      <c r="D7494" s="64"/>
      <c r="E7494" s="64"/>
      <c r="F7494" s="64"/>
      <c r="G7494" s="65" t="n">
        <v>223.32</v>
      </c>
    </row>
    <row r="7495" customFormat="false" ht="15" hidden="false" customHeight="false" outlineLevel="0" collapsed="false">
      <c r="A7495" s="64" t="s">
        <v>1362</v>
      </c>
      <c r="B7495" s="64"/>
      <c r="C7495" s="64"/>
      <c r="D7495" s="64"/>
      <c r="E7495" s="64"/>
      <c r="F7495" s="64"/>
      <c r="G7495" s="65" t="n">
        <f aca="false">G7493*G7494</f>
        <v>26284.764</v>
      </c>
    </row>
    <row r="7496" customFormat="false" ht="15" hidden="false" customHeight="false" outlineLevel="0" collapsed="false">
      <c r="A7496" s="66"/>
      <c r="B7496" s="66"/>
      <c r="C7496" s="66"/>
      <c r="D7496" s="66"/>
      <c r="E7496" s="66"/>
      <c r="F7496" s="66"/>
      <c r="G7496" s="66"/>
    </row>
    <row r="7497" customFormat="false" ht="89.25" hidden="false" customHeight="false" outlineLevel="0" collapsed="false">
      <c r="A7497" s="30" t="s">
        <v>891</v>
      </c>
      <c r="B7497" s="30" t="s">
        <v>892</v>
      </c>
      <c r="C7497" s="61" t="s">
        <v>17</v>
      </c>
      <c r="D7497" s="61" t="s">
        <v>18</v>
      </c>
      <c r="E7497" s="62"/>
      <c r="F7497" s="25"/>
      <c r="G7497" s="25"/>
    </row>
    <row r="7498" customFormat="false" ht="25.5" hidden="false" customHeight="false" outlineLevel="0" collapsed="false">
      <c r="A7498" s="63" t="n">
        <v>1379</v>
      </c>
      <c r="B7498" s="23" t="s">
        <v>1548</v>
      </c>
      <c r="C7498" s="24" t="s">
        <v>1343</v>
      </c>
      <c r="D7498" s="24" t="s">
        <v>114</v>
      </c>
      <c r="E7498" s="62" t="n">
        <v>21.94</v>
      </c>
      <c r="F7498" s="26" t="n">
        <v>0.47</v>
      </c>
      <c r="G7498" s="26" t="n">
        <v>10.31</v>
      </c>
    </row>
    <row r="7499" customFormat="false" ht="38.25" hidden="false" customHeight="false" outlineLevel="0" collapsed="false">
      <c r="A7499" s="63" t="n">
        <v>7334</v>
      </c>
      <c r="B7499" s="23" t="s">
        <v>1619</v>
      </c>
      <c r="C7499" s="24" t="s">
        <v>1343</v>
      </c>
      <c r="D7499" s="24" t="s">
        <v>1398</v>
      </c>
      <c r="E7499" s="62" t="n">
        <v>19.09</v>
      </c>
      <c r="F7499" s="26" t="n">
        <v>8.44</v>
      </c>
      <c r="G7499" s="26" t="n">
        <v>161.1</v>
      </c>
    </row>
    <row r="7500" customFormat="false" ht="51" hidden="false" customHeight="false" outlineLevel="0" collapsed="false">
      <c r="A7500" s="63" t="s">
        <v>1620</v>
      </c>
      <c r="B7500" s="23" t="s">
        <v>1621</v>
      </c>
      <c r="C7500" s="24" t="s">
        <v>17</v>
      </c>
      <c r="D7500" s="24" t="s">
        <v>28</v>
      </c>
      <c r="E7500" s="62" t="n">
        <v>1.89</v>
      </c>
      <c r="F7500" s="26" t="n">
        <v>346.55</v>
      </c>
      <c r="G7500" s="26" t="n">
        <v>655.41</v>
      </c>
    </row>
    <row r="7501" customFormat="false" ht="25.5" hidden="false" customHeight="false" outlineLevel="0" collapsed="false">
      <c r="A7501" s="63" t="s">
        <v>1363</v>
      </c>
      <c r="B7501" s="23" t="s">
        <v>1364</v>
      </c>
      <c r="C7501" s="24" t="s">
        <v>17</v>
      </c>
      <c r="D7501" s="24" t="s">
        <v>1314</v>
      </c>
      <c r="E7501" s="62" t="n">
        <v>14.48</v>
      </c>
      <c r="F7501" s="26" t="n">
        <v>15.53</v>
      </c>
      <c r="G7501" s="26" t="n">
        <v>224.85</v>
      </c>
    </row>
    <row r="7502" customFormat="false" ht="25.5" hidden="false" customHeight="false" outlineLevel="0" collapsed="false">
      <c r="A7502" s="63" t="s">
        <v>1349</v>
      </c>
      <c r="B7502" s="23" t="s">
        <v>1350</v>
      </c>
      <c r="C7502" s="24" t="s">
        <v>17</v>
      </c>
      <c r="D7502" s="24" t="s">
        <v>1314</v>
      </c>
      <c r="E7502" s="62" t="n">
        <v>7.24</v>
      </c>
      <c r="F7502" s="26" t="n">
        <v>12.54</v>
      </c>
      <c r="G7502" s="26" t="n">
        <v>90.77</v>
      </c>
    </row>
    <row r="7503" customFormat="false" ht="15" hidden="false" customHeight="false" outlineLevel="0" collapsed="false">
      <c r="A7503" s="64" t="s">
        <v>1353</v>
      </c>
      <c r="B7503" s="64"/>
      <c r="C7503" s="64"/>
      <c r="D7503" s="64"/>
      <c r="E7503" s="64"/>
      <c r="F7503" s="64"/>
      <c r="G7503" s="65" t="n">
        <v>7.28</v>
      </c>
    </row>
    <row r="7504" customFormat="false" ht="15" hidden="false" customHeight="false" outlineLevel="0" collapsed="false">
      <c r="A7504" s="64" t="s">
        <v>1354</v>
      </c>
      <c r="B7504" s="64"/>
      <c r="C7504" s="64"/>
      <c r="D7504" s="64"/>
      <c r="E7504" s="64"/>
      <c r="F7504" s="64"/>
      <c r="G7504" s="65" t="n">
        <v>18.75</v>
      </c>
    </row>
    <row r="7505" customFormat="false" ht="15" hidden="false" customHeight="false" outlineLevel="0" collapsed="false">
      <c r="A7505" s="64" t="s">
        <v>1355</v>
      </c>
      <c r="B7505" s="64"/>
      <c r="C7505" s="64"/>
      <c r="D7505" s="64"/>
      <c r="E7505" s="64"/>
      <c r="F7505" s="64"/>
      <c r="G7505" s="65" t="n">
        <v>26.04</v>
      </c>
    </row>
    <row r="7506" customFormat="false" ht="15" hidden="false" customHeight="false" outlineLevel="0" collapsed="false">
      <c r="A7506" s="64" t="s">
        <v>1356</v>
      </c>
      <c r="B7506" s="64"/>
      <c r="C7506" s="64"/>
      <c r="D7506" s="64"/>
      <c r="E7506" s="64"/>
      <c r="F7506" s="64"/>
      <c r="G7506" s="65" t="n">
        <v>0</v>
      </c>
    </row>
    <row r="7507" customFormat="false" ht="15" hidden="false" customHeight="false" outlineLevel="0" collapsed="false">
      <c r="A7507" s="64" t="s">
        <v>1357</v>
      </c>
      <c r="B7507" s="64"/>
      <c r="C7507" s="64"/>
      <c r="D7507" s="64"/>
      <c r="E7507" s="64"/>
      <c r="F7507" s="64"/>
      <c r="G7507" s="65" t="n">
        <v>6.68</v>
      </c>
    </row>
    <row r="7508" customFormat="false" ht="15" hidden="false" customHeight="false" outlineLevel="0" collapsed="false">
      <c r="A7508" s="64" t="s">
        <v>1358</v>
      </c>
      <c r="B7508" s="64"/>
      <c r="C7508" s="64"/>
      <c r="D7508" s="64"/>
      <c r="E7508" s="64"/>
      <c r="F7508" s="64"/>
      <c r="G7508" s="65" t="n">
        <v>0</v>
      </c>
    </row>
    <row r="7509" customFormat="false" ht="15" hidden="false" customHeight="false" outlineLevel="0" collapsed="false">
      <c r="A7509" s="64" t="s">
        <v>1359</v>
      </c>
      <c r="B7509" s="64"/>
      <c r="C7509" s="64"/>
      <c r="D7509" s="64"/>
      <c r="E7509" s="64"/>
      <c r="F7509" s="64"/>
      <c r="G7509" s="65" t="n">
        <v>6.68</v>
      </c>
    </row>
    <row r="7510" customFormat="false" ht="15" hidden="false" customHeight="false" outlineLevel="0" collapsed="false">
      <c r="A7510" s="64" t="s">
        <v>1360</v>
      </c>
      <c r="B7510" s="64"/>
      <c r="C7510" s="64"/>
      <c r="D7510" s="64"/>
      <c r="E7510" s="64"/>
      <c r="F7510" s="64"/>
      <c r="G7510" s="65" t="n">
        <v>32.71</v>
      </c>
    </row>
    <row r="7511" customFormat="false" ht="15" hidden="false" customHeight="false" outlineLevel="0" collapsed="false">
      <c r="A7511" s="64" t="s">
        <v>1361</v>
      </c>
      <c r="B7511" s="64"/>
      <c r="C7511" s="64"/>
      <c r="D7511" s="64"/>
      <c r="E7511" s="64"/>
      <c r="F7511" s="64"/>
      <c r="G7511" s="65" t="n">
        <v>43.88</v>
      </c>
    </row>
    <row r="7512" customFormat="false" ht="15" hidden="false" customHeight="false" outlineLevel="0" collapsed="false">
      <c r="A7512" s="64" t="s">
        <v>1362</v>
      </c>
      <c r="B7512" s="64"/>
      <c r="C7512" s="64"/>
      <c r="D7512" s="64"/>
      <c r="E7512" s="64"/>
      <c r="F7512" s="64"/>
      <c r="G7512" s="65" t="n">
        <f aca="false">G7510*G7511</f>
        <v>1435.3148</v>
      </c>
    </row>
    <row r="7513" customFormat="false" ht="15" hidden="false" customHeight="false" outlineLevel="0" collapsed="false">
      <c r="A7513" s="66"/>
      <c r="B7513" s="66"/>
      <c r="C7513" s="66"/>
      <c r="D7513" s="66"/>
      <c r="E7513" s="66"/>
      <c r="F7513" s="66"/>
      <c r="G7513" s="66"/>
    </row>
    <row r="7514" customFormat="false" ht="89.25" hidden="false" customHeight="false" outlineLevel="0" collapsed="false">
      <c r="A7514" s="30" t="s">
        <v>893</v>
      </c>
      <c r="B7514" s="30" t="s">
        <v>176</v>
      </c>
      <c r="C7514" s="61" t="s">
        <v>17</v>
      </c>
      <c r="D7514" s="61" t="s">
        <v>18</v>
      </c>
      <c r="E7514" s="62"/>
      <c r="F7514" s="25"/>
      <c r="G7514" s="25"/>
    </row>
    <row r="7515" customFormat="false" ht="25.5" hidden="false" customHeight="false" outlineLevel="0" collapsed="false">
      <c r="A7515" s="63" t="n">
        <v>1379</v>
      </c>
      <c r="B7515" s="23" t="s">
        <v>1548</v>
      </c>
      <c r="C7515" s="24" t="s">
        <v>1343</v>
      </c>
      <c r="D7515" s="24" t="s">
        <v>114</v>
      </c>
      <c r="E7515" s="62" t="n">
        <v>120.73</v>
      </c>
      <c r="F7515" s="26" t="n">
        <v>0.47</v>
      </c>
      <c r="G7515" s="26" t="n">
        <v>56.74</v>
      </c>
    </row>
    <row r="7516" customFormat="false" ht="38.25" hidden="false" customHeight="false" outlineLevel="0" collapsed="false">
      <c r="A7516" s="63" t="n">
        <v>7334</v>
      </c>
      <c r="B7516" s="23" t="s">
        <v>1619</v>
      </c>
      <c r="C7516" s="24" t="s">
        <v>1343</v>
      </c>
      <c r="D7516" s="24" t="s">
        <v>1398</v>
      </c>
      <c r="E7516" s="62" t="n">
        <v>105.03</v>
      </c>
      <c r="F7516" s="26" t="n">
        <v>8.44</v>
      </c>
      <c r="G7516" s="26" t="n">
        <v>886.46</v>
      </c>
    </row>
    <row r="7517" customFormat="false" ht="51" hidden="false" customHeight="false" outlineLevel="0" collapsed="false">
      <c r="A7517" s="63" t="s">
        <v>1620</v>
      </c>
      <c r="B7517" s="23" t="s">
        <v>1621</v>
      </c>
      <c r="C7517" s="24" t="s">
        <v>17</v>
      </c>
      <c r="D7517" s="24" t="s">
        <v>28</v>
      </c>
      <c r="E7517" s="62" t="n">
        <v>12.8</v>
      </c>
      <c r="F7517" s="26" t="n">
        <v>346.55</v>
      </c>
      <c r="G7517" s="26" t="n">
        <v>4434.77</v>
      </c>
    </row>
    <row r="7518" customFormat="false" ht="25.5" hidden="false" customHeight="false" outlineLevel="0" collapsed="false">
      <c r="A7518" s="63" t="s">
        <v>1363</v>
      </c>
      <c r="B7518" s="23" t="s">
        <v>1364</v>
      </c>
      <c r="C7518" s="24" t="s">
        <v>17</v>
      </c>
      <c r="D7518" s="24" t="s">
        <v>1314</v>
      </c>
      <c r="E7518" s="62" t="n">
        <v>86.92</v>
      </c>
      <c r="F7518" s="26" t="n">
        <v>15.53</v>
      </c>
      <c r="G7518" s="26" t="n">
        <v>1349.69</v>
      </c>
    </row>
    <row r="7519" customFormat="false" ht="25.5" hidden="false" customHeight="false" outlineLevel="0" collapsed="false">
      <c r="A7519" s="63" t="s">
        <v>1349</v>
      </c>
      <c r="B7519" s="23" t="s">
        <v>1350</v>
      </c>
      <c r="C7519" s="24" t="s">
        <v>17</v>
      </c>
      <c r="D7519" s="24" t="s">
        <v>1314</v>
      </c>
      <c r="E7519" s="62" t="n">
        <v>43.46</v>
      </c>
      <c r="F7519" s="26" t="n">
        <v>12.54</v>
      </c>
      <c r="G7519" s="26" t="n">
        <v>544.9</v>
      </c>
    </row>
    <row r="7520" customFormat="false" ht="15" hidden="false" customHeight="false" outlineLevel="0" collapsed="false">
      <c r="A7520" s="64" t="s">
        <v>1353</v>
      </c>
      <c r="B7520" s="64"/>
      <c r="C7520" s="64"/>
      <c r="D7520" s="64"/>
      <c r="E7520" s="64"/>
      <c r="F7520" s="64"/>
      <c r="G7520" s="65" t="n">
        <v>8.24</v>
      </c>
    </row>
    <row r="7521" customFormat="false" ht="15" hidden="false" customHeight="false" outlineLevel="0" collapsed="false">
      <c r="A7521" s="64" t="s">
        <v>1354</v>
      </c>
      <c r="B7521" s="64"/>
      <c r="C7521" s="64"/>
      <c r="D7521" s="64"/>
      <c r="E7521" s="64"/>
      <c r="F7521" s="64"/>
      <c r="G7521" s="65" t="n">
        <v>21.88</v>
      </c>
    </row>
    <row r="7522" customFormat="false" ht="15" hidden="false" customHeight="false" outlineLevel="0" collapsed="false">
      <c r="A7522" s="64" t="s">
        <v>1355</v>
      </c>
      <c r="B7522" s="64"/>
      <c r="C7522" s="64"/>
      <c r="D7522" s="64"/>
      <c r="E7522" s="64"/>
      <c r="F7522" s="64"/>
      <c r="G7522" s="65" t="n">
        <v>30.12</v>
      </c>
    </row>
    <row r="7523" customFormat="false" ht="15" hidden="false" customHeight="false" outlineLevel="0" collapsed="false">
      <c r="A7523" s="64" t="s">
        <v>1356</v>
      </c>
      <c r="B7523" s="64"/>
      <c r="C7523" s="64"/>
      <c r="D7523" s="64"/>
      <c r="E7523" s="64"/>
      <c r="F7523" s="64"/>
      <c r="G7523" s="65" t="n">
        <v>0</v>
      </c>
    </row>
    <row r="7524" customFormat="false" ht="15" hidden="false" customHeight="false" outlineLevel="0" collapsed="false">
      <c r="A7524" s="64" t="s">
        <v>1357</v>
      </c>
      <c r="B7524" s="64"/>
      <c r="C7524" s="64"/>
      <c r="D7524" s="64"/>
      <c r="E7524" s="64"/>
      <c r="F7524" s="64"/>
      <c r="G7524" s="65" t="n">
        <v>7.73</v>
      </c>
    </row>
    <row r="7525" customFormat="false" ht="15" hidden="false" customHeight="false" outlineLevel="0" collapsed="false">
      <c r="A7525" s="64" t="s">
        <v>1358</v>
      </c>
      <c r="B7525" s="64"/>
      <c r="C7525" s="64"/>
      <c r="D7525" s="64"/>
      <c r="E7525" s="64"/>
      <c r="F7525" s="64"/>
      <c r="G7525" s="65" t="n">
        <v>0</v>
      </c>
    </row>
    <row r="7526" customFormat="false" ht="15" hidden="false" customHeight="false" outlineLevel="0" collapsed="false">
      <c r="A7526" s="64" t="s">
        <v>1359</v>
      </c>
      <c r="B7526" s="64"/>
      <c r="C7526" s="64"/>
      <c r="D7526" s="64"/>
      <c r="E7526" s="64"/>
      <c r="F7526" s="64"/>
      <c r="G7526" s="65" t="n">
        <v>7.73</v>
      </c>
    </row>
    <row r="7527" customFormat="false" ht="15" hidden="false" customHeight="false" outlineLevel="0" collapsed="false">
      <c r="A7527" s="64" t="s">
        <v>1360</v>
      </c>
      <c r="B7527" s="64"/>
      <c r="C7527" s="64"/>
      <c r="D7527" s="64"/>
      <c r="E7527" s="64"/>
      <c r="F7527" s="64"/>
      <c r="G7527" s="65" t="n">
        <v>37.85</v>
      </c>
    </row>
    <row r="7528" customFormat="false" ht="15" hidden="false" customHeight="false" outlineLevel="0" collapsed="false">
      <c r="A7528" s="64" t="s">
        <v>1361</v>
      </c>
      <c r="B7528" s="64"/>
      <c r="C7528" s="64"/>
      <c r="D7528" s="64"/>
      <c r="E7528" s="64"/>
      <c r="F7528" s="64"/>
      <c r="G7528" s="65" t="n">
        <v>241.45</v>
      </c>
    </row>
    <row r="7529" customFormat="false" ht="15" hidden="false" customHeight="false" outlineLevel="0" collapsed="false">
      <c r="A7529" s="64" t="s">
        <v>1362</v>
      </c>
      <c r="B7529" s="64"/>
      <c r="C7529" s="64"/>
      <c r="D7529" s="64"/>
      <c r="E7529" s="64"/>
      <c r="F7529" s="64"/>
      <c r="G7529" s="65" t="n">
        <f aca="false">G7527*G7528</f>
        <v>9138.8825</v>
      </c>
    </row>
    <row r="7530" customFormat="false" ht="15" hidden="false" customHeight="false" outlineLevel="0" collapsed="false">
      <c r="A7530" s="66"/>
      <c r="B7530" s="66"/>
      <c r="C7530" s="66"/>
      <c r="D7530" s="66"/>
      <c r="E7530" s="66"/>
      <c r="F7530" s="66"/>
      <c r="G7530" s="66"/>
    </row>
    <row r="7531" customFormat="false" ht="51" hidden="false" customHeight="false" outlineLevel="0" collapsed="false">
      <c r="A7531" s="30" t="s">
        <v>894</v>
      </c>
      <c r="B7531" s="30" t="s">
        <v>180</v>
      </c>
      <c r="C7531" s="61" t="s">
        <v>17</v>
      </c>
      <c r="D7531" s="61" t="s">
        <v>49</v>
      </c>
      <c r="E7531" s="62"/>
      <c r="F7531" s="25"/>
      <c r="G7531" s="25"/>
    </row>
    <row r="7532" customFormat="false" ht="15" hidden="false" customHeight="false" outlineLevel="0" collapsed="false">
      <c r="A7532" s="63" t="n">
        <v>34357</v>
      </c>
      <c r="B7532" s="23" t="s">
        <v>1614</v>
      </c>
      <c r="C7532" s="24" t="s">
        <v>1343</v>
      </c>
      <c r="D7532" s="24" t="s">
        <v>114</v>
      </c>
      <c r="E7532" s="62" t="n">
        <v>14.46</v>
      </c>
      <c r="F7532" s="26" t="n">
        <v>3.89</v>
      </c>
      <c r="G7532" s="26" t="n">
        <v>56.24</v>
      </c>
    </row>
    <row r="7533" customFormat="false" ht="15" hidden="false" customHeight="false" outlineLevel="0" collapsed="false">
      <c r="A7533" s="63" t="n">
        <v>37595</v>
      </c>
      <c r="B7533" s="23" t="s">
        <v>1617</v>
      </c>
      <c r="C7533" s="24" t="s">
        <v>1343</v>
      </c>
      <c r="D7533" s="24" t="s">
        <v>114</v>
      </c>
      <c r="E7533" s="62" t="n">
        <v>103.78</v>
      </c>
      <c r="F7533" s="26" t="n">
        <v>1.85</v>
      </c>
      <c r="G7533" s="26" t="n">
        <v>192</v>
      </c>
    </row>
    <row r="7534" customFormat="false" ht="38.25" hidden="false" customHeight="false" outlineLevel="0" collapsed="false">
      <c r="A7534" s="63" t="n">
        <v>38195</v>
      </c>
      <c r="B7534" s="23" t="s">
        <v>1618</v>
      </c>
      <c r="C7534" s="24" t="s">
        <v>1343</v>
      </c>
      <c r="D7534" s="24" t="s">
        <v>18</v>
      </c>
      <c r="E7534" s="62" t="n">
        <v>32.36</v>
      </c>
      <c r="F7534" s="26" t="n">
        <v>63.85</v>
      </c>
      <c r="G7534" s="26" t="n">
        <v>2065.97</v>
      </c>
    </row>
    <row r="7535" customFormat="false" ht="25.5" hidden="false" customHeight="false" outlineLevel="0" collapsed="false">
      <c r="A7535" s="63" t="s">
        <v>1615</v>
      </c>
      <c r="B7535" s="23" t="s">
        <v>1616</v>
      </c>
      <c r="C7535" s="24" t="s">
        <v>17</v>
      </c>
      <c r="D7535" s="24" t="s">
        <v>1314</v>
      </c>
      <c r="E7535" s="62" t="n">
        <v>14.63</v>
      </c>
      <c r="F7535" s="26" t="n">
        <v>14.45</v>
      </c>
      <c r="G7535" s="26" t="n">
        <v>211.36</v>
      </c>
    </row>
    <row r="7536" customFormat="false" ht="25.5" hidden="false" customHeight="false" outlineLevel="0" collapsed="false">
      <c r="A7536" s="63" t="s">
        <v>1349</v>
      </c>
      <c r="B7536" s="23" t="s">
        <v>1350</v>
      </c>
      <c r="C7536" s="24" t="s">
        <v>17</v>
      </c>
      <c r="D7536" s="24" t="s">
        <v>1314</v>
      </c>
      <c r="E7536" s="62" t="n">
        <v>5.34</v>
      </c>
      <c r="F7536" s="26" t="n">
        <v>12.54</v>
      </c>
      <c r="G7536" s="26" t="n">
        <v>66.89</v>
      </c>
    </row>
    <row r="7537" customFormat="false" ht="15" hidden="false" customHeight="false" outlineLevel="0" collapsed="false">
      <c r="A7537" s="64" t="s">
        <v>1353</v>
      </c>
      <c r="B7537" s="64"/>
      <c r="C7537" s="64"/>
      <c r="D7537" s="64"/>
      <c r="E7537" s="64"/>
      <c r="F7537" s="64"/>
      <c r="G7537" s="65" t="n">
        <v>1.13</v>
      </c>
    </row>
    <row r="7538" customFormat="false" ht="15" hidden="false" customHeight="false" outlineLevel="0" collapsed="false">
      <c r="A7538" s="64" t="s">
        <v>1354</v>
      </c>
      <c r="B7538" s="64"/>
      <c r="C7538" s="64"/>
      <c r="D7538" s="64"/>
      <c r="E7538" s="64"/>
      <c r="F7538" s="64"/>
      <c r="G7538" s="65" t="n">
        <v>13.93</v>
      </c>
    </row>
    <row r="7539" customFormat="false" ht="15" hidden="false" customHeight="false" outlineLevel="0" collapsed="false">
      <c r="A7539" s="64" t="s">
        <v>1355</v>
      </c>
      <c r="B7539" s="64"/>
      <c r="C7539" s="64"/>
      <c r="D7539" s="64"/>
      <c r="E7539" s="64"/>
      <c r="F7539" s="64"/>
      <c r="G7539" s="65" t="n">
        <v>15.06</v>
      </c>
    </row>
    <row r="7540" customFormat="false" ht="15" hidden="false" customHeight="false" outlineLevel="0" collapsed="false">
      <c r="A7540" s="64" t="s">
        <v>1356</v>
      </c>
      <c r="B7540" s="64"/>
      <c r="C7540" s="64"/>
      <c r="D7540" s="64"/>
      <c r="E7540" s="64"/>
      <c r="F7540" s="64"/>
      <c r="G7540" s="65" t="n">
        <v>0</v>
      </c>
    </row>
    <row r="7541" customFormat="false" ht="15" hidden="false" customHeight="false" outlineLevel="0" collapsed="false">
      <c r="A7541" s="64" t="s">
        <v>1357</v>
      </c>
      <c r="B7541" s="64"/>
      <c r="C7541" s="64"/>
      <c r="D7541" s="64"/>
      <c r="E7541" s="64"/>
      <c r="F7541" s="64"/>
      <c r="G7541" s="65" t="n">
        <v>3.86</v>
      </c>
    </row>
    <row r="7542" customFormat="false" ht="15" hidden="false" customHeight="false" outlineLevel="0" collapsed="false">
      <c r="A7542" s="64" t="s">
        <v>1358</v>
      </c>
      <c r="B7542" s="64"/>
      <c r="C7542" s="64"/>
      <c r="D7542" s="64"/>
      <c r="E7542" s="64"/>
      <c r="F7542" s="64"/>
      <c r="G7542" s="65" t="n">
        <v>0</v>
      </c>
    </row>
    <row r="7543" customFormat="false" ht="15" hidden="false" customHeight="false" outlineLevel="0" collapsed="false">
      <c r="A7543" s="64" t="s">
        <v>1359</v>
      </c>
      <c r="B7543" s="64"/>
      <c r="C7543" s="64"/>
      <c r="D7543" s="64"/>
      <c r="E7543" s="64"/>
      <c r="F7543" s="64"/>
      <c r="G7543" s="65" t="n">
        <v>3.86</v>
      </c>
    </row>
    <row r="7544" customFormat="false" ht="15" hidden="false" customHeight="false" outlineLevel="0" collapsed="false">
      <c r="A7544" s="64" t="s">
        <v>1360</v>
      </c>
      <c r="B7544" s="64"/>
      <c r="C7544" s="64"/>
      <c r="D7544" s="64"/>
      <c r="E7544" s="64"/>
      <c r="F7544" s="64"/>
      <c r="G7544" s="65" t="n">
        <v>18.93</v>
      </c>
    </row>
    <row r="7545" customFormat="false" ht="15" hidden="false" customHeight="false" outlineLevel="0" collapsed="false">
      <c r="A7545" s="64" t="s">
        <v>1361</v>
      </c>
      <c r="B7545" s="64"/>
      <c r="C7545" s="64"/>
      <c r="D7545" s="64"/>
      <c r="E7545" s="64"/>
      <c r="F7545" s="64"/>
      <c r="G7545" s="65" t="n">
        <v>172.11</v>
      </c>
    </row>
    <row r="7546" customFormat="false" ht="15" hidden="false" customHeight="false" outlineLevel="0" collapsed="false">
      <c r="A7546" s="64" t="s">
        <v>1362</v>
      </c>
      <c r="B7546" s="64"/>
      <c r="C7546" s="64"/>
      <c r="D7546" s="64"/>
      <c r="E7546" s="64"/>
      <c r="F7546" s="64"/>
      <c r="G7546" s="65" t="n">
        <f aca="false">G7544*G7545</f>
        <v>3258.0423</v>
      </c>
    </row>
    <row r="7547" customFormat="false" ht="15" hidden="false" customHeight="false" outlineLevel="0" collapsed="false">
      <c r="A7547" s="66"/>
      <c r="B7547" s="66"/>
      <c r="C7547" s="66"/>
      <c r="D7547" s="66"/>
      <c r="E7547" s="66"/>
      <c r="F7547" s="66"/>
      <c r="G7547" s="66"/>
    </row>
    <row r="7548" customFormat="false" ht="51" hidden="false" customHeight="false" outlineLevel="0" collapsed="false">
      <c r="A7548" s="30" t="s">
        <v>895</v>
      </c>
      <c r="B7548" s="30" t="s">
        <v>182</v>
      </c>
      <c r="C7548" s="61" t="s">
        <v>17</v>
      </c>
      <c r="D7548" s="61" t="s">
        <v>18</v>
      </c>
      <c r="E7548" s="62"/>
      <c r="F7548" s="25"/>
      <c r="G7548" s="25"/>
    </row>
    <row r="7549" customFormat="false" ht="76.5" hidden="false" customHeight="false" outlineLevel="0" collapsed="false">
      <c r="A7549" s="63" t="n">
        <v>36155</v>
      </c>
      <c r="B7549" s="23" t="s">
        <v>1622</v>
      </c>
      <c r="C7549" s="24" t="s">
        <v>1343</v>
      </c>
      <c r="D7549" s="24" t="s">
        <v>18</v>
      </c>
      <c r="E7549" s="62" t="n">
        <v>63.92</v>
      </c>
      <c r="F7549" s="26" t="n">
        <v>34.24</v>
      </c>
      <c r="G7549" s="26" t="n">
        <v>2188.56</v>
      </c>
    </row>
    <row r="7550" customFormat="false" ht="38.25" hidden="false" customHeight="false" outlineLevel="0" collapsed="false">
      <c r="A7550" s="63" t="n">
        <v>370</v>
      </c>
      <c r="B7550" s="23" t="s">
        <v>1549</v>
      </c>
      <c r="C7550" s="24" t="s">
        <v>1343</v>
      </c>
      <c r="D7550" s="24" t="s">
        <v>28</v>
      </c>
      <c r="E7550" s="62" t="n">
        <v>3.46</v>
      </c>
      <c r="F7550" s="26" t="n">
        <v>44</v>
      </c>
      <c r="G7550" s="26" t="n">
        <v>152.33</v>
      </c>
    </row>
    <row r="7551" customFormat="false" ht="38.25" hidden="false" customHeight="false" outlineLevel="0" collapsed="false">
      <c r="A7551" s="63" t="n">
        <v>4741</v>
      </c>
      <c r="B7551" s="23" t="s">
        <v>1623</v>
      </c>
      <c r="C7551" s="24" t="s">
        <v>1343</v>
      </c>
      <c r="D7551" s="24" t="s">
        <v>28</v>
      </c>
      <c r="E7551" s="62" t="n">
        <v>0.4</v>
      </c>
      <c r="F7551" s="26" t="n">
        <v>48.8</v>
      </c>
      <c r="G7551" s="26" t="n">
        <v>19.33</v>
      </c>
    </row>
    <row r="7552" customFormat="false" ht="25.5" hidden="false" customHeight="false" outlineLevel="0" collapsed="false">
      <c r="A7552" s="63" t="s">
        <v>1624</v>
      </c>
      <c r="B7552" s="23" t="s">
        <v>1625</v>
      </c>
      <c r="C7552" s="24" t="s">
        <v>17</v>
      </c>
      <c r="D7552" s="24" t="s">
        <v>1314</v>
      </c>
      <c r="E7552" s="62" t="n">
        <v>24.23</v>
      </c>
      <c r="F7552" s="26" t="n">
        <v>11.14</v>
      </c>
      <c r="G7552" s="26" t="n">
        <v>269.89</v>
      </c>
    </row>
    <row r="7553" customFormat="false" ht="25.5" hidden="false" customHeight="false" outlineLevel="0" collapsed="false">
      <c r="A7553" s="63" t="s">
        <v>1349</v>
      </c>
      <c r="B7553" s="23" t="s">
        <v>1350</v>
      </c>
      <c r="C7553" s="24" t="s">
        <v>17</v>
      </c>
      <c r="D7553" s="24" t="s">
        <v>1314</v>
      </c>
      <c r="E7553" s="62" t="n">
        <v>24.23</v>
      </c>
      <c r="F7553" s="26" t="n">
        <v>12.54</v>
      </c>
      <c r="G7553" s="26" t="n">
        <v>303.76</v>
      </c>
    </row>
    <row r="7554" customFormat="false" ht="63.75" hidden="false" customHeight="false" outlineLevel="0" collapsed="false">
      <c r="A7554" s="63" t="s">
        <v>1626</v>
      </c>
      <c r="B7554" s="23" t="s">
        <v>1627</v>
      </c>
      <c r="C7554" s="24" t="s">
        <v>17</v>
      </c>
      <c r="D7554" s="24" t="s">
        <v>1382</v>
      </c>
      <c r="E7554" s="62" t="n">
        <v>0.25</v>
      </c>
      <c r="F7554" s="26" t="n">
        <v>5.83</v>
      </c>
      <c r="G7554" s="26" t="n">
        <v>1.46</v>
      </c>
    </row>
    <row r="7555" customFormat="false" ht="63.75" hidden="false" customHeight="false" outlineLevel="0" collapsed="false">
      <c r="A7555" s="63" t="s">
        <v>1628</v>
      </c>
      <c r="B7555" s="23" t="s">
        <v>1629</v>
      </c>
      <c r="C7555" s="24" t="s">
        <v>17</v>
      </c>
      <c r="D7555" s="24" t="s">
        <v>1557</v>
      </c>
      <c r="E7555" s="62" t="n">
        <v>11.87</v>
      </c>
      <c r="F7555" s="26" t="n">
        <v>1</v>
      </c>
      <c r="G7555" s="26" t="n">
        <v>11.84</v>
      </c>
    </row>
    <row r="7556" customFormat="false" ht="89.25" hidden="false" customHeight="false" outlineLevel="0" collapsed="false">
      <c r="A7556" s="63" t="s">
        <v>1630</v>
      </c>
      <c r="B7556" s="23" t="s">
        <v>1631</v>
      </c>
      <c r="C7556" s="24" t="s">
        <v>17</v>
      </c>
      <c r="D7556" s="24" t="s">
        <v>1382</v>
      </c>
      <c r="E7556" s="62" t="n">
        <v>2.94</v>
      </c>
      <c r="F7556" s="26" t="n">
        <v>11.77</v>
      </c>
      <c r="G7556" s="26" t="n">
        <v>34.66</v>
      </c>
    </row>
    <row r="7557" customFormat="false" ht="89.25" hidden="false" customHeight="false" outlineLevel="0" collapsed="false">
      <c r="A7557" s="63" t="s">
        <v>1632</v>
      </c>
      <c r="B7557" s="23" t="s">
        <v>1633</v>
      </c>
      <c r="C7557" s="24" t="s">
        <v>17</v>
      </c>
      <c r="D7557" s="24" t="s">
        <v>1557</v>
      </c>
      <c r="E7557" s="62" t="n">
        <v>9.17</v>
      </c>
      <c r="F7557" s="26" t="n">
        <v>0.76</v>
      </c>
      <c r="G7557" s="26" t="n">
        <v>6.95</v>
      </c>
    </row>
    <row r="7558" customFormat="false" ht="15" hidden="false" customHeight="false" outlineLevel="0" collapsed="false">
      <c r="A7558" s="64" t="s">
        <v>1353</v>
      </c>
      <c r="B7558" s="64"/>
      <c r="C7558" s="64"/>
      <c r="D7558" s="64"/>
      <c r="E7558" s="64"/>
      <c r="F7558" s="64"/>
      <c r="G7558" s="65" t="n">
        <v>6.07</v>
      </c>
    </row>
    <row r="7559" customFormat="false" ht="15" hidden="false" customHeight="false" outlineLevel="0" collapsed="false">
      <c r="A7559" s="64" t="s">
        <v>1354</v>
      </c>
      <c r="B7559" s="64"/>
      <c r="C7559" s="64"/>
      <c r="D7559" s="64"/>
      <c r="E7559" s="64"/>
      <c r="F7559" s="64"/>
      <c r="G7559" s="65" t="n">
        <v>42.96</v>
      </c>
    </row>
    <row r="7560" customFormat="false" ht="15" hidden="false" customHeight="false" outlineLevel="0" collapsed="false">
      <c r="A7560" s="64" t="s">
        <v>1355</v>
      </c>
      <c r="B7560" s="64"/>
      <c r="C7560" s="64"/>
      <c r="D7560" s="64"/>
      <c r="E7560" s="64"/>
      <c r="F7560" s="64"/>
      <c r="G7560" s="65" t="n">
        <v>49.04</v>
      </c>
    </row>
    <row r="7561" customFormat="false" ht="15" hidden="false" customHeight="false" outlineLevel="0" collapsed="false">
      <c r="A7561" s="64" t="s">
        <v>1356</v>
      </c>
      <c r="B7561" s="64"/>
      <c r="C7561" s="64"/>
      <c r="D7561" s="64"/>
      <c r="E7561" s="64"/>
      <c r="F7561" s="64"/>
      <c r="G7561" s="65" t="n">
        <v>0</v>
      </c>
    </row>
    <row r="7562" customFormat="false" ht="15" hidden="false" customHeight="false" outlineLevel="0" collapsed="false">
      <c r="A7562" s="64" t="s">
        <v>1357</v>
      </c>
      <c r="B7562" s="64"/>
      <c r="C7562" s="64"/>
      <c r="D7562" s="64"/>
      <c r="E7562" s="64"/>
      <c r="F7562" s="64"/>
      <c r="G7562" s="65" t="n">
        <v>12.58</v>
      </c>
    </row>
    <row r="7563" customFormat="false" ht="15" hidden="false" customHeight="false" outlineLevel="0" collapsed="false">
      <c r="A7563" s="64" t="s">
        <v>1358</v>
      </c>
      <c r="B7563" s="64"/>
      <c r="C7563" s="64"/>
      <c r="D7563" s="64"/>
      <c r="E7563" s="64"/>
      <c r="F7563" s="64"/>
      <c r="G7563" s="65" t="n">
        <v>0</v>
      </c>
    </row>
    <row r="7564" customFormat="false" ht="15" hidden="false" customHeight="false" outlineLevel="0" collapsed="false">
      <c r="A7564" s="64" t="s">
        <v>1359</v>
      </c>
      <c r="B7564" s="64"/>
      <c r="C7564" s="64"/>
      <c r="D7564" s="64"/>
      <c r="E7564" s="64"/>
      <c r="F7564" s="64"/>
      <c r="G7564" s="65" t="n">
        <v>12.58</v>
      </c>
    </row>
    <row r="7565" customFormat="false" ht="15" hidden="false" customHeight="false" outlineLevel="0" collapsed="false">
      <c r="A7565" s="64" t="s">
        <v>1360</v>
      </c>
      <c r="B7565" s="64"/>
      <c r="C7565" s="64"/>
      <c r="D7565" s="64"/>
      <c r="E7565" s="64"/>
      <c r="F7565" s="64"/>
      <c r="G7565" s="65" t="n">
        <v>61.61</v>
      </c>
    </row>
    <row r="7566" customFormat="false" ht="15" hidden="false" customHeight="false" outlineLevel="0" collapsed="false">
      <c r="A7566" s="64" t="s">
        <v>1361</v>
      </c>
      <c r="B7566" s="64"/>
      <c r="C7566" s="64"/>
      <c r="D7566" s="64"/>
      <c r="E7566" s="64"/>
      <c r="F7566" s="64"/>
      <c r="G7566" s="65" t="n">
        <v>60.95</v>
      </c>
    </row>
    <row r="7567" customFormat="false" ht="15" hidden="false" customHeight="false" outlineLevel="0" collapsed="false">
      <c r="A7567" s="64" t="s">
        <v>1362</v>
      </c>
      <c r="B7567" s="64"/>
      <c r="C7567" s="64"/>
      <c r="D7567" s="64"/>
      <c r="E7567" s="64"/>
      <c r="F7567" s="64"/>
      <c r="G7567" s="65" t="n">
        <f aca="false">G7565*G7566</f>
        <v>3755.1295</v>
      </c>
    </row>
    <row r="7568" customFormat="false" ht="15" hidden="false" customHeight="false" outlineLevel="0" collapsed="false">
      <c r="A7568" s="66"/>
      <c r="B7568" s="66"/>
      <c r="C7568" s="66"/>
      <c r="D7568" s="66"/>
      <c r="E7568" s="66"/>
      <c r="F7568" s="66"/>
      <c r="G7568" s="66"/>
    </row>
    <row r="7569" customFormat="false" ht="63.75" hidden="false" customHeight="false" outlineLevel="0" collapsed="false">
      <c r="A7569" s="30" t="s">
        <v>896</v>
      </c>
      <c r="B7569" s="30" t="s">
        <v>184</v>
      </c>
      <c r="C7569" s="61" t="s">
        <v>17</v>
      </c>
      <c r="D7569" s="61" t="s">
        <v>18</v>
      </c>
      <c r="E7569" s="62"/>
      <c r="F7569" s="25"/>
      <c r="G7569" s="25"/>
    </row>
    <row r="7570" customFormat="false" ht="76.5" hidden="false" customHeight="false" outlineLevel="0" collapsed="false">
      <c r="A7570" s="63" t="n">
        <v>36155</v>
      </c>
      <c r="B7570" s="23" t="s">
        <v>1622</v>
      </c>
      <c r="C7570" s="24" t="s">
        <v>1343</v>
      </c>
      <c r="D7570" s="24" t="s">
        <v>18</v>
      </c>
      <c r="E7570" s="62" t="n">
        <v>33.22</v>
      </c>
      <c r="F7570" s="26" t="n">
        <v>34.24</v>
      </c>
      <c r="G7570" s="26" t="n">
        <v>1137.54</v>
      </c>
    </row>
    <row r="7571" customFormat="false" ht="38.25" hidden="false" customHeight="false" outlineLevel="0" collapsed="false">
      <c r="A7571" s="63" t="n">
        <v>370</v>
      </c>
      <c r="B7571" s="23" t="s">
        <v>1549</v>
      </c>
      <c r="C7571" s="24" t="s">
        <v>1343</v>
      </c>
      <c r="D7571" s="24" t="s">
        <v>28</v>
      </c>
      <c r="E7571" s="62" t="n">
        <v>1.88</v>
      </c>
      <c r="F7571" s="26" t="n">
        <v>44</v>
      </c>
      <c r="G7571" s="26" t="n">
        <v>82.77</v>
      </c>
    </row>
    <row r="7572" customFormat="false" ht="38.25" hidden="false" customHeight="false" outlineLevel="0" collapsed="false">
      <c r="A7572" s="63" t="n">
        <v>4741</v>
      </c>
      <c r="B7572" s="23" t="s">
        <v>1623</v>
      </c>
      <c r="C7572" s="24" t="s">
        <v>1343</v>
      </c>
      <c r="D7572" s="24" t="s">
        <v>28</v>
      </c>
      <c r="E7572" s="62" t="n">
        <v>0.22</v>
      </c>
      <c r="F7572" s="26" t="n">
        <v>48.8</v>
      </c>
      <c r="G7572" s="26" t="n">
        <v>10.51</v>
      </c>
    </row>
    <row r="7573" customFormat="false" ht="25.5" hidden="false" customHeight="false" outlineLevel="0" collapsed="false">
      <c r="A7573" s="63" t="s">
        <v>1624</v>
      </c>
      <c r="B7573" s="23" t="s">
        <v>1625</v>
      </c>
      <c r="C7573" s="24" t="s">
        <v>17</v>
      </c>
      <c r="D7573" s="24" t="s">
        <v>1314</v>
      </c>
      <c r="E7573" s="62" t="n">
        <v>5.28</v>
      </c>
      <c r="F7573" s="26" t="n">
        <v>11.14</v>
      </c>
      <c r="G7573" s="26" t="n">
        <v>58.85</v>
      </c>
    </row>
    <row r="7574" customFormat="false" ht="25.5" hidden="false" customHeight="false" outlineLevel="0" collapsed="false">
      <c r="A7574" s="63" t="s">
        <v>1349</v>
      </c>
      <c r="B7574" s="23" t="s">
        <v>1350</v>
      </c>
      <c r="C7574" s="24" t="s">
        <v>17</v>
      </c>
      <c r="D7574" s="24" t="s">
        <v>1314</v>
      </c>
      <c r="E7574" s="62" t="n">
        <v>5.28</v>
      </c>
      <c r="F7574" s="26" t="n">
        <v>12.54</v>
      </c>
      <c r="G7574" s="26" t="n">
        <v>66.23</v>
      </c>
    </row>
    <row r="7575" customFormat="false" ht="63.75" hidden="false" customHeight="false" outlineLevel="0" collapsed="false">
      <c r="A7575" s="63" t="s">
        <v>1626</v>
      </c>
      <c r="B7575" s="23" t="s">
        <v>1627</v>
      </c>
      <c r="C7575" s="24" t="s">
        <v>17</v>
      </c>
      <c r="D7575" s="24" t="s">
        <v>1382</v>
      </c>
      <c r="E7575" s="62" t="n">
        <v>0.14</v>
      </c>
      <c r="F7575" s="26" t="n">
        <v>5.83</v>
      </c>
      <c r="G7575" s="26" t="n">
        <v>0.79</v>
      </c>
    </row>
    <row r="7576" customFormat="false" ht="63.75" hidden="false" customHeight="false" outlineLevel="0" collapsed="false">
      <c r="A7576" s="63" t="s">
        <v>1628</v>
      </c>
      <c r="B7576" s="23" t="s">
        <v>1629</v>
      </c>
      <c r="C7576" s="24" t="s">
        <v>17</v>
      </c>
      <c r="D7576" s="24" t="s">
        <v>1557</v>
      </c>
      <c r="E7576" s="62" t="n">
        <v>2.51</v>
      </c>
      <c r="F7576" s="26" t="n">
        <v>1</v>
      </c>
      <c r="G7576" s="26" t="n">
        <v>2.5</v>
      </c>
    </row>
    <row r="7577" customFormat="false" ht="89.25" hidden="false" customHeight="false" outlineLevel="0" collapsed="false">
      <c r="A7577" s="63" t="s">
        <v>1630</v>
      </c>
      <c r="B7577" s="23" t="s">
        <v>1631</v>
      </c>
      <c r="C7577" s="24" t="s">
        <v>17</v>
      </c>
      <c r="D7577" s="24" t="s">
        <v>1382</v>
      </c>
      <c r="E7577" s="62" t="n">
        <v>0.12</v>
      </c>
      <c r="F7577" s="26" t="n">
        <v>11.77</v>
      </c>
      <c r="G7577" s="26" t="n">
        <v>1.44</v>
      </c>
    </row>
    <row r="7578" customFormat="false" ht="89.25" hidden="false" customHeight="false" outlineLevel="0" collapsed="false">
      <c r="A7578" s="63" t="s">
        <v>1632</v>
      </c>
      <c r="B7578" s="23" t="s">
        <v>1633</v>
      </c>
      <c r="C7578" s="24" t="s">
        <v>17</v>
      </c>
      <c r="D7578" s="24" t="s">
        <v>1557</v>
      </c>
      <c r="E7578" s="62" t="n">
        <v>2.52</v>
      </c>
      <c r="F7578" s="26" t="n">
        <v>0.76</v>
      </c>
      <c r="G7578" s="26" t="n">
        <v>1.91</v>
      </c>
    </row>
    <row r="7579" customFormat="false" ht="15" hidden="false" customHeight="false" outlineLevel="0" collapsed="false">
      <c r="A7579" s="64" t="s">
        <v>1353</v>
      </c>
      <c r="B7579" s="64"/>
      <c r="C7579" s="64"/>
      <c r="D7579" s="64"/>
      <c r="E7579" s="64"/>
      <c r="F7579" s="64"/>
      <c r="G7579" s="65" t="n">
        <v>2.44</v>
      </c>
    </row>
    <row r="7580" customFormat="false" ht="15" hidden="false" customHeight="false" outlineLevel="0" collapsed="false">
      <c r="A7580" s="64" t="s">
        <v>1354</v>
      </c>
      <c r="B7580" s="64"/>
      <c r="C7580" s="64"/>
      <c r="D7580" s="64"/>
      <c r="E7580" s="64"/>
      <c r="F7580" s="64"/>
      <c r="G7580" s="65" t="n">
        <v>38.7</v>
      </c>
    </row>
    <row r="7581" customFormat="false" ht="15" hidden="false" customHeight="false" outlineLevel="0" collapsed="false">
      <c r="A7581" s="64" t="s">
        <v>1355</v>
      </c>
      <c r="B7581" s="64"/>
      <c r="C7581" s="64"/>
      <c r="D7581" s="64"/>
      <c r="E7581" s="64"/>
      <c r="F7581" s="64"/>
      <c r="G7581" s="65" t="n">
        <v>41.14</v>
      </c>
    </row>
    <row r="7582" customFormat="false" ht="15" hidden="false" customHeight="false" outlineLevel="0" collapsed="false">
      <c r="A7582" s="64" t="s">
        <v>1356</v>
      </c>
      <c r="B7582" s="64"/>
      <c r="C7582" s="64"/>
      <c r="D7582" s="64"/>
      <c r="E7582" s="64"/>
      <c r="F7582" s="64"/>
      <c r="G7582" s="65" t="n">
        <v>0</v>
      </c>
    </row>
    <row r="7583" customFormat="false" ht="15" hidden="false" customHeight="false" outlineLevel="0" collapsed="false">
      <c r="A7583" s="64" t="s">
        <v>1357</v>
      </c>
      <c r="B7583" s="64"/>
      <c r="C7583" s="64"/>
      <c r="D7583" s="64"/>
      <c r="E7583" s="64"/>
      <c r="F7583" s="64"/>
      <c r="G7583" s="65" t="n">
        <v>10.55</v>
      </c>
    </row>
    <row r="7584" customFormat="false" ht="15" hidden="false" customHeight="false" outlineLevel="0" collapsed="false">
      <c r="A7584" s="64" t="s">
        <v>1358</v>
      </c>
      <c r="B7584" s="64"/>
      <c r="C7584" s="64"/>
      <c r="D7584" s="64"/>
      <c r="E7584" s="64"/>
      <c r="F7584" s="64"/>
      <c r="G7584" s="65" t="n">
        <v>0</v>
      </c>
    </row>
    <row r="7585" customFormat="false" ht="15" hidden="false" customHeight="false" outlineLevel="0" collapsed="false">
      <c r="A7585" s="64" t="s">
        <v>1359</v>
      </c>
      <c r="B7585" s="64"/>
      <c r="C7585" s="64"/>
      <c r="D7585" s="64"/>
      <c r="E7585" s="64"/>
      <c r="F7585" s="64"/>
      <c r="G7585" s="65" t="n">
        <v>10.55</v>
      </c>
    </row>
    <row r="7586" customFormat="false" ht="15" hidden="false" customHeight="false" outlineLevel="0" collapsed="false">
      <c r="A7586" s="64" t="s">
        <v>1360</v>
      </c>
      <c r="B7586" s="64"/>
      <c r="C7586" s="64"/>
      <c r="D7586" s="64"/>
      <c r="E7586" s="64"/>
      <c r="F7586" s="64"/>
      <c r="G7586" s="65" t="n">
        <v>51.69</v>
      </c>
    </row>
    <row r="7587" customFormat="false" ht="15" hidden="false" customHeight="false" outlineLevel="0" collapsed="false">
      <c r="A7587" s="64" t="s">
        <v>1361</v>
      </c>
      <c r="B7587" s="64"/>
      <c r="C7587" s="64"/>
      <c r="D7587" s="64"/>
      <c r="E7587" s="64"/>
      <c r="F7587" s="64"/>
      <c r="G7587" s="65" t="n">
        <v>33.12</v>
      </c>
    </row>
    <row r="7588" customFormat="false" ht="15" hidden="false" customHeight="false" outlineLevel="0" collapsed="false">
      <c r="A7588" s="64" t="s">
        <v>1362</v>
      </c>
      <c r="B7588" s="64"/>
      <c r="C7588" s="64"/>
      <c r="D7588" s="64"/>
      <c r="E7588" s="64"/>
      <c r="F7588" s="64"/>
      <c r="G7588" s="65" t="n">
        <f aca="false">G7586*G7587</f>
        <v>1711.9728</v>
      </c>
    </row>
    <row r="7589" customFormat="false" ht="15" hidden="false" customHeight="false" outlineLevel="0" collapsed="false">
      <c r="A7589" s="66"/>
      <c r="B7589" s="66"/>
      <c r="C7589" s="66"/>
      <c r="D7589" s="66"/>
      <c r="E7589" s="66"/>
      <c r="F7589" s="66"/>
      <c r="G7589" s="66"/>
    </row>
    <row r="7590" customFormat="false" ht="51" hidden="false" customHeight="false" outlineLevel="0" collapsed="false">
      <c r="A7590" s="30" t="s">
        <v>897</v>
      </c>
      <c r="B7590" s="30" t="s">
        <v>898</v>
      </c>
      <c r="C7590" s="61" t="s">
        <v>17</v>
      </c>
      <c r="D7590" s="61" t="s">
        <v>18</v>
      </c>
      <c r="E7590" s="62"/>
      <c r="F7590" s="25"/>
      <c r="G7590" s="25"/>
    </row>
    <row r="7591" customFormat="false" ht="38.25" hidden="false" customHeight="false" outlineLevel="0" collapsed="false">
      <c r="A7591" s="63" t="n">
        <v>36178</v>
      </c>
      <c r="B7591" s="23" t="s">
        <v>2077</v>
      </c>
      <c r="C7591" s="24" t="s">
        <v>1343</v>
      </c>
      <c r="D7591" s="24" t="s">
        <v>23</v>
      </c>
      <c r="E7591" s="62" t="n">
        <v>8.5</v>
      </c>
      <c r="F7591" s="26" t="n">
        <v>7.33</v>
      </c>
      <c r="G7591" s="26" t="n">
        <v>62.31</v>
      </c>
    </row>
    <row r="7592" customFormat="false" ht="38.25" hidden="false" customHeight="false" outlineLevel="0" collapsed="false">
      <c r="A7592" s="63" t="s">
        <v>2078</v>
      </c>
      <c r="B7592" s="23" t="s">
        <v>2079</v>
      </c>
      <c r="C7592" s="24" t="s">
        <v>17</v>
      </c>
      <c r="D7592" s="24" t="s">
        <v>28</v>
      </c>
      <c r="E7592" s="62" t="n">
        <v>0.03</v>
      </c>
      <c r="F7592" s="26" t="n">
        <v>460.73</v>
      </c>
      <c r="G7592" s="26" t="n">
        <v>12.53</v>
      </c>
    </row>
    <row r="7593" customFormat="false" ht="25.5" hidden="false" customHeight="false" outlineLevel="0" collapsed="false">
      <c r="A7593" s="63" t="s">
        <v>1363</v>
      </c>
      <c r="B7593" s="23" t="s">
        <v>1364</v>
      </c>
      <c r="C7593" s="24" t="s">
        <v>17</v>
      </c>
      <c r="D7593" s="24" t="s">
        <v>1314</v>
      </c>
      <c r="E7593" s="62" t="n">
        <v>0.68</v>
      </c>
      <c r="F7593" s="26" t="n">
        <v>15.53</v>
      </c>
      <c r="G7593" s="26" t="n">
        <v>10.56</v>
      </c>
    </row>
    <row r="7594" customFormat="false" ht="25.5" hidden="false" customHeight="false" outlineLevel="0" collapsed="false">
      <c r="A7594" s="63" t="s">
        <v>1349</v>
      </c>
      <c r="B7594" s="23" t="s">
        <v>1350</v>
      </c>
      <c r="C7594" s="24" t="s">
        <v>17</v>
      </c>
      <c r="D7594" s="24" t="s">
        <v>1314</v>
      </c>
      <c r="E7594" s="62" t="n">
        <v>0.82</v>
      </c>
      <c r="F7594" s="26" t="n">
        <v>12.54</v>
      </c>
      <c r="G7594" s="26" t="n">
        <v>10.23</v>
      </c>
    </row>
    <row r="7595" customFormat="false" ht="15" hidden="false" customHeight="false" outlineLevel="0" collapsed="false">
      <c r="A7595" s="64" t="s">
        <v>1353</v>
      </c>
      <c r="B7595" s="64"/>
      <c r="C7595" s="64"/>
      <c r="D7595" s="64"/>
      <c r="E7595" s="64"/>
      <c r="F7595" s="64"/>
      <c r="G7595" s="65" t="n">
        <v>12.59</v>
      </c>
    </row>
    <row r="7596" customFormat="false" ht="15" hidden="false" customHeight="false" outlineLevel="0" collapsed="false">
      <c r="A7596" s="64" t="s">
        <v>1354</v>
      </c>
      <c r="B7596" s="64"/>
      <c r="C7596" s="64"/>
      <c r="D7596" s="64"/>
      <c r="E7596" s="64"/>
      <c r="F7596" s="64"/>
      <c r="G7596" s="65" t="n">
        <v>57.72</v>
      </c>
    </row>
    <row r="7597" customFormat="false" ht="15" hidden="false" customHeight="false" outlineLevel="0" collapsed="false">
      <c r="A7597" s="64" t="s">
        <v>1355</v>
      </c>
      <c r="B7597" s="64"/>
      <c r="C7597" s="64"/>
      <c r="D7597" s="64"/>
      <c r="E7597" s="64"/>
      <c r="F7597" s="64"/>
      <c r="G7597" s="65" t="n">
        <v>70.31</v>
      </c>
    </row>
    <row r="7598" customFormat="false" ht="15" hidden="false" customHeight="false" outlineLevel="0" collapsed="false">
      <c r="A7598" s="64" t="s">
        <v>1356</v>
      </c>
      <c r="B7598" s="64"/>
      <c r="C7598" s="64"/>
      <c r="D7598" s="64"/>
      <c r="E7598" s="64"/>
      <c r="F7598" s="64"/>
      <c r="G7598" s="65" t="n">
        <v>0</v>
      </c>
    </row>
    <row r="7599" customFormat="false" ht="15" hidden="false" customHeight="false" outlineLevel="0" collapsed="false">
      <c r="A7599" s="64" t="s">
        <v>1357</v>
      </c>
      <c r="B7599" s="64"/>
      <c r="C7599" s="64"/>
      <c r="D7599" s="64"/>
      <c r="E7599" s="64"/>
      <c r="F7599" s="64"/>
      <c r="G7599" s="65" t="n">
        <v>18.04</v>
      </c>
    </row>
    <row r="7600" customFormat="false" ht="15" hidden="false" customHeight="false" outlineLevel="0" collapsed="false">
      <c r="A7600" s="64" t="s">
        <v>1358</v>
      </c>
      <c r="B7600" s="64"/>
      <c r="C7600" s="64"/>
      <c r="D7600" s="64"/>
      <c r="E7600" s="64"/>
      <c r="F7600" s="64"/>
      <c r="G7600" s="65" t="n">
        <v>0</v>
      </c>
    </row>
    <row r="7601" customFormat="false" ht="15" hidden="false" customHeight="false" outlineLevel="0" collapsed="false">
      <c r="A7601" s="64" t="s">
        <v>1359</v>
      </c>
      <c r="B7601" s="64"/>
      <c r="C7601" s="64"/>
      <c r="D7601" s="64"/>
      <c r="E7601" s="64"/>
      <c r="F7601" s="64"/>
      <c r="G7601" s="65" t="n">
        <v>18.04</v>
      </c>
    </row>
    <row r="7602" customFormat="false" ht="15" hidden="false" customHeight="false" outlineLevel="0" collapsed="false">
      <c r="A7602" s="64" t="s">
        <v>1360</v>
      </c>
      <c r="B7602" s="64"/>
      <c r="C7602" s="64"/>
      <c r="D7602" s="64"/>
      <c r="E7602" s="64"/>
      <c r="F7602" s="64"/>
      <c r="G7602" s="65" t="n">
        <v>88.35</v>
      </c>
    </row>
    <row r="7603" customFormat="false" ht="15" hidden="false" customHeight="false" outlineLevel="0" collapsed="false">
      <c r="A7603" s="64" t="s">
        <v>1361</v>
      </c>
      <c r="B7603" s="64"/>
      <c r="C7603" s="64"/>
      <c r="D7603" s="64"/>
      <c r="E7603" s="64"/>
      <c r="F7603" s="64"/>
      <c r="G7603" s="65" t="n">
        <v>1.36</v>
      </c>
    </row>
    <row r="7604" customFormat="false" ht="15" hidden="false" customHeight="false" outlineLevel="0" collapsed="false">
      <c r="A7604" s="64" t="s">
        <v>1362</v>
      </c>
      <c r="B7604" s="64"/>
      <c r="C7604" s="64"/>
      <c r="D7604" s="64"/>
      <c r="E7604" s="64"/>
      <c r="F7604" s="64"/>
      <c r="G7604" s="65" t="n">
        <f aca="false">G7602*G7603</f>
        <v>120.156</v>
      </c>
    </row>
    <row r="7605" customFormat="false" ht="15" hidden="false" customHeight="false" outlineLevel="0" collapsed="false">
      <c r="A7605" s="66"/>
      <c r="B7605" s="66"/>
      <c r="C7605" s="66"/>
      <c r="D7605" s="66"/>
      <c r="E7605" s="66"/>
      <c r="F7605" s="66"/>
      <c r="G7605" s="66"/>
    </row>
    <row r="7606" customFormat="false" ht="63.75" hidden="false" customHeight="false" outlineLevel="0" collapsed="false">
      <c r="A7606" s="30" t="s">
        <v>899</v>
      </c>
      <c r="B7606" s="30" t="s">
        <v>900</v>
      </c>
      <c r="C7606" s="61" t="s">
        <v>17</v>
      </c>
      <c r="D7606" s="61" t="s">
        <v>18</v>
      </c>
      <c r="E7606" s="62"/>
      <c r="F7606" s="25"/>
      <c r="G7606" s="25"/>
    </row>
    <row r="7607" customFormat="false" ht="38.25" hidden="false" customHeight="false" outlineLevel="0" collapsed="false">
      <c r="A7607" s="63" t="n">
        <v>36178</v>
      </c>
      <c r="B7607" s="23" t="s">
        <v>2077</v>
      </c>
      <c r="C7607" s="24" t="s">
        <v>1343</v>
      </c>
      <c r="D7607" s="24" t="s">
        <v>23</v>
      </c>
      <c r="E7607" s="62" t="n">
        <v>24.19</v>
      </c>
      <c r="F7607" s="26" t="n">
        <v>7.33</v>
      </c>
      <c r="G7607" s="26" t="n">
        <v>177.29</v>
      </c>
    </row>
    <row r="7608" customFormat="false" ht="51" hidden="false" customHeight="false" outlineLevel="0" collapsed="false">
      <c r="A7608" s="63" t="s">
        <v>1610</v>
      </c>
      <c r="B7608" s="23" t="s">
        <v>1611</v>
      </c>
      <c r="C7608" s="24" t="s">
        <v>17</v>
      </c>
      <c r="D7608" s="24" t="s">
        <v>28</v>
      </c>
      <c r="E7608" s="62" t="n">
        <v>0.08</v>
      </c>
      <c r="F7608" s="26" t="n">
        <v>394.08</v>
      </c>
      <c r="G7608" s="26" t="n">
        <v>30.5</v>
      </c>
    </row>
    <row r="7609" customFormat="false" ht="25.5" hidden="false" customHeight="false" outlineLevel="0" collapsed="false">
      <c r="A7609" s="63" t="s">
        <v>1363</v>
      </c>
      <c r="B7609" s="23" t="s">
        <v>1364</v>
      </c>
      <c r="C7609" s="24" t="s">
        <v>17</v>
      </c>
      <c r="D7609" s="24" t="s">
        <v>1314</v>
      </c>
      <c r="E7609" s="62" t="n">
        <v>1.94</v>
      </c>
      <c r="F7609" s="26" t="n">
        <v>15.53</v>
      </c>
      <c r="G7609" s="26" t="n">
        <v>30.05</v>
      </c>
    </row>
    <row r="7610" customFormat="false" ht="25.5" hidden="false" customHeight="false" outlineLevel="0" collapsed="false">
      <c r="A7610" s="63" t="s">
        <v>1349</v>
      </c>
      <c r="B7610" s="23" t="s">
        <v>1350</v>
      </c>
      <c r="C7610" s="24" t="s">
        <v>17</v>
      </c>
      <c r="D7610" s="24" t="s">
        <v>1314</v>
      </c>
      <c r="E7610" s="62" t="n">
        <v>2.32</v>
      </c>
      <c r="F7610" s="26" t="n">
        <v>12.54</v>
      </c>
      <c r="G7610" s="26" t="n">
        <v>29.11</v>
      </c>
    </row>
    <row r="7611" customFormat="false" ht="15" hidden="false" customHeight="false" outlineLevel="0" collapsed="false">
      <c r="A7611" s="64" t="s">
        <v>1353</v>
      </c>
      <c r="B7611" s="64"/>
      <c r="C7611" s="64"/>
      <c r="D7611" s="64"/>
      <c r="E7611" s="64"/>
      <c r="F7611" s="64"/>
      <c r="G7611" s="65" t="n">
        <v>11.69</v>
      </c>
    </row>
    <row r="7612" customFormat="false" ht="15" hidden="false" customHeight="false" outlineLevel="0" collapsed="false">
      <c r="A7612" s="64" t="s">
        <v>1354</v>
      </c>
      <c r="B7612" s="64"/>
      <c r="C7612" s="64"/>
      <c r="D7612" s="64"/>
      <c r="E7612" s="64"/>
      <c r="F7612" s="64"/>
      <c r="G7612" s="65" t="n">
        <v>57.29</v>
      </c>
    </row>
    <row r="7613" customFormat="false" ht="15" hidden="false" customHeight="false" outlineLevel="0" collapsed="false">
      <c r="A7613" s="64" t="s">
        <v>1355</v>
      </c>
      <c r="B7613" s="64"/>
      <c r="C7613" s="64"/>
      <c r="D7613" s="64"/>
      <c r="E7613" s="64"/>
      <c r="F7613" s="64"/>
      <c r="G7613" s="65" t="n">
        <v>68.98</v>
      </c>
    </row>
    <row r="7614" customFormat="false" ht="15" hidden="false" customHeight="false" outlineLevel="0" collapsed="false">
      <c r="A7614" s="64" t="s">
        <v>1356</v>
      </c>
      <c r="B7614" s="64"/>
      <c r="C7614" s="64"/>
      <c r="D7614" s="64"/>
      <c r="E7614" s="64"/>
      <c r="F7614" s="64"/>
      <c r="G7614" s="65" t="n">
        <v>0</v>
      </c>
    </row>
    <row r="7615" customFormat="false" ht="15" hidden="false" customHeight="false" outlineLevel="0" collapsed="false">
      <c r="A7615" s="64" t="s">
        <v>1357</v>
      </c>
      <c r="B7615" s="64"/>
      <c r="C7615" s="64"/>
      <c r="D7615" s="64"/>
      <c r="E7615" s="64"/>
      <c r="F7615" s="64"/>
      <c r="G7615" s="65" t="n">
        <v>17.69</v>
      </c>
    </row>
    <row r="7616" customFormat="false" ht="15" hidden="false" customHeight="false" outlineLevel="0" collapsed="false">
      <c r="A7616" s="64" t="s">
        <v>1358</v>
      </c>
      <c r="B7616" s="64"/>
      <c r="C7616" s="64"/>
      <c r="D7616" s="64"/>
      <c r="E7616" s="64"/>
      <c r="F7616" s="64"/>
      <c r="G7616" s="65" t="n">
        <v>0</v>
      </c>
    </row>
    <row r="7617" customFormat="false" ht="15" hidden="false" customHeight="false" outlineLevel="0" collapsed="false">
      <c r="A7617" s="64" t="s">
        <v>1359</v>
      </c>
      <c r="B7617" s="64"/>
      <c r="C7617" s="64"/>
      <c r="D7617" s="64"/>
      <c r="E7617" s="64"/>
      <c r="F7617" s="64"/>
      <c r="G7617" s="65" t="n">
        <v>17.69</v>
      </c>
    </row>
    <row r="7618" customFormat="false" ht="15" hidden="false" customHeight="false" outlineLevel="0" collapsed="false">
      <c r="A7618" s="64" t="s">
        <v>1360</v>
      </c>
      <c r="B7618" s="64"/>
      <c r="C7618" s="64"/>
      <c r="D7618" s="64"/>
      <c r="E7618" s="64"/>
      <c r="F7618" s="64"/>
      <c r="G7618" s="65" t="n">
        <v>86.67</v>
      </c>
    </row>
    <row r="7619" customFormat="false" ht="15" hidden="false" customHeight="false" outlineLevel="0" collapsed="false">
      <c r="A7619" s="64" t="s">
        <v>1361</v>
      </c>
      <c r="B7619" s="64"/>
      <c r="C7619" s="64"/>
      <c r="D7619" s="64"/>
      <c r="E7619" s="64"/>
      <c r="F7619" s="64"/>
      <c r="G7619" s="65" t="n">
        <v>3.87</v>
      </c>
    </row>
    <row r="7620" customFormat="false" ht="15" hidden="false" customHeight="false" outlineLevel="0" collapsed="false">
      <c r="A7620" s="64" t="s">
        <v>1362</v>
      </c>
      <c r="B7620" s="64"/>
      <c r="C7620" s="64"/>
      <c r="D7620" s="64"/>
      <c r="E7620" s="64"/>
      <c r="F7620" s="64"/>
      <c r="G7620" s="65" t="n">
        <f aca="false">G7618*G7619</f>
        <v>335.4129</v>
      </c>
    </row>
    <row r="7621" customFormat="false" ht="15" hidden="false" customHeight="false" outlineLevel="0" collapsed="false">
      <c r="A7621" s="66"/>
      <c r="B7621" s="66"/>
      <c r="C7621" s="66"/>
      <c r="D7621" s="66"/>
      <c r="E7621" s="66"/>
      <c r="F7621" s="66"/>
      <c r="G7621" s="66"/>
    </row>
    <row r="7622" customFormat="false" ht="51" hidden="false" customHeight="false" outlineLevel="0" collapsed="false">
      <c r="A7622" s="30" t="s">
        <v>901</v>
      </c>
      <c r="B7622" s="30" t="s">
        <v>902</v>
      </c>
      <c r="C7622" s="61" t="s">
        <v>17</v>
      </c>
      <c r="D7622" s="61" t="s">
        <v>18</v>
      </c>
      <c r="E7622" s="62"/>
      <c r="F7622" s="25"/>
      <c r="G7622" s="25"/>
    </row>
    <row r="7623" customFormat="false" ht="38.25" hidden="false" customHeight="false" outlineLevel="0" collapsed="false">
      <c r="A7623" s="63" t="s">
        <v>2078</v>
      </c>
      <c r="B7623" s="23" t="s">
        <v>2079</v>
      </c>
      <c r="C7623" s="24" t="s">
        <v>17</v>
      </c>
      <c r="D7623" s="24" t="s">
        <v>28</v>
      </c>
      <c r="E7623" s="62" t="n">
        <v>0.21</v>
      </c>
      <c r="F7623" s="26" t="n">
        <v>460.73</v>
      </c>
      <c r="G7623" s="26" t="n">
        <v>97.31</v>
      </c>
    </row>
    <row r="7624" customFormat="false" ht="25.5" hidden="false" customHeight="false" outlineLevel="0" collapsed="false">
      <c r="A7624" s="63" t="s">
        <v>1363</v>
      </c>
      <c r="B7624" s="23" t="s">
        <v>1364</v>
      </c>
      <c r="C7624" s="24" t="s">
        <v>17</v>
      </c>
      <c r="D7624" s="24" t="s">
        <v>1314</v>
      </c>
      <c r="E7624" s="62" t="n">
        <v>5.28</v>
      </c>
      <c r="F7624" s="26" t="n">
        <v>15.53</v>
      </c>
      <c r="G7624" s="26" t="n">
        <v>81.99</v>
      </c>
    </row>
    <row r="7625" customFormat="false" ht="25.5" hidden="false" customHeight="false" outlineLevel="0" collapsed="false">
      <c r="A7625" s="63" t="s">
        <v>1349</v>
      </c>
      <c r="B7625" s="23" t="s">
        <v>1350</v>
      </c>
      <c r="C7625" s="24" t="s">
        <v>17</v>
      </c>
      <c r="D7625" s="24" t="s">
        <v>1314</v>
      </c>
      <c r="E7625" s="62" t="n">
        <v>6.34</v>
      </c>
      <c r="F7625" s="26" t="n">
        <v>12.54</v>
      </c>
      <c r="G7625" s="26" t="n">
        <v>79.44</v>
      </c>
    </row>
    <row r="7626" customFormat="false" ht="25.5" hidden="false" customHeight="false" outlineLevel="0" collapsed="false">
      <c r="A7626" s="63" t="s">
        <v>2080</v>
      </c>
      <c r="B7626" s="23" t="s">
        <v>2081</v>
      </c>
      <c r="C7626" s="24" t="s">
        <v>1343</v>
      </c>
      <c r="D7626" s="24" t="s">
        <v>23</v>
      </c>
      <c r="E7626" s="62" t="n">
        <v>168.96</v>
      </c>
      <c r="F7626" s="26" t="n">
        <v>3.6</v>
      </c>
      <c r="G7626" s="26" t="n">
        <v>608.26</v>
      </c>
    </row>
    <row r="7627" customFormat="false" ht="15" hidden="false" customHeight="false" outlineLevel="0" collapsed="false">
      <c r="A7627" s="64" t="s">
        <v>1353</v>
      </c>
      <c r="B7627" s="64"/>
      <c r="C7627" s="64"/>
      <c r="D7627" s="64"/>
      <c r="E7627" s="64"/>
      <c r="F7627" s="64"/>
      <c r="G7627" s="65" t="n">
        <v>12.59</v>
      </c>
    </row>
    <row r="7628" customFormat="false" ht="15" hidden="false" customHeight="false" outlineLevel="0" collapsed="false">
      <c r="A7628" s="64" t="s">
        <v>1354</v>
      </c>
      <c r="B7628" s="64"/>
      <c r="C7628" s="64"/>
      <c r="D7628" s="64"/>
      <c r="E7628" s="64"/>
      <c r="F7628" s="64"/>
      <c r="G7628" s="65" t="n">
        <v>69.51</v>
      </c>
    </row>
    <row r="7629" customFormat="false" ht="15" hidden="false" customHeight="false" outlineLevel="0" collapsed="false">
      <c r="A7629" s="64" t="s">
        <v>1355</v>
      </c>
      <c r="B7629" s="64"/>
      <c r="C7629" s="64"/>
      <c r="D7629" s="64"/>
      <c r="E7629" s="64"/>
      <c r="F7629" s="64"/>
      <c r="G7629" s="65" t="n">
        <v>82.1</v>
      </c>
    </row>
    <row r="7630" customFormat="false" ht="15" hidden="false" customHeight="false" outlineLevel="0" collapsed="false">
      <c r="A7630" s="64" t="s">
        <v>1356</v>
      </c>
      <c r="B7630" s="64"/>
      <c r="C7630" s="64"/>
      <c r="D7630" s="64"/>
      <c r="E7630" s="64"/>
      <c r="F7630" s="64"/>
      <c r="G7630" s="65" t="n">
        <v>0</v>
      </c>
    </row>
    <row r="7631" customFormat="false" ht="15" hidden="false" customHeight="false" outlineLevel="0" collapsed="false">
      <c r="A7631" s="64" t="s">
        <v>1357</v>
      </c>
      <c r="B7631" s="64"/>
      <c r="C7631" s="64"/>
      <c r="D7631" s="64"/>
      <c r="E7631" s="64"/>
      <c r="F7631" s="64"/>
      <c r="G7631" s="65" t="n">
        <v>21.06</v>
      </c>
    </row>
    <row r="7632" customFormat="false" ht="15" hidden="false" customHeight="false" outlineLevel="0" collapsed="false">
      <c r="A7632" s="64" t="s">
        <v>1358</v>
      </c>
      <c r="B7632" s="64"/>
      <c r="C7632" s="64"/>
      <c r="D7632" s="64"/>
      <c r="E7632" s="64"/>
      <c r="F7632" s="64"/>
      <c r="G7632" s="65" t="n">
        <v>0</v>
      </c>
    </row>
    <row r="7633" customFormat="false" ht="15" hidden="false" customHeight="false" outlineLevel="0" collapsed="false">
      <c r="A7633" s="64" t="s">
        <v>1359</v>
      </c>
      <c r="B7633" s="64"/>
      <c r="C7633" s="64"/>
      <c r="D7633" s="64"/>
      <c r="E7633" s="64"/>
      <c r="F7633" s="64"/>
      <c r="G7633" s="65" t="n">
        <v>21.06</v>
      </c>
    </row>
    <row r="7634" customFormat="false" ht="15" hidden="false" customHeight="false" outlineLevel="0" collapsed="false">
      <c r="A7634" s="64" t="s">
        <v>1360</v>
      </c>
      <c r="B7634" s="64"/>
      <c r="C7634" s="64"/>
      <c r="D7634" s="64"/>
      <c r="E7634" s="64"/>
      <c r="F7634" s="64"/>
      <c r="G7634" s="65" t="n">
        <v>103.16</v>
      </c>
    </row>
    <row r="7635" customFormat="false" ht="15" hidden="false" customHeight="false" outlineLevel="0" collapsed="false">
      <c r="A7635" s="64" t="s">
        <v>1361</v>
      </c>
      <c r="B7635" s="64"/>
      <c r="C7635" s="64"/>
      <c r="D7635" s="64"/>
      <c r="E7635" s="64"/>
      <c r="F7635" s="64"/>
      <c r="G7635" s="65" t="n">
        <v>10.56</v>
      </c>
    </row>
    <row r="7636" customFormat="false" ht="15" hidden="false" customHeight="false" outlineLevel="0" collapsed="false">
      <c r="A7636" s="64" t="s">
        <v>1362</v>
      </c>
      <c r="B7636" s="64"/>
      <c r="C7636" s="64"/>
      <c r="D7636" s="64"/>
      <c r="E7636" s="64"/>
      <c r="F7636" s="64"/>
      <c r="G7636" s="65" t="n">
        <f aca="false">G7634*G7635</f>
        <v>1089.3696</v>
      </c>
    </row>
    <row r="7637" customFormat="false" ht="15" hidden="false" customHeight="false" outlineLevel="0" collapsed="false">
      <c r="A7637" s="66"/>
      <c r="B7637" s="66"/>
      <c r="C7637" s="66"/>
      <c r="D7637" s="66"/>
      <c r="E7637" s="66"/>
      <c r="F7637" s="66"/>
      <c r="G7637" s="66"/>
    </row>
    <row r="7638" customFormat="false" ht="63.75" hidden="false" customHeight="false" outlineLevel="0" collapsed="false">
      <c r="A7638" s="30" t="s">
        <v>903</v>
      </c>
      <c r="B7638" s="30" t="s">
        <v>904</v>
      </c>
      <c r="C7638" s="61" t="s">
        <v>17</v>
      </c>
      <c r="D7638" s="61" t="s">
        <v>18</v>
      </c>
      <c r="E7638" s="62"/>
      <c r="F7638" s="25"/>
      <c r="G7638" s="25"/>
    </row>
    <row r="7639" customFormat="false" ht="38.25" hidden="false" customHeight="false" outlineLevel="0" collapsed="false">
      <c r="A7639" s="63" t="s">
        <v>2078</v>
      </c>
      <c r="B7639" s="23" t="s">
        <v>2079</v>
      </c>
      <c r="C7639" s="24" t="s">
        <v>17</v>
      </c>
      <c r="D7639" s="24" t="s">
        <v>28</v>
      </c>
      <c r="E7639" s="62" t="n">
        <v>0.02</v>
      </c>
      <c r="F7639" s="26" t="n">
        <v>460.73</v>
      </c>
      <c r="G7639" s="26" t="n">
        <v>8.85</v>
      </c>
    </row>
    <row r="7640" customFormat="false" ht="25.5" hidden="false" customHeight="false" outlineLevel="0" collapsed="false">
      <c r="A7640" s="63" t="s">
        <v>1363</v>
      </c>
      <c r="B7640" s="23" t="s">
        <v>1364</v>
      </c>
      <c r="C7640" s="24" t="s">
        <v>17</v>
      </c>
      <c r="D7640" s="24" t="s">
        <v>1314</v>
      </c>
      <c r="E7640" s="62" t="n">
        <v>0.48</v>
      </c>
      <c r="F7640" s="26" t="n">
        <v>15.53</v>
      </c>
      <c r="G7640" s="26" t="n">
        <v>7.45</v>
      </c>
    </row>
    <row r="7641" customFormat="false" ht="25.5" hidden="false" customHeight="false" outlineLevel="0" collapsed="false">
      <c r="A7641" s="63" t="s">
        <v>1349</v>
      </c>
      <c r="B7641" s="23" t="s">
        <v>1350</v>
      </c>
      <c r="C7641" s="24" t="s">
        <v>17</v>
      </c>
      <c r="D7641" s="24" t="s">
        <v>1314</v>
      </c>
      <c r="E7641" s="62" t="n">
        <v>0.58</v>
      </c>
      <c r="F7641" s="26" t="n">
        <v>12.54</v>
      </c>
      <c r="G7641" s="26" t="n">
        <v>7.22</v>
      </c>
    </row>
    <row r="7642" customFormat="false" ht="25.5" hidden="false" customHeight="false" outlineLevel="0" collapsed="false">
      <c r="A7642" s="63" t="s">
        <v>2080</v>
      </c>
      <c r="B7642" s="23" t="s">
        <v>2081</v>
      </c>
      <c r="C7642" s="24" t="s">
        <v>1343</v>
      </c>
      <c r="D7642" s="24" t="s">
        <v>23</v>
      </c>
      <c r="E7642" s="62" t="n">
        <v>15.36</v>
      </c>
      <c r="F7642" s="26" t="n">
        <v>3.6</v>
      </c>
      <c r="G7642" s="26" t="n">
        <v>55.3</v>
      </c>
    </row>
    <row r="7643" customFormat="false" ht="15" hidden="false" customHeight="false" outlineLevel="0" collapsed="false">
      <c r="A7643" s="64" t="s">
        <v>1353</v>
      </c>
      <c r="B7643" s="64"/>
      <c r="C7643" s="64"/>
      <c r="D7643" s="64"/>
      <c r="E7643" s="64"/>
      <c r="F7643" s="64"/>
      <c r="G7643" s="65" t="n">
        <v>12.59</v>
      </c>
    </row>
    <row r="7644" customFormat="false" ht="15" hidden="false" customHeight="false" outlineLevel="0" collapsed="false">
      <c r="A7644" s="64" t="s">
        <v>1354</v>
      </c>
      <c r="B7644" s="64"/>
      <c r="C7644" s="64"/>
      <c r="D7644" s="64"/>
      <c r="E7644" s="64"/>
      <c r="F7644" s="64"/>
      <c r="G7644" s="65" t="n">
        <v>69.51</v>
      </c>
    </row>
    <row r="7645" customFormat="false" ht="15" hidden="false" customHeight="false" outlineLevel="0" collapsed="false">
      <c r="A7645" s="64" t="s">
        <v>1355</v>
      </c>
      <c r="B7645" s="64"/>
      <c r="C7645" s="64"/>
      <c r="D7645" s="64"/>
      <c r="E7645" s="64"/>
      <c r="F7645" s="64"/>
      <c r="G7645" s="65" t="n">
        <v>82.1</v>
      </c>
    </row>
    <row r="7646" customFormat="false" ht="15" hidden="false" customHeight="false" outlineLevel="0" collapsed="false">
      <c r="A7646" s="64" t="s">
        <v>1356</v>
      </c>
      <c r="B7646" s="64"/>
      <c r="C7646" s="64"/>
      <c r="D7646" s="64"/>
      <c r="E7646" s="64"/>
      <c r="F7646" s="64"/>
      <c r="G7646" s="65" t="n">
        <v>0</v>
      </c>
    </row>
    <row r="7647" customFormat="false" ht="15" hidden="false" customHeight="false" outlineLevel="0" collapsed="false">
      <c r="A7647" s="64" t="s">
        <v>1357</v>
      </c>
      <c r="B7647" s="64"/>
      <c r="C7647" s="64"/>
      <c r="D7647" s="64"/>
      <c r="E7647" s="64"/>
      <c r="F7647" s="64"/>
      <c r="G7647" s="65" t="n">
        <v>21.06</v>
      </c>
    </row>
    <row r="7648" customFormat="false" ht="15" hidden="false" customHeight="false" outlineLevel="0" collapsed="false">
      <c r="A7648" s="64" t="s">
        <v>1358</v>
      </c>
      <c r="B7648" s="64"/>
      <c r="C7648" s="64"/>
      <c r="D7648" s="64"/>
      <c r="E7648" s="64"/>
      <c r="F7648" s="64"/>
      <c r="G7648" s="65" t="n">
        <v>0</v>
      </c>
    </row>
    <row r="7649" customFormat="false" ht="15" hidden="false" customHeight="false" outlineLevel="0" collapsed="false">
      <c r="A7649" s="64" t="s">
        <v>1359</v>
      </c>
      <c r="B7649" s="64"/>
      <c r="C7649" s="64"/>
      <c r="D7649" s="64"/>
      <c r="E7649" s="64"/>
      <c r="F7649" s="64"/>
      <c r="G7649" s="65" t="n">
        <v>21.06</v>
      </c>
    </row>
    <row r="7650" customFormat="false" ht="15" hidden="false" customHeight="false" outlineLevel="0" collapsed="false">
      <c r="A7650" s="64" t="s">
        <v>1360</v>
      </c>
      <c r="B7650" s="64"/>
      <c r="C7650" s="64"/>
      <c r="D7650" s="64"/>
      <c r="E7650" s="64"/>
      <c r="F7650" s="64"/>
      <c r="G7650" s="65" t="n">
        <v>103.16</v>
      </c>
    </row>
    <row r="7651" customFormat="false" ht="15" hidden="false" customHeight="false" outlineLevel="0" collapsed="false">
      <c r="A7651" s="64" t="s">
        <v>1361</v>
      </c>
      <c r="B7651" s="64"/>
      <c r="C7651" s="64"/>
      <c r="D7651" s="64"/>
      <c r="E7651" s="64"/>
      <c r="F7651" s="64"/>
      <c r="G7651" s="65" t="n">
        <v>0.96</v>
      </c>
    </row>
    <row r="7652" customFormat="false" ht="15" hidden="false" customHeight="false" outlineLevel="0" collapsed="false">
      <c r="A7652" s="64" t="s">
        <v>1362</v>
      </c>
      <c r="B7652" s="64"/>
      <c r="C7652" s="64"/>
      <c r="D7652" s="64"/>
      <c r="E7652" s="64"/>
      <c r="F7652" s="64"/>
      <c r="G7652" s="65" t="n">
        <f aca="false">G7650*G7651</f>
        <v>99.0336</v>
      </c>
    </row>
    <row r="7653" customFormat="false" ht="15" hidden="false" customHeight="false" outlineLevel="0" collapsed="false">
      <c r="A7653" s="66"/>
      <c r="B7653" s="66"/>
      <c r="C7653" s="66"/>
      <c r="D7653" s="66"/>
      <c r="E7653" s="66"/>
      <c r="F7653" s="66"/>
      <c r="G7653" s="66"/>
    </row>
    <row r="7654" customFormat="false" ht="38.25" hidden="false" customHeight="false" outlineLevel="0" collapsed="false">
      <c r="A7654" s="30" t="s">
        <v>905</v>
      </c>
      <c r="B7654" s="30" t="s">
        <v>906</v>
      </c>
      <c r="C7654" s="61" t="s">
        <v>17</v>
      </c>
      <c r="D7654" s="61" t="s">
        <v>18</v>
      </c>
      <c r="E7654" s="62"/>
      <c r="F7654" s="25"/>
      <c r="G7654" s="25"/>
    </row>
    <row r="7655" customFormat="false" ht="38.25" hidden="false" customHeight="false" outlineLevel="0" collapsed="false">
      <c r="A7655" s="63" t="n">
        <v>38181</v>
      </c>
      <c r="B7655" s="23" t="s">
        <v>2082</v>
      </c>
      <c r="C7655" s="24" t="s">
        <v>1343</v>
      </c>
      <c r="D7655" s="24" t="s">
        <v>18</v>
      </c>
      <c r="E7655" s="62" t="n">
        <v>2.06</v>
      </c>
      <c r="F7655" s="26" t="n">
        <v>141.68</v>
      </c>
      <c r="G7655" s="26" t="n">
        <v>291.86</v>
      </c>
    </row>
    <row r="7656" customFormat="false" ht="25.5" hidden="false" customHeight="false" outlineLevel="0" collapsed="false">
      <c r="A7656" s="63" t="n">
        <v>4791</v>
      </c>
      <c r="B7656" s="23" t="s">
        <v>2083</v>
      </c>
      <c r="C7656" s="24" t="s">
        <v>1343</v>
      </c>
      <c r="D7656" s="24" t="s">
        <v>114</v>
      </c>
      <c r="E7656" s="62" t="n">
        <v>0.82</v>
      </c>
      <c r="F7656" s="26" t="n">
        <v>25.69</v>
      </c>
      <c r="G7656" s="26" t="n">
        <v>21.17</v>
      </c>
    </row>
    <row r="7657" customFormat="false" ht="25.5" hidden="false" customHeight="false" outlineLevel="0" collapsed="false">
      <c r="A7657" s="63" t="s">
        <v>1363</v>
      </c>
      <c r="B7657" s="23" t="s">
        <v>1364</v>
      </c>
      <c r="C7657" s="24" t="s">
        <v>17</v>
      </c>
      <c r="D7657" s="24" t="s">
        <v>1314</v>
      </c>
      <c r="E7657" s="62" t="n">
        <v>1.03</v>
      </c>
      <c r="F7657" s="26" t="n">
        <v>15.53</v>
      </c>
      <c r="G7657" s="26" t="n">
        <v>15.99</v>
      </c>
    </row>
    <row r="7658" customFormat="false" ht="25.5" hidden="false" customHeight="false" outlineLevel="0" collapsed="false">
      <c r="A7658" s="63" t="s">
        <v>1349</v>
      </c>
      <c r="B7658" s="23" t="s">
        <v>1350</v>
      </c>
      <c r="C7658" s="24" t="s">
        <v>17</v>
      </c>
      <c r="D7658" s="24" t="s">
        <v>1314</v>
      </c>
      <c r="E7658" s="62" t="n">
        <v>1.24</v>
      </c>
      <c r="F7658" s="26" t="n">
        <v>12.54</v>
      </c>
      <c r="G7658" s="26" t="n">
        <v>15.5</v>
      </c>
    </row>
    <row r="7659" customFormat="false" ht="15" hidden="false" customHeight="false" outlineLevel="0" collapsed="false">
      <c r="A7659" s="64" t="s">
        <v>1353</v>
      </c>
      <c r="B7659" s="64"/>
      <c r="C7659" s="64"/>
      <c r="D7659" s="64"/>
      <c r="E7659" s="64"/>
      <c r="F7659" s="64"/>
      <c r="G7659" s="65" t="n">
        <v>10.67</v>
      </c>
    </row>
    <row r="7660" customFormat="false" ht="15" hidden="false" customHeight="false" outlineLevel="0" collapsed="false">
      <c r="A7660" s="64" t="s">
        <v>1354</v>
      </c>
      <c r="B7660" s="64"/>
      <c r="C7660" s="64"/>
      <c r="D7660" s="64"/>
      <c r="E7660" s="64"/>
      <c r="F7660" s="64"/>
      <c r="G7660" s="65" t="n">
        <v>156.57</v>
      </c>
    </row>
    <row r="7661" customFormat="false" ht="15" hidden="false" customHeight="false" outlineLevel="0" collapsed="false">
      <c r="A7661" s="64" t="s">
        <v>1355</v>
      </c>
      <c r="B7661" s="64"/>
      <c r="C7661" s="64"/>
      <c r="D7661" s="64"/>
      <c r="E7661" s="64"/>
      <c r="F7661" s="64"/>
      <c r="G7661" s="65" t="n">
        <v>167.24</v>
      </c>
    </row>
    <row r="7662" customFormat="false" ht="15" hidden="false" customHeight="false" outlineLevel="0" collapsed="false">
      <c r="A7662" s="64" t="s">
        <v>1356</v>
      </c>
      <c r="B7662" s="64"/>
      <c r="C7662" s="64"/>
      <c r="D7662" s="64"/>
      <c r="E7662" s="64"/>
      <c r="F7662" s="64"/>
      <c r="G7662" s="65" t="n">
        <v>0</v>
      </c>
    </row>
    <row r="7663" customFormat="false" ht="15" hidden="false" customHeight="false" outlineLevel="0" collapsed="false">
      <c r="A7663" s="64" t="s">
        <v>1357</v>
      </c>
      <c r="B7663" s="64"/>
      <c r="C7663" s="64"/>
      <c r="D7663" s="64"/>
      <c r="E7663" s="64"/>
      <c r="F7663" s="64"/>
      <c r="G7663" s="65" t="n">
        <v>42.9</v>
      </c>
    </row>
    <row r="7664" customFormat="false" ht="15" hidden="false" customHeight="false" outlineLevel="0" collapsed="false">
      <c r="A7664" s="64" t="s">
        <v>1358</v>
      </c>
      <c r="B7664" s="64"/>
      <c r="C7664" s="64"/>
      <c r="D7664" s="64"/>
      <c r="E7664" s="64"/>
      <c r="F7664" s="64"/>
      <c r="G7664" s="65" t="n">
        <v>0</v>
      </c>
    </row>
    <row r="7665" customFormat="false" ht="15" hidden="false" customHeight="false" outlineLevel="0" collapsed="false">
      <c r="A7665" s="64" t="s">
        <v>1359</v>
      </c>
      <c r="B7665" s="64"/>
      <c r="C7665" s="64"/>
      <c r="D7665" s="64"/>
      <c r="E7665" s="64"/>
      <c r="F7665" s="64"/>
      <c r="G7665" s="65" t="n">
        <v>42.9</v>
      </c>
    </row>
    <row r="7666" customFormat="false" ht="15" hidden="false" customHeight="false" outlineLevel="0" collapsed="false">
      <c r="A7666" s="64" t="s">
        <v>1360</v>
      </c>
      <c r="B7666" s="64"/>
      <c r="C7666" s="64"/>
      <c r="D7666" s="64"/>
      <c r="E7666" s="64"/>
      <c r="F7666" s="64"/>
      <c r="G7666" s="65" t="n">
        <v>210.14</v>
      </c>
    </row>
    <row r="7667" customFormat="false" ht="15" hidden="false" customHeight="false" outlineLevel="0" collapsed="false">
      <c r="A7667" s="64" t="s">
        <v>1361</v>
      </c>
      <c r="B7667" s="64"/>
      <c r="C7667" s="64"/>
      <c r="D7667" s="64"/>
      <c r="E7667" s="64"/>
      <c r="F7667" s="64"/>
      <c r="G7667" s="65" t="n">
        <v>2.06</v>
      </c>
    </row>
    <row r="7668" customFormat="false" ht="15" hidden="false" customHeight="false" outlineLevel="0" collapsed="false">
      <c r="A7668" s="64" t="s">
        <v>1362</v>
      </c>
      <c r="B7668" s="64"/>
      <c r="C7668" s="64"/>
      <c r="D7668" s="64"/>
      <c r="E7668" s="64"/>
      <c r="F7668" s="64"/>
      <c r="G7668" s="65" t="n">
        <f aca="false">G7666*G7667</f>
        <v>432.8884</v>
      </c>
    </row>
    <row r="7669" customFormat="false" ht="15" hidden="false" customHeight="false" outlineLevel="0" collapsed="false">
      <c r="A7669" s="66"/>
      <c r="B7669" s="66"/>
      <c r="C7669" s="66"/>
      <c r="D7669" s="66"/>
      <c r="E7669" s="66"/>
      <c r="F7669" s="66"/>
      <c r="G7669" s="66"/>
    </row>
    <row r="7670" customFormat="false" ht="51" hidden="false" customHeight="false" outlineLevel="0" collapsed="false">
      <c r="A7670" s="30" t="s">
        <v>907</v>
      </c>
      <c r="B7670" s="30" t="s">
        <v>908</v>
      </c>
      <c r="C7670" s="61" t="s">
        <v>17</v>
      </c>
      <c r="D7670" s="61" t="s">
        <v>18</v>
      </c>
      <c r="E7670" s="62"/>
      <c r="F7670" s="25"/>
      <c r="G7670" s="25"/>
    </row>
    <row r="7671" customFormat="false" ht="38.25" hidden="false" customHeight="false" outlineLevel="0" collapsed="false">
      <c r="A7671" s="63" t="n">
        <v>38181</v>
      </c>
      <c r="B7671" s="23" t="s">
        <v>2082</v>
      </c>
      <c r="C7671" s="24" t="s">
        <v>1343</v>
      </c>
      <c r="D7671" s="24" t="s">
        <v>18</v>
      </c>
      <c r="E7671" s="62" t="n">
        <v>1.75</v>
      </c>
      <c r="F7671" s="26" t="n">
        <v>141.68</v>
      </c>
      <c r="G7671" s="26" t="n">
        <v>247.94</v>
      </c>
    </row>
    <row r="7672" customFormat="false" ht="25.5" hidden="false" customHeight="false" outlineLevel="0" collapsed="false">
      <c r="A7672" s="63" t="n">
        <v>4791</v>
      </c>
      <c r="B7672" s="23" t="s">
        <v>2083</v>
      </c>
      <c r="C7672" s="24" t="s">
        <v>1343</v>
      </c>
      <c r="D7672" s="24" t="s">
        <v>114</v>
      </c>
      <c r="E7672" s="62" t="n">
        <v>0.7</v>
      </c>
      <c r="F7672" s="26" t="n">
        <v>25.69</v>
      </c>
      <c r="G7672" s="26" t="n">
        <v>17.98</v>
      </c>
    </row>
    <row r="7673" customFormat="false" ht="25.5" hidden="false" customHeight="false" outlineLevel="0" collapsed="false">
      <c r="A7673" s="63" t="s">
        <v>1363</v>
      </c>
      <c r="B7673" s="23" t="s">
        <v>1364</v>
      </c>
      <c r="C7673" s="24" t="s">
        <v>17</v>
      </c>
      <c r="D7673" s="24" t="s">
        <v>1314</v>
      </c>
      <c r="E7673" s="62" t="n">
        <v>0.88</v>
      </c>
      <c r="F7673" s="26" t="n">
        <v>15.53</v>
      </c>
      <c r="G7673" s="26" t="n">
        <v>13.59</v>
      </c>
    </row>
    <row r="7674" customFormat="false" ht="25.5" hidden="false" customHeight="false" outlineLevel="0" collapsed="false">
      <c r="A7674" s="63" t="s">
        <v>1349</v>
      </c>
      <c r="B7674" s="23" t="s">
        <v>1350</v>
      </c>
      <c r="C7674" s="24" t="s">
        <v>17</v>
      </c>
      <c r="D7674" s="24" t="s">
        <v>1314</v>
      </c>
      <c r="E7674" s="62" t="n">
        <v>1.05</v>
      </c>
      <c r="F7674" s="26" t="n">
        <v>12.54</v>
      </c>
      <c r="G7674" s="26" t="n">
        <v>13.16</v>
      </c>
    </row>
    <row r="7675" customFormat="false" ht="15" hidden="false" customHeight="false" outlineLevel="0" collapsed="false">
      <c r="A7675" s="64" t="s">
        <v>1353</v>
      </c>
      <c r="B7675" s="64"/>
      <c r="C7675" s="64"/>
      <c r="D7675" s="64"/>
      <c r="E7675" s="64"/>
      <c r="F7675" s="64"/>
      <c r="G7675" s="65" t="n">
        <v>10.67</v>
      </c>
    </row>
    <row r="7676" customFormat="false" ht="15" hidden="false" customHeight="false" outlineLevel="0" collapsed="false">
      <c r="A7676" s="64" t="s">
        <v>1354</v>
      </c>
      <c r="B7676" s="64"/>
      <c r="C7676" s="64"/>
      <c r="D7676" s="64"/>
      <c r="E7676" s="64"/>
      <c r="F7676" s="64"/>
      <c r="G7676" s="65" t="n">
        <v>156.57</v>
      </c>
    </row>
    <row r="7677" customFormat="false" ht="15" hidden="false" customHeight="false" outlineLevel="0" collapsed="false">
      <c r="A7677" s="64" t="s">
        <v>1355</v>
      </c>
      <c r="B7677" s="64"/>
      <c r="C7677" s="64"/>
      <c r="D7677" s="64"/>
      <c r="E7677" s="64"/>
      <c r="F7677" s="64"/>
      <c r="G7677" s="65" t="n">
        <v>167.24</v>
      </c>
    </row>
    <row r="7678" customFormat="false" ht="15" hidden="false" customHeight="false" outlineLevel="0" collapsed="false">
      <c r="A7678" s="64" t="s">
        <v>1356</v>
      </c>
      <c r="B7678" s="64"/>
      <c r="C7678" s="64"/>
      <c r="D7678" s="64"/>
      <c r="E7678" s="64"/>
      <c r="F7678" s="64"/>
      <c r="G7678" s="65" t="n">
        <v>0</v>
      </c>
    </row>
    <row r="7679" customFormat="false" ht="15" hidden="false" customHeight="false" outlineLevel="0" collapsed="false">
      <c r="A7679" s="64" t="s">
        <v>1357</v>
      </c>
      <c r="B7679" s="64"/>
      <c r="C7679" s="64"/>
      <c r="D7679" s="64"/>
      <c r="E7679" s="64"/>
      <c r="F7679" s="64"/>
      <c r="G7679" s="65" t="n">
        <v>42.9</v>
      </c>
    </row>
    <row r="7680" customFormat="false" ht="15" hidden="false" customHeight="false" outlineLevel="0" collapsed="false">
      <c r="A7680" s="64" t="s">
        <v>1358</v>
      </c>
      <c r="B7680" s="64"/>
      <c r="C7680" s="64"/>
      <c r="D7680" s="64"/>
      <c r="E7680" s="64"/>
      <c r="F7680" s="64"/>
      <c r="G7680" s="65" t="n">
        <v>0</v>
      </c>
    </row>
    <row r="7681" customFormat="false" ht="15" hidden="false" customHeight="false" outlineLevel="0" collapsed="false">
      <c r="A7681" s="64" t="s">
        <v>1359</v>
      </c>
      <c r="B7681" s="64"/>
      <c r="C7681" s="64"/>
      <c r="D7681" s="64"/>
      <c r="E7681" s="64"/>
      <c r="F7681" s="64"/>
      <c r="G7681" s="65" t="n">
        <v>42.9</v>
      </c>
    </row>
    <row r="7682" customFormat="false" ht="15" hidden="false" customHeight="false" outlineLevel="0" collapsed="false">
      <c r="A7682" s="64" t="s">
        <v>1360</v>
      </c>
      <c r="B7682" s="64"/>
      <c r="C7682" s="64"/>
      <c r="D7682" s="64"/>
      <c r="E7682" s="64"/>
      <c r="F7682" s="64"/>
      <c r="G7682" s="65" t="n">
        <v>210.14</v>
      </c>
    </row>
    <row r="7683" customFormat="false" ht="15" hidden="false" customHeight="false" outlineLevel="0" collapsed="false">
      <c r="A7683" s="64" t="s">
        <v>1361</v>
      </c>
      <c r="B7683" s="64"/>
      <c r="C7683" s="64"/>
      <c r="D7683" s="64"/>
      <c r="E7683" s="64"/>
      <c r="F7683" s="64"/>
      <c r="G7683" s="65" t="n">
        <v>1.75</v>
      </c>
    </row>
    <row r="7684" customFormat="false" ht="15" hidden="false" customHeight="false" outlineLevel="0" collapsed="false">
      <c r="A7684" s="64" t="s">
        <v>1362</v>
      </c>
      <c r="B7684" s="64"/>
      <c r="C7684" s="64"/>
      <c r="D7684" s="64"/>
      <c r="E7684" s="64"/>
      <c r="F7684" s="64"/>
      <c r="G7684" s="65" t="n">
        <f aca="false">G7682*G7683</f>
        <v>367.745</v>
      </c>
    </row>
    <row r="7685" customFormat="false" ht="15" hidden="false" customHeight="false" outlineLevel="0" collapsed="false">
      <c r="A7685" s="66"/>
      <c r="B7685" s="66"/>
      <c r="C7685" s="66"/>
      <c r="D7685" s="66"/>
      <c r="E7685" s="66"/>
      <c r="F7685" s="66"/>
      <c r="G7685" s="66"/>
    </row>
    <row r="7686" customFormat="false" ht="15" hidden="false" customHeight="true" outlineLevel="0" collapsed="false">
      <c r="A7686" s="30" t="s">
        <v>909</v>
      </c>
      <c r="B7686" s="30" t="s">
        <v>188</v>
      </c>
      <c r="C7686" s="30"/>
      <c r="D7686" s="30"/>
      <c r="E7686" s="30"/>
      <c r="F7686" s="30"/>
      <c r="G7686" s="30"/>
    </row>
    <row r="7687" customFormat="false" ht="76.5" hidden="false" customHeight="false" outlineLevel="0" collapsed="false">
      <c r="A7687" s="30" t="s">
        <v>910</v>
      </c>
      <c r="B7687" s="30" t="s">
        <v>911</v>
      </c>
      <c r="C7687" s="61" t="s">
        <v>17</v>
      </c>
      <c r="D7687" s="61" t="s">
        <v>18</v>
      </c>
      <c r="E7687" s="62"/>
      <c r="F7687" s="25"/>
      <c r="G7687" s="25"/>
    </row>
    <row r="7688" customFormat="false" ht="15" hidden="false" customHeight="false" outlineLevel="0" collapsed="false">
      <c r="A7688" s="63" t="n">
        <v>34357</v>
      </c>
      <c r="B7688" s="23" t="s">
        <v>1614</v>
      </c>
      <c r="C7688" s="24" t="s">
        <v>1343</v>
      </c>
      <c r="D7688" s="24" t="s">
        <v>114</v>
      </c>
      <c r="E7688" s="62" t="n">
        <v>2.54</v>
      </c>
      <c r="F7688" s="26" t="n">
        <v>3.89</v>
      </c>
      <c r="G7688" s="26" t="n">
        <v>9.88</v>
      </c>
    </row>
    <row r="7689" customFormat="false" ht="15" hidden="false" customHeight="false" outlineLevel="0" collapsed="false">
      <c r="A7689" s="63" t="n">
        <v>37595</v>
      </c>
      <c r="B7689" s="23" t="s">
        <v>1617</v>
      </c>
      <c r="C7689" s="24" t="s">
        <v>1343</v>
      </c>
      <c r="D7689" s="24" t="s">
        <v>114</v>
      </c>
      <c r="E7689" s="62" t="n">
        <v>156.45</v>
      </c>
      <c r="F7689" s="26" t="n">
        <v>1.85</v>
      </c>
      <c r="G7689" s="26" t="n">
        <v>289.44</v>
      </c>
    </row>
    <row r="7690" customFormat="false" ht="38.25" hidden="false" customHeight="false" outlineLevel="0" collapsed="false">
      <c r="A7690" s="63" t="n">
        <v>38195</v>
      </c>
      <c r="B7690" s="23" t="s">
        <v>1618</v>
      </c>
      <c r="C7690" s="24" t="s">
        <v>1343</v>
      </c>
      <c r="D7690" s="24" t="s">
        <v>18</v>
      </c>
      <c r="E7690" s="62" t="n">
        <v>19.6</v>
      </c>
      <c r="F7690" s="26" t="n">
        <v>63.85</v>
      </c>
      <c r="G7690" s="26" t="n">
        <v>1251.59</v>
      </c>
    </row>
    <row r="7691" customFormat="false" ht="25.5" hidden="false" customHeight="false" outlineLevel="0" collapsed="false">
      <c r="A7691" s="63" t="s">
        <v>1615</v>
      </c>
      <c r="B7691" s="23" t="s">
        <v>1616</v>
      </c>
      <c r="C7691" s="24" t="s">
        <v>17</v>
      </c>
      <c r="D7691" s="24" t="s">
        <v>1314</v>
      </c>
      <c r="E7691" s="62" t="n">
        <v>12.71</v>
      </c>
      <c r="F7691" s="26" t="n">
        <v>14.45</v>
      </c>
      <c r="G7691" s="26" t="n">
        <v>183.56</v>
      </c>
    </row>
    <row r="7692" customFormat="false" ht="25.5" hidden="false" customHeight="false" outlineLevel="0" collapsed="false">
      <c r="A7692" s="63" t="s">
        <v>1349</v>
      </c>
      <c r="B7692" s="23" t="s">
        <v>1350</v>
      </c>
      <c r="C7692" s="24" t="s">
        <v>17</v>
      </c>
      <c r="D7692" s="24" t="s">
        <v>1314</v>
      </c>
      <c r="E7692" s="62" t="n">
        <v>4.9</v>
      </c>
      <c r="F7692" s="26" t="n">
        <v>12.54</v>
      </c>
      <c r="G7692" s="26" t="n">
        <v>61.44</v>
      </c>
    </row>
    <row r="7693" customFormat="false" ht="15" hidden="false" customHeight="false" outlineLevel="0" collapsed="false">
      <c r="A7693" s="64" t="s">
        <v>1353</v>
      </c>
      <c r="B7693" s="64"/>
      <c r="C7693" s="64"/>
      <c r="D7693" s="64"/>
      <c r="E7693" s="64"/>
      <c r="F7693" s="64"/>
      <c r="G7693" s="65" t="n">
        <v>9.43</v>
      </c>
    </row>
    <row r="7694" customFormat="false" ht="15" hidden="false" customHeight="false" outlineLevel="0" collapsed="false">
      <c r="A7694" s="64" t="s">
        <v>1354</v>
      </c>
      <c r="B7694" s="64"/>
      <c r="C7694" s="64"/>
      <c r="D7694" s="64"/>
      <c r="E7694" s="64"/>
      <c r="F7694" s="64"/>
      <c r="G7694" s="65" t="n">
        <v>89.52</v>
      </c>
    </row>
    <row r="7695" customFormat="false" ht="15" hidden="false" customHeight="false" outlineLevel="0" collapsed="false">
      <c r="A7695" s="64" t="s">
        <v>1355</v>
      </c>
      <c r="B7695" s="64"/>
      <c r="C7695" s="64"/>
      <c r="D7695" s="64"/>
      <c r="E7695" s="64"/>
      <c r="F7695" s="64"/>
      <c r="G7695" s="65" t="n">
        <v>98.95</v>
      </c>
    </row>
    <row r="7696" customFormat="false" ht="15" hidden="false" customHeight="false" outlineLevel="0" collapsed="false">
      <c r="A7696" s="64" t="s">
        <v>1356</v>
      </c>
      <c r="B7696" s="64"/>
      <c r="C7696" s="64"/>
      <c r="D7696" s="64"/>
      <c r="E7696" s="64"/>
      <c r="F7696" s="64"/>
      <c r="G7696" s="65" t="n">
        <v>0</v>
      </c>
    </row>
    <row r="7697" customFormat="false" ht="15" hidden="false" customHeight="false" outlineLevel="0" collapsed="false">
      <c r="A7697" s="64" t="s">
        <v>1357</v>
      </c>
      <c r="B7697" s="64"/>
      <c r="C7697" s="64"/>
      <c r="D7697" s="64"/>
      <c r="E7697" s="64"/>
      <c r="F7697" s="64"/>
      <c r="G7697" s="65" t="n">
        <v>25.38</v>
      </c>
    </row>
    <row r="7698" customFormat="false" ht="15" hidden="false" customHeight="false" outlineLevel="0" collapsed="false">
      <c r="A7698" s="64" t="s">
        <v>1358</v>
      </c>
      <c r="B7698" s="64"/>
      <c r="C7698" s="64"/>
      <c r="D7698" s="64"/>
      <c r="E7698" s="64"/>
      <c r="F7698" s="64"/>
      <c r="G7698" s="65" t="n">
        <v>0</v>
      </c>
    </row>
    <row r="7699" customFormat="false" ht="15" hidden="false" customHeight="false" outlineLevel="0" collapsed="false">
      <c r="A7699" s="64" t="s">
        <v>1359</v>
      </c>
      <c r="B7699" s="64"/>
      <c r="C7699" s="64"/>
      <c r="D7699" s="64"/>
      <c r="E7699" s="64"/>
      <c r="F7699" s="64"/>
      <c r="G7699" s="65" t="n">
        <v>25.38</v>
      </c>
    </row>
    <row r="7700" customFormat="false" ht="15" hidden="false" customHeight="false" outlineLevel="0" collapsed="false">
      <c r="A7700" s="64" t="s">
        <v>1360</v>
      </c>
      <c r="B7700" s="64"/>
      <c r="C7700" s="64"/>
      <c r="D7700" s="64"/>
      <c r="E7700" s="64"/>
      <c r="F7700" s="64"/>
      <c r="G7700" s="65" t="n">
        <v>124.33</v>
      </c>
    </row>
    <row r="7701" customFormat="false" ht="15" hidden="false" customHeight="false" outlineLevel="0" collapsed="false">
      <c r="A7701" s="64" t="s">
        <v>1361</v>
      </c>
      <c r="B7701" s="64"/>
      <c r="C7701" s="64"/>
      <c r="D7701" s="64"/>
      <c r="E7701" s="64"/>
      <c r="F7701" s="64"/>
      <c r="G7701" s="65" t="n">
        <v>18.15</v>
      </c>
    </row>
    <row r="7702" customFormat="false" ht="15" hidden="false" customHeight="false" outlineLevel="0" collapsed="false">
      <c r="A7702" s="64" t="s">
        <v>1362</v>
      </c>
      <c r="B7702" s="64"/>
      <c r="C7702" s="64"/>
      <c r="D7702" s="64"/>
      <c r="E7702" s="64"/>
      <c r="F7702" s="64"/>
      <c r="G7702" s="65" t="n">
        <f aca="false">G7700*G7701</f>
        <v>2256.5895</v>
      </c>
    </row>
    <row r="7703" customFormat="false" ht="15" hidden="false" customHeight="false" outlineLevel="0" collapsed="false">
      <c r="A7703" s="66"/>
      <c r="B7703" s="66"/>
      <c r="C7703" s="66"/>
      <c r="D7703" s="66"/>
      <c r="E7703" s="66"/>
      <c r="F7703" s="66"/>
      <c r="G7703" s="66"/>
    </row>
    <row r="7704" customFormat="false" ht="76.5" hidden="false" customHeight="false" outlineLevel="0" collapsed="false">
      <c r="A7704" s="30" t="s">
        <v>912</v>
      </c>
      <c r="B7704" s="30" t="s">
        <v>913</v>
      </c>
      <c r="C7704" s="61" t="s">
        <v>17</v>
      </c>
      <c r="D7704" s="61" t="s">
        <v>18</v>
      </c>
      <c r="E7704" s="62"/>
      <c r="F7704" s="25"/>
      <c r="G7704" s="25"/>
    </row>
    <row r="7705" customFormat="false" ht="15" hidden="false" customHeight="false" outlineLevel="0" collapsed="false">
      <c r="A7705" s="63" t="n">
        <v>34357</v>
      </c>
      <c r="B7705" s="23" t="s">
        <v>1614</v>
      </c>
      <c r="C7705" s="24" t="s">
        <v>1343</v>
      </c>
      <c r="D7705" s="24" t="s">
        <v>114</v>
      </c>
      <c r="E7705" s="62" t="n">
        <v>19.13</v>
      </c>
      <c r="F7705" s="26" t="n">
        <v>3.89</v>
      </c>
      <c r="G7705" s="26" t="n">
        <v>74.43</v>
      </c>
    </row>
    <row r="7706" customFormat="false" ht="15" hidden="false" customHeight="false" outlineLevel="0" collapsed="false">
      <c r="A7706" s="63" t="n">
        <v>37595</v>
      </c>
      <c r="B7706" s="23" t="s">
        <v>1617</v>
      </c>
      <c r="C7706" s="24" t="s">
        <v>1343</v>
      </c>
      <c r="D7706" s="24" t="s">
        <v>114</v>
      </c>
      <c r="E7706" s="62" t="n">
        <v>1178.01</v>
      </c>
      <c r="F7706" s="26" t="n">
        <v>1.85</v>
      </c>
      <c r="G7706" s="26" t="n">
        <v>2179.32</v>
      </c>
    </row>
    <row r="7707" customFormat="false" ht="38.25" hidden="false" customHeight="false" outlineLevel="0" collapsed="false">
      <c r="A7707" s="63" t="n">
        <v>38195</v>
      </c>
      <c r="B7707" s="23" t="s">
        <v>1618</v>
      </c>
      <c r="C7707" s="24" t="s">
        <v>1343</v>
      </c>
      <c r="D7707" s="24" t="s">
        <v>18</v>
      </c>
      <c r="E7707" s="62" t="n">
        <v>146.23</v>
      </c>
      <c r="F7707" s="26" t="n">
        <v>63.85</v>
      </c>
      <c r="G7707" s="26" t="n">
        <v>9336.54</v>
      </c>
    </row>
    <row r="7708" customFormat="false" ht="25.5" hidden="false" customHeight="false" outlineLevel="0" collapsed="false">
      <c r="A7708" s="63" t="s">
        <v>1615</v>
      </c>
      <c r="B7708" s="23" t="s">
        <v>1616</v>
      </c>
      <c r="C7708" s="24" t="s">
        <v>17</v>
      </c>
      <c r="D7708" s="24" t="s">
        <v>1314</v>
      </c>
      <c r="E7708" s="62" t="n">
        <v>60.13</v>
      </c>
      <c r="F7708" s="26" t="n">
        <v>14.45</v>
      </c>
      <c r="G7708" s="26" t="n">
        <v>868.74</v>
      </c>
    </row>
    <row r="7709" customFormat="false" ht="25.5" hidden="false" customHeight="false" outlineLevel="0" collapsed="false">
      <c r="A7709" s="63" t="s">
        <v>1349</v>
      </c>
      <c r="B7709" s="23" t="s">
        <v>1350</v>
      </c>
      <c r="C7709" s="24" t="s">
        <v>17</v>
      </c>
      <c r="D7709" s="24" t="s">
        <v>1314</v>
      </c>
      <c r="E7709" s="62" t="n">
        <v>27.33</v>
      </c>
      <c r="F7709" s="26" t="n">
        <v>12.54</v>
      </c>
      <c r="G7709" s="26" t="n">
        <v>342.68</v>
      </c>
    </row>
    <row r="7710" customFormat="false" ht="15" hidden="false" customHeight="false" outlineLevel="0" collapsed="false">
      <c r="A7710" s="64" t="s">
        <v>1353</v>
      </c>
      <c r="B7710" s="64"/>
      <c r="C7710" s="64"/>
      <c r="D7710" s="64"/>
      <c r="E7710" s="64"/>
      <c r="F7710" s="64"/>
      <c r="G7710" s="65" t="n">
        <v>6.18</v>
      </c>
    </row>
    <row r="7711" customFormat="false" ht="15" hidden="false" customHeight="false" outlineLevel="0" collapsed="false">
      <c r="A7711" s="64" t="s">
        <v>1354</v>
      </c>
      <c r="B7711" s="64"/>
      <c r="C7711" s="64"/>
      <c r="D7711" s="64"/>
      <c r="E7711" s="64"/>
      <c r="F7711" s="64"/>
      <c r="G7711" s="65" t="n">
        <v>87.5</v>
      </c>
    </row>
    <row r="7712" customFormat="false" ht="15" hidden="false" customHeight="false" outlineLevel="0" collapsed="false">
      <c r="A7712" s="64" t="s">
        <v>1355</v>
      </c>
      <c r="B7712" s="64"/>
      <c r="C7712" s="64"/>
      <c r="D7712" s="64"/>
      <c r="E7712" s="64"/>
      <c r="F7712" s="64"/>
      <c r="G7712" s="65" t="n">
        <v>93.68</v>
      </c>
    </row>
    <row r="7713" customFormat="false" ht="15" hidden="false" customHeight="false" outlineLevel="0" collapsed="false">
      <c r="A7713" s="64" t="s">
        <v>1356</v>
      </c>
      <c r="B7713" s="64"/>
      <c r="C7713" s="64"/>
      <c r="D7713" s="64"/>
      <c r="E7713" s="64"/>
      <c r="F7713" s="64"/>
      <c r="G7713" s="65" t="n">
        <v>0</v>
      </c>
    </row>
    <row r="7714" customFormat="false" ht="15" hidden="false" customHeight="false" outlineLevel="0" collapsed="false">
      <c r="A7714" s="64" t="s">
        <v>1357</v>
      </c>
      <c r="B7714" s="64"/>
      <c r="C7714" s="64"/>
      <c r="D7714" s="64"/>
      <c r="E7714" s="64"/>
      <c r="F7714" s="64"/>
      <c r="G7714" s="65" t="n">
        <v>24.03</v>
      </c>
    </row>
    <row r="7715" customFormat="false" ht="15" hidden="false" customHeight="false" outlineLevel="0" collapsed="false">
      <c r="A7715" s="64" t="s">
        <v>1358</v>
      </c>
      <c r="B7715" s="64"/>
      <c r="C7715" s="64"/>
      <c r="D7715" s="64"/>
      <c r="E7715" s="64"/>
      <c r="F7715" s="64"/>
      <c r="G7715" s="65" t="n">
        <v>0</v>
      </c>
    </row>
    <row r="7716" customFormat="false" ht="15" hidden="false" customHeight="false" outlineLevel="0" collapsed="false">
      <c r="A7716" s="64" t="s">
        <v>1359</v>
      </c>
      <c r="B7716" s="64"/>
      <c r="C7716" s="64"/>
      <c r="D7716" s="64"/>
      <c r="E7716" s="64"/>
      <c r="F7716" s="64"/>
      <c r="G7716" s="65" t="n">
        <v>24.03</v>
      </c>
    </row>
    <row r="7717" customFormat="false" ht="15" hidden="false" customHeight="false" outlineLevel="0" collapsed="false">
      <c r="A7717" s="64" t="s">
        <v>1360</v>
      </c>
      <c r="B7717" s="64"/>
      <c r="C7717" s="64"/>
      <c r="D7717" s="64"/>
      <c r="E7717" s="64"/>
      <c r="F7717" s="64"/>
      <c r="G7717" s="65" t="n">
        <v>117.7</v>
      </c>
    </row>
    <row r="7718" customFormat="false" ht="15" hidden="false" customHeight="false" outlineLevel="0" collapsed="false">
      <c r="A7718" s="64" t="s">
        <v>1361</v>
      </c>
      <c r="B7718" s="64"/>
      <c r="C7718" s="64"/>
      <c r="D7718" s="64"/>
      <c r="E7718" s="64"/>
      <c r="F7718" s="64"/>
      <c r="G7718" s="65" t="n">
        <v>136.66</v>
      </c>
    </row>
    <row r="7719" customFormat="false" ht="15" hidden="false" customHeight="false" outlineLevel="0" collapsed="false">
      <c r="A7719" s="64" t="s">
        <v>1362</v>
      </c>
      <c r="B7719" s="64"/>
      <c r="C7719" s="64"/>
      <c r="D7719" s="64"/>
      <c r="E7719" s="64"/>
      <c r="F7719" s="64"/>
      <c r="G7719" s="65" t="n">
        <f aca="false">G7717*G7718</f>
        <v>16084.882</v>
      </c>
    </row>
    <row r="7720" customFormat="false" ht="15" hidden="false" customHeight="false" outlineLevel="0" collapsed="false">
      <c r="A7720" s="66"/>
      <c r="B7720" s="66"/>
      <c r="C7720" s="66"/>
      <c r="D7720" s="66"/>
      <c r="E7720" s="66"/>
      <c r="F7720" s="66"/>
      <c r="G7720" s="66"/>
    </row>
    <row r="7721" customFormat="false" ht="102" hidden="false" customHeight="false" outlineLevel="0" collapsed="false">
      <c r="A7721" s="30" t="s">
        <v>914</v>
      </c>
      <c r="B7721" s="30" t="s">
        <v>191</v>
      </c>
      <c r="C7721" s="61" t="s">
        <v>17</v>
      </c>
      <c r="D7721" s="61" t="s">
        <v>18</v>
      </c>
      <c r="E7721" s="62"/>
      <c r="F7721" s="25"/>
      <c r="G7721" s="25"/>
    </row>
    <row r="7722" customFormat="false" ht="89.25" hidden="false" customHeight="false" outlineLevel="0" collapsed="false">
      <c r="A7722" s="63" t="s">
        <v>1606</v>
      </c>
      <c r="B7722" s="23" t="s">
        <v>1607</v>
      </c>
      <c r="C7722" s="24" t="s">
        <v>17</v>
      </c>
      <c r="D7722" s="24" t="s">
        <v>28</v>
      </c>
      <c r="E7722" s="62" t="n">
        <v>5.36</v>
      </c>
      <c r="F7722" s="26" t="n">
        <v>346.73</v>
      </c>
      <c r="G7722" s="26" t="n">
        <v>1859.87</v>
      </c>
    </row>
    <row r="7723" customFormat="false" ht="25.5" hidden="false" customHeight="false" outlineLevel="0" collapsed="false">
      <c r="A7723" s="63" t="s">
        <v>1363</v>
      </c>
      <c r="B7723" s="23" t="s">
        <v>1364</v>
      </c>
      <c r="C7723" s="24" t="s">
        <v>17</v>
      </c>
      <c r="D7723" s="24" t="s">
        <v>1314</v>
      </c>
      <c r="E7723" s="62" t="n">
        <v>45.65</v>
      </c>
      <c r="F7723" s="26" t="n">
        <v>15.53</v>
      </c>
      <c r="G7723" s="26" t="n">
        <v>708.85</v>
      </c>
    </row>
    <row r="7724" customFormat="false" ht="25.5" hidden="false" customHeight="false" outlineLevel="0" collapsed="false">
      <c r="A7724" s="63" t="s">
        <v>1349</v>
      </c>
      <c r="B7724" s="23" t="s">
        <v>1350</v>
      </c>
      <c r="C7724" s="24" t="s">
        <v>17</v>
      </c>
      <c r="D7724" s="24" t="s">
        <v>1314</v>
      </c>
      <c r="E7724" s="62" t="n">
        <v>16.83</v>
      </c>
      <c r="F7724" s="26" t="n">
        <v>12.54</v>
      </c>
      <c r="G7724" s="26" t="n">
        <v>211.06</v>
      </c>
    </row>
    <row r="7725" customFormat="false" ht="15" hidden="false" customHeight="false" outlineLevel="0" collapsed="false">
      <c r="A7725" s="64" t="s">
        <v>1353</v>
      </c>
      <c r="B7725" s="64"/>
      <c r="C7725" s="64"/>
      <c r="D7725" s="64"/>
      <c r="E7725" s="64"/>
      <c r="F7725" s="64"/>
      <c r="G7725" s="65" t="n">
        <v>6.4</v>
      </c>
    </row>
    <row r="7726" customFormat="false" ht="15" hidden="false" customHeight="false" outlineLevel="0" collapsed="false">
      <c r="A7726" s="64" t="s">
        <v>1354</v>
      </c>
      <c r="B7726" s="64"/>
      <c r="C7726" s="64"/>
      <c r="D7726" s="64"/>
      <c r="E7726" s="64"/>
      <c r="F7726" s="64"/>
      <c r="G7726" s="65" t="n">
        <v>13.09</v>
      </c>
    </row>
    <row r="7727" customFormat="false" ht="15" hidden="false" customHeight="false" outlineLevel="0" collapsed="false">
      <c r="A7727" s="64" t="s">
        <v>1355</v>
      </c>
      <c r="B7727" s="64"/>
      <c r="C7727" s="64"/>
      <c r="D7727" s="64"/>
      <c r="E7727" s="64"/>
      <c r="F7727" s="64"/>
      <c r="G7727" s="65" t="n">
        <v>19.49</v>
      </c>
    </row>
    <row r="7728" customFormat="false" ht="15" hidden="false" customHeight="false" outlineLevel="0" collapsed="false">
      <c r="A7728" s="64" t="s">
        <v>1356</v>
      </c>
      <c r="B7728" s="64"/>
      <c r="C7728" s="64"/>
      <c r="D7728" s="64"/>
      <c r="E7728" s="64"/>
      <c r="F7728" s="64"/>
      <c r="G7728" s="65" t="n">
        <v>0</v>
      </c>
    </row>
    <row r="7729" customFormat="false" ht="15" hidden="false" customHeight="false" outlineLevel="0" collapsed="false">
      <c r="A7729" s="64" t="s">
        <v>1357</v>
      </c>
      <c r="B7729" s="64"/>
      <c r="C7729" s="64"/>
      <c r="D7729" s="64"/>
      <c r="E7729" s="64"/>
      <c r="F7729" s="64"/>
      <c r="G7729" s="65" t="n">
        <v>5</v>
      </c>
    </row>
    <row r="7730" customFormat="false" ht="15" hidden="false" customHeight="false" outlineLevel="0" collapsed="false">
      <c r="A7730" s="64" t="s">
        <v>1358</v>
      </c>
      <c r="B7730" s="64"/>
      <c r="C7730" s="64"/>
      <c r="D7730" s="64"/>
      <c r="E7730" s="64"/>
      <c r="F7730" s="64"/>
      <c r="G7730" s="65" t="n">
        <v>0</v>
      </c>
    </row>
    <row r="7731" customFormat="false" ht="15" hidden="false" customHeight="false" outlineLevel="0" collapsed="false">
      <c r="A7731" s="64" t="s">
        <v>1359</v>
      </c>
      <c r="B7731" s="64"/>
      <c r="C7731" s="64"/>
      <c r="D7731" s="64"/>
      <c r="E7731" s="64"/>
      <c r="F7731" s="64"/>
      <c r="G7731" s="65" t="n">
        <v>5</v>
      </c>
    </row>
    <row r="7732" customFormat="false" ht="15" hidden="false" customHeight="false" outlineLevel="0" collapsed="false">
      <c r="A7732" s="64" t="s">
        <v>1360</v>
      </c>
      <c r="B7732" s="64"/>
      <c r="C7732" s="64"/>
      <c r="D7732" s="64"/>
      <c r="E7732" s="64"/>
      <c r="F7732" s="64"/>
      <c r="G7732" s="65" t="n">
        <v>24.48</v>
      </c>
    </row>
    <row r="7733" customFormat="false" ht="15" hidden="false" customHeight="false" outlineLevel="0" collapsed="false">
      <c r="A7733" s="64" t="s">
        <v>1361</v>
      </c>
      <c r="B7733" s="64"/>
      <c r="C7733" s="64"/>
      <c r="D7733" s="64"/>
      <c r="E7733" s="64"/>
      <c r="F7733" s="64"/>
      <c r="G7733" s="65" t="n">
        <v>142.66</v>
      </c>
    </row>
    <row r="7734" customFormat="false" ht="15" hidden="false" customHeight="false" outlineLevel="0" collapsed="false">
      <c r="A7734" s="64" t="s">
        <v>1362</v>
      </c>
      <c r="B7734" s="64"/>
      <c r="C7734" s="64"/>
      <c r="D7734" s="64"/>
      <c r="E7734" s="64"/>
      <c r="F7734" s="64"/>
      <c r="G7734" s="65" t="n">
        <f aca="false">G7732*G7733</f>
        <v>3492.3168</v>
      </c>
    </row>
    <row r="7735" customFormat="false" ht="15" hidden="false" customHeight="false" outlineLevel="0" collapsed="false">
      <c r="A7735" s="66"/>
      <c r="B7735" s="66"/>
      <c r="C7735" s="66"/>
      <c r="D7735" s="66"/>
      <c r="E7735" s="66"/>
      <c r="F7735" s="66"/>
      <c r="G7735" s="66"/>
    </row>
    <row r="7736" customFormat="false" ht="102" hidden="false" customHeight="false" outlineLevel="0" collapsed="false">
      <c r="A7736" s="30" t="s">
        <v>915</v>
      </c>
      <c r="B7736" s="30" t="s">
        <v>916</v>
      </c>
      <c r="C7736" s="61" t="s">
        <v>17</v>
      </c>
      <c r="D7736" s="61" t="s">
        <v>18</v>
      </c>
      <c r="E7736" s="62"/>
      <c r="F7736" s="25"/>
      <c r="G7736" s="25"/>
    </row>
    <row r="7737" customFormat="false" ht="76.5" hidden="false" customHeight="false" outlineLevel="0" collapsed="false">
      <c r="A7737" s="63" t="s">
        <v>1636</v>
      </c>
      <c r="B7737" s="23" t="s">
        <v>1637</v>
      </c>
      <c r="C7737" s="24" t="s">
        <v>17</v>
      </c>
      <c r="D7737" s="24" t="s">
        <v>28</v>
      </c>
      <c r="E7737" s="62" t="n">
        <v>5.14</v>
      </c>
      <c r="F7737" s="26" t="n">
        <v>415.35</v>
      </c>
      <c r="G7737" s="26" t="n">
        <v>2134.26</v>
      </c>
    </row>
    <row r="7738" customFormat="false" ht="25.5" hidden="false" customHeight="false" outlineLevel="0" collapsed="false">
      <c r="A7738" s="63" t="s">
        <v>1363</v>
      </c>
      <c r="B7738" s="23" t="s">
        <v>1364</v>
      </c>
      <c r="C7738" s="24" t="s">
        <v>17</v>
      </c>
      <c r="D7738" s="24" t="s">
        <v>1314</v>
      </c>
      <c r="E7738" s="62" t="n">
        <v>43.73</v>
      </c>
      <c r="F7738" s="26" t="n">
        <v>15.53</v>
      </c>
      <c r="G7738" s="26" t="n">
        <v>679.04</v>
      </c>
    </row>
    <row r="7739" customFormat="false" ht="25.5" hidden="false" customHeight="false" outlineLevel="0" collapsed="false">
      <c r="A7739" s="63" t="s">
        <v>1349</v>
      </c>
      <c r="B7739" s="23" t="s">
        <v>1350</v>
      </c>
      <c r="C7739" s="24" t="s">
        <v>17</v>
      </c>
      <c r="D7739" s="24" t="s">
        <v>1314</v>
      </c>
      <c r="E7739" s="62" t="n">
        <v>16.13</v>
      </c>
      <c r="F7739" s="26" t="n">
        <v>12.54</v>
      </c>
      <c r="G7739" s="26" t="n">
        <v>202.18</v>
      </c>
    </row>
    <row r="7740" customFormat="false" ht="15" hidden="false" customHeight="false" outlineLevel="0" collapsed="false">
      <c r="A7740" s="64" t="s">
        <v>1353</v>
      </c>
      <c r="B7740" s="64"/>
      <c r="C7740" s="64"/>
      <c r="D7740" s="64"/>
      <c r="E7740" s="64"/>
      <c r="F7740" s="64"/>
      <c r="G7740" s="65" t="n">
        <v>8.18</v>
      </c>
    </row>
    <row r="7741" customFormat="false" ht="15" hidden="false" customHeight="false" outlineLevel="0" collapsed="false">
      <c r="A7741" s="64" t="s">
        <v>1354</v>
      </c>
      <c r="B7741" s="64"/>
      <c r="C7741" s="64"/>
      <c r="D7741" s="64"/>
      <c r="E7741" s="64"/>
      <c r="F7741" s="64"/>
      <c r="G7741" s="65" t="n">
        <v>13.89</v>
      </c>
    </row>
    <row r="7742" customFormat="false" ht="15" hidden="false" customHeight="false" outlineLevel="0" collapsed="false">
      <c r="A7742" s="64" t="s">
        <v>1355</v>
      </c>
      <c r="B7742" s="64"/>
      <c r="C7742" s="64"/>
      <c r="D7742" s="64"/>
      <c r="E7742" s="64"/>
      <c r="F7742" s="64"/>
      <c r="G7742" s="65" t="n">
        <v>22.07</v>
      </c>
    </row>
    <row r="7743" customFormat="false" ht="15" hidden="false" customHeight="false" outlineLevel="0" collapsed="false">
      <c r="A7743" s="64" t="s">
        <v>1356</v>
      </c>
      <c r="B7743" s="64"/>
      <c r="C7743" s="64"/>
      <c r="D7743" s="64"/>
      <c r="E7743" s="64"/>
      <c r="F7743" s="64"/>
      <c r="G7743" s="65" t="n">
        <v>0</v>
      </c>
    </row>
    <row r="7744" customFormat="false" ht="15" hidden="false" customHeight="false" outlineLevel="0" collapsed="false">
      <c r="A7744" s="64" t="s">
        <v>1357</v>
      </c>
      <c r="B7744" s="64"/>
      <c r="C7744" s="64"/>
      <c r="D7744" s="64"/>
      <c r="E7744" s="64"/>
      <c r="F7744" s="64"/>
      <c r="G7744" s="65" t="n">
        <v>5.66</v>
      </c>
    </row>
    <row r="7745" customFormat="false" ht="15" hidden="false" customHeight="false" outlineLevel="0" collapsed="false">
      <c r="A7745" s="64" t="s">
        <v>1358</v>
      </c>
      <c r="B7745" s="64"/>
      <c r="C7745" s="64"/>
      <c r="D7745" s="64"/>
      <c r="E7745" s="64"/>
      <c r="F7745" s="64"/>
      <c r="G7745" s="65" t="n">
        <v>0</v>
      </c>
    </row>
    <row r="7746" customFormat="false" ht="15" hidden="false" customHeight="false" outlineLevel="0" collapsed="false">
      <c r="A7746" s="64" t="s">
        <v>1359</v>
      </c>
      <c r="B7746" s="64"/>
      <c r="C7746" s="64"/>
      <c r="D7746" s="64"/>
      <c r="E7746" s="64"/>
      <c r="F7746" s="64"/>
      <c r="G7746" s="65" t="n">
        <v>5.66</v>
      </c>
    </row>
    <row r="7747" customFormat="false" ht="15" hidden="false" customHeight="false" outlineLevel="0" collapsed="false">
      <c r="A7747" s="64" t="s">
        <v>1360</v>
      </c>
      <c r="B7747" s="64"/>
      <c r="C7747" s="64"/>
      <c r="D7747" s="64"/>
      <c r="E7747" s="64"/>
      <c r="F7747" s="64"/>
      <c r="G7747" s="65" t="n">
        <v>27.73</v>
      </c>
    </row>
    <row r="7748" customFormat="false" ht="15" hidden="false" customHeight="false" outlineLevel="0" collapsed="false">
      <c r="A7748" s="64" t="s">
        <v>1361</v>
      </c>
      <c r="B7748" s="64"/>
      <c r="C7748" s="64"/>
      <c r="D7748" s="64"/>
      <c r="E7748" s="64"/>
      <c r="F7748" s="64"/>
      <c r="G7748" s="65" t="n">
        <v>136.66</v>
      </c>
    </row>
    <row r="7749" customFormat="false" ht="15" hidden="false" customHeight="false" outlineLevel="0" collapsed="false">
      <c r="A7749" s="64" t="s">
        <v>1362</v>
      </c>
      <c r="B7749" s="64"/>
      <c r="C7749" s="64"/>
      <c r="D7749" s="64"/>
      <c r="E7749" s="64"/>
      <c r="F7749" s="64"/>
      <c r="G7749" s="65" t="n">
        <f aca="false">G7747*G7748</f>
        <v>3789.5818</v>
      </c>
    </row>
    <row r="7750" customFormat="false" ht="15" hidden="false" customHeight="false" outlineLevel="0" collapsed="false">
      <c r="A7750" s="66"/>
      <c r="B7750" s="66"/>
      <c r="C7750" s="66"/>
      <c r="D7750" s="66"/>
      <c r="E7750" s="66"/>
      <c r="F7750" s="66"/>
      <c r="G7750" s="66"/>
    </row>
    <row r="7751" customFormat="false" ht="102" hidden="false" customHeight="false" outlineLevel="0" collapsed="false">
      <c r="A7751" s="30" t="s">
        <v>917</v>
      </c>
      <c r="B7751" s="30" t="s">
        <v>193</v>
      </c>
      <c r="C7751" s="61" t="s">
        <v>17</v>
      </c>
      <c r="D7751" s="61" t="s">
        <v>18</v>
      </c>
      <c r="E7751" s="62"/>
      <c r="F7751" s="25"/>
      <c r="G7751" s="25"/>
    </row>
    <row r="7752" customFormat="false" ht="76.5" hidden="false" customHeight="false" outlineLevel="0" collapsed="false">
      <c r="A7752" s="63" t="s">
        <v>1636</v>
      </c>
      <c r="B7752" s="23" t="s">
        <v>1637</v>
      </c>
      <c r="C7752" s="24" t="s">
        <v>17</v>
      </c>
      <c r="D7752" s="24" t="s">
        <v>28</v>
      </c>
      <c r="E7752" s="62" t="n">
        <v>0.39</v>
      </c>
      <c r="F7752" s="26" t="n">
        <v>415.35</v>
      </c>
      <c r="G7752" s="26" t="n">
        <v>160.57</v>
      </c>
    </row>
    <row r="7753" customFormat="false" ht="25.5" hidden="false" customHeight="false" outlineLevel="0" collapsed="false">
      <c r="A7753" s="63" t="s">
        <v>1363</v>
      </c>
      <c r="B7753" s="23" t="s">
        <v>1364</v>
      </c>
      <c r="C7753" s="24" t="s">
        <v>17</v>
      </c>
      <c r="D7753" s="24" t="s">
        <v>1314</v>
      </c>
      <c r="E7753" s="62" t="n">
        <v>5.63</v>
      </c>
      <c r="F7753" s="26" t="n">
        <v>15.53</v>
      </c>
      <c r="G7753" s="26" t="n">
        <v>87.37</v>
      </c>
    </row>
    <row r="7754" customFormat="false" ht="25.5" hidden="false" customHeight="false" outlineLevel="0" collapsed="false">
      <c r="A7754" s="63" t="s">
        <v>1349</v>
      </c>
      <c r="B7754" s="23" t="s">
        <v>1350</v>
      </c>
      <c r="C7754" s="24" t="s">
        <v>17</v>
      </c>
      <c r="D7754" s="24" t="s">
        <v>1314</v>
      </c>
      <c r="E7754" s="62" t="n">
        <v>2.07</v>
      </c>
      <c r="F7754" s="26" t="n">
        <v>12.54</v>
      </c>
      <c r="G7754" s="26" t="n">
        <v>25.94</v>
      </c>
    </row>
    <row r="7755" customFormat="false" ht="15" hidden="false" customHeight="false" outlineLevel="0" collapsed="false">
      <c r="A7755" s="64" t="s">
        <v>1353</v>
      </c>
      <c r="B7755" s="64"/>
      <c r="C7755" s="64"/>
      <c r="D7755" s="64"/>
      <c r="E7755" s="64"/>
      <c r="F7755" s="64"/>
      <c r="G7755" s="65" t="n">
        <v>6.48</v>
      </c>
    </row>
    <row r="7756" customFormat="false" ht="15" hidden="false" customHeight="false" outlineLevel="0" collapsed="false">
      <c r="A7756" s="64" t="s">
        <v>1354</v>
      </c>
      <c r="B7756" s="64"/>
      <c r="C7756" s="64"/>
      <c r="D7756" s="64"/>
      <c r="E7756" s="64"/>
      <c r="F7756" s="64"/>
      <c r="G7756" s="65" t="n">
        <v>8.61</v>
      </c>
    </row>
    <row r="7757" customFormat="false" ht="15" hidden="false" customHeight="false" outlineLevel="0" collapsed="false">
      <c r="A7757" s="64" t="s">
        <v>1355</v>
      </c>
      <c r="B7757" s="64"/>
      <c r="C7757" s="64"/>
      <c r="D7757" s="64"/>
      <c r="E7757" s="64"/>
      <c r="F7757" s="64"/>
      <c r="G7757" s="65" t="n">
        <v>15.09</v>
      </c>
    </row>
    <row r="7758" customFormat="false" ht="15" hidden="false" customHeight="false" outlineLevel="0" collapsed="false">
      <c r="A7758" s="64" t="s">
        <v>1356</v>
      </c>
      <c r="B7758" s="64"/>
      <c r="C7758" s="64"/>
      <c r="D7758" s="64"/>
      <c r="E7758" s="64"/>
      <c r="F7758" s="64"/>
      <c r="G7758" s="65" t="n">
        <v>0</v>
      </c>
    </row>
    <row r="7759" customFormat="false" ht="15" hidden="false" customHeight="false" outlineLevel="0" collapsed="false">
      <c r="A7759" s="64" t="s">
        <v>1357</v>
      </c>
      <c r="B7759" s="64"/>
      <c r="C7759" s="64"/>
      <c r="D7759" s="64"/>
      <c r="E7759" s="64"/>
      <c r="F7759" s="64"/>
      <c r="G7759" s="65" t="n">
        <v>3.87</v>
      </c>
    </row>
    <row r="7760" customFormat="false" ht="15" hidden="false" customHeight="false" outlineLevel="0" collapsed="false">
      <c r="A7760" s="64" t="s">
        <v>1358</v>
      </c>
      <c r="B7760" s="64"/>
      <c r="C7760" s="64"/>
      <c r="D7760" s="64"/>
      <c r="E7760" s="64"/>
      <c r="F7760" s="64"/>
      <c r="G7760" s="65" t="n">
        <v>0</v>
      </c>
    </row>
    <row r="7761" customFormat="false" ht="15" hidden="false" customHeight="false" outlineLevel="0" collapsed="false">
      <c r="A7761" s="64" t="s">
        <v>1359</v>
      </c>
      <c r="B7761" s="64"/>
      <c r="C7761" s="64"/>
      <c r="D7761" s="64"/>
      <c r="E7761" s="64"/>
      <c r="F7761" s="64"/>
      <c r="G7761" s="65" t="n">
        <v>3.87</v>
      </c>
    </row>
    <row r="7762" customFormat="false" ht="15" hidden="false" customHeight="false" outlineLevel="0" collapsed="false">
      <c r="A7762" s="64" t="s">
        <v>1360</v>
      </c>
      <c r="B7762" s="64"/>
      <c r="C7762" s="64"/>
      <c r="D7762" s="64"/>
      <c r="E7762" s="64"/>
      <c r="F7762" s="64"/>
      <c r="G7762" s="65" t="n">
        <v>18.96</v>
      </c>
    </row>
    <row r="7763" customFormat="false" ht="15" hidden="false" customHeight="false" outlineLevel="0" collapsed="false">
      <c r="A7763" s="64" t="s">
        <v>1361</v>
      </c>
      <c r="B7763" s="64"/>
      <c r="C7763" s="64"/>
      <c r="D7763" s="64"/>
      <c r="E7763" s="64"/>
      <c r="F7763" s="64"/>
      <c r="G7763" s="65" t="n">
        <v>18.15</v>
      </c>
    </row>
    <row r="7764" customFormat="false" ht="15" hidden="false" customHeight="false" outlineLevel="0" collapsed="false">
      <c r="A7764" s="64" t="s">
        <v>1362</v>
      </c>
      <c r="B7764" s="64"/>
      <c r="C7764" s="64"/>
      <c r="D7764" s="64"/>
      <c r="E7764" s="64"/>
      <c r="F7764" s="64"/>
      <c r="G7764" s="65" t="n">
        <f aca="false">G7762*G7763</f>
        <v>344.124</v>
      </c>
    </row>
    <row r="7765" customFormat="false" ht="15" hidden="false" customHeight="false" outlineLevel="0" collapsed="false">
      <c r="A7765" s="66"/>
      <c r="B7765" s="66"/>
      <c r="C7765" s="66"/>
      <c r="D7765" s="66"/>
      <c r="E7765" s="66"/>
      <c r="F7765" s="66"/>
      <c r="G7765" s="66"/>
    </row>
    <row r="7766" customFormat="false" ht="89.25" hidden="false" customHeight="false" outlineLevel="0" collapsed="false">
      <c r="A7766" s="30" t="s">
        <v>918</v>
      </c>
      <c r="B7766" s="30" t="s">
        <v>195</v>
      </c>
      <c r="C7766" s="61" t="s">
        <v>17</v>
      </c>
      <c r="D7766" s="61" t="s">
        <v>18</v>
      </c>
      <c r="E7766" s="62"/>
      <c r="F7766" s="25"/>
      <c r="G7766" s="25"/>
    </row>
    <row r="7767" customFormat="false" ht="51" hidden="false" customHeight="false" outlineLevel="0" collapsed="false">
      <c r="A7767" s="63" t="n">
        <v>37411</v>
      </c>
      <c r="B7767" s="23" t="s">
        <v>1638</v>
      </c>
      <c r="C7767" s="24" t="s">
        <v>1343</v>
      </c>
      <c r="D7767" s="24" t="s">
        <v>18</v>
      </c>
      <c r="E7767" s="62" t="n">
        <v>9.21</v>
      </c>
      <c r="F7767" s="26" t="n">
        <v>11.79</v>
      </c>
      <c r="G7767" s="26" t="n">
        <v>108.59</v>
      </c>
    </row>
    <row r="7768" customFormat="false" ht="89.25" hidden="false" customHeight="false" outlineLevel="0" collapsed="false">
      <c r="A7768" s="63" t="s">
        <v>1606</v>
      </c>
      <c r="B7768" s="23" t="s">
        <v>1607</v>
      </c>
      <c r="C7768" s="24" t="s">
        <v>17</v>
      </c>
      <c r="D7768" s="24" t="s">
        <v>28</v>
      </c>
      <c r="E7768" s="62" t="n">
        <v>2.08</v>
      </c>
      <c r="F7768" s="26" t="n">
        <v>346.73</v>
      </c>
      <c r="G7768" s="26" t="n">
        <v>722.48</v>
      </c>
    </row>
    <row r="7769" customFormat="false" ht="25.5" hidden="false" customHeight="false" outlineLevel="0" collapsed="false">
      <c r="A7769" s="63" t="s">
        <v>1363</v>
      </c>
      <c r="B7769" s="23" t="s">
        <v>1364</v>
      </c>
      <c r="C7769" s="24" t="s">
        <v>17</v>
      </c>
      <c r="D7769" s="24" t="s">
        <v>1314</v>
      </c>
      <c r="E7769" s="62" t="n">
        <v>51.76</v>
      </c>
      <c r="F7769" s="26" t="n">
        <v>15.53</v>
      </c>
      <c r="G7769" s="26" t="n">
        <v>803.72</v>
      </c>
    </row>
    <row r="7770" customFormat="false" ht="25.5" hidden="false" customHeight="false" outlineLevel="0" collapsed="false">
      <c r="A7770" s="63" t="s">
        <v>1349</v>
      </c>
      <c r="B7770" s="23" t="s">
        <v>1350</v>
      </c>
      <c r="C7770" s="24" t="s">
        <v>17</v>
      </c>
      <c r="D7770" s="24" t="s">
        <v>1314</v>
      </c>
      <c r="E7770" s="62" t="n">
        <v>51.76</v>
      </c>
      <c r="F7770" s="26" t="n">
        <v>12.54</v>
      </c>
      <c r="G7770" s="26" t="n">
        <v>648.95</v>
      </c>
    </row>
    <row r="7771" customFormat="false" ht="15" hidden="false" customHeight="false" outlineLevel="0" collapsed="false">
      <c r="A7771" s="64" t="s">
        <v>1353</v>
      </c>
      <c r="B7771" s="64"/>
      <c r="C7771" s="64"/>
      <c r="D7771" s="64"/>
      <c r="E7771" s="64"/>
      <c r="F7771" s="64"/>
      <c r="G7771" s="65" t="n">
        <v>16.84</v>
      </c>
    </row>
    <row r="7772" customFormat="false" ht="15" hidden="false" customHeight="false" outlineLevel="0" collapsed="false">
      <c r="A7772" s="64" t="s">
        <v>1354</v>
      </c>
      <c r="B7772" s="64"/>
      <c r="C7772" s="64"/>
      <c r="D7772" s="64"/>
      <c r="E7772" s="64"/>
      <c r="F7772" s="64"/>
      <c r="G7772" s="65" t="n">
        <v>17.58</v>
      </c>
    </row>
    <row r="7773" customFormat="false" ht="15" hidden="false" customHeight="false" outlineLevel="0" collapsed="false">
      <c r="A7773" s="64" t="s">
        <v>1355</v>
      </c>
      <c r="B7773" s="64"/>
      <c r="C7773" s="64"/>
      <c r="D7773" s="64"/>
      <c r="E7773" s="64"/>
      <c r="F7773" s="64"/>
      <c r="G7773" s="65" t="n">
        <v>34.41</v>
      </c>
    </row>
    <row r="7774" customFormat="false" ht="15" hidden="false" customHeight="false" outlineLevel="0" collapsed="false">
      <c r="A7774" s="64" t="s">
        <v>1356</v>
      </c>
      <c r="B7774" s="64"/>
      <c r="C7774" s="64"/>
      <c r="D7774" s="64"/>
      <c r="E7774" s="64"/>
      <c r="F7774" s="64"/>
      <c r="G7774" s="65" t="n">
        <v>0</v>
      </c>
    </row>
    <row r="7775" customFormat="false" ht="15" hidden="false" customHeight="false" outlineLevel="0" collapsed="false">
      <c r="A7775" s="64" t="s">
        <v>1357</v>
      </c>
      <c r="B7775" s="64"/>
      <c r="C7775" s="64"/>
      <c r="D7775" s="64"/>
      <c r="E7775" s="64"/>
      <c r="F7775" s="64"/>
      <c r="G7775" s="65" t="n">
        <v>8.83</v>
      </c>
    </row>
    <row r="7776" customFormat="false" ht="15" hidden="false" customHeight="false" outlineLevel="0" collapsed="false">
      <c r="A7776" s="64" t="s">
        <v>1358</v>
      </c>
      <c r="B7776" s="64"/>
      <c r="C7776" s="64"/>
      <c r="D7776" s="64"/>
      <c r="E7776" s="64"/>
      <c r="F7776" s="64"/>
      <c r="G7776" s="65" t="n">
        <v>0</v>
      </c>
    </row>
    <row r="7777" customFormat="false" ht="15" hidden="false" customHeight="false" outlineLevel="0" collapsed="false">
      <c r="A7777" s="64" t="s">
        <v>1359</v>
      </c>
      <c r="B7777" s="64"/>
      <c r="C7777" s="64"/>
      <c r="D7777" s="64"/>
      <c r="E7777" s="64"/>
      <c r="F7777" s="64"/>
      <c r="G7777" s="65" t="n">
        <v>8.83</v>
      </c>
    </row>
    <row r="7778" customFormat="false" ht="15" hidden="false" customHeight="false" outlineLevel="0" collapsed="false">
      <c r="A7778" s="64" t="s">
        <v>1360</v>
      </c>
      <c r="B7778" s="64"/>
      <c r="C7778" s="64"/>
      <c r="D7778" s="64"/>
      <c r="E7778" s="64"/>
      <c r="F7778" s="64"/>
      <c r="G7778" s="65" t="n">
        <v>43.24</v>
      </c>
    </row>
    <row r="7779" customFormat="false" ht="15" hidden="false" customHeight="false" outlineLevel="0" collapsed="false">
      <c r="A7779" s="64" t="s">
        <v>1361</v>
      </c>
      <c r="B7779" s="64"/>
      <c r="C7779" s="64"/>
      <c r="D7779" s="64"/>
      <c r="E7779" s="64"/>
      <c r="F7779" s="64"/>
      <c r="G7779" s="65" t="n">
        <v>66.36</v>
      </c>
    </row>
    <row r="7780" customFormat="false" ht="15" hidden="false" customHeight="false" outlineLevel="0" collapsed="false">
      <c r="A7780" s="64" t="s">
        <v>1362</v>
      </c>
      <c r="B7780" s="64"/>
      <c r="C7780" s="64"/>
      <c r="D7780" s="64"/>
      <c r="E7780" s="64"/>
      <c r="F7780" s="64"/>
      <c r="G7780" s="65" t="n">
        <f aca="false">G7778*G7779</f>
        <v>2869.4064</v>
      </c>
    </row>
    <row r="7781" customFormat="false" ht="15" hidden="false" customHeight="false" outlineLevel="0" collapsed="false">
      <c r="A7781" s="66"/>
      <c r="B7781" s="66"/>
      <c r="C7781" s="66"/>
      <c r="D7781" s="66"/>
      <c r="E7781" s="66"/>
      <c r="F7781" s="66"/>
      <c r="G7781" s="66"/>
    </row>
    <row r="7782" customFormat="false" ht="76.5" hidden="false" customHeight="false" outlineLevel="0" collapsed="false">
      <c r="A7782" s="30" t="s">
        <v>919</v>
      </c>
      <c r="B7782" s="30" t="s">
        <v>197</v>
      </c>
      <c r="C7782" s="61" t="s">
        <v>17</v>
      </c>
      <c r="D7782" s="61" t="s">
        <v>18</v>
      </c>
      <c r="E7782" s="62"/>
      <c r="F7782" s="25"/>
      <c r="G7782" s="25"/>
    </row>
    <row r="7783" customFormat="false" ht="63.75" hidden="false" customHeight="false" outlineLevel="0" collapsed="false">
      <c r="A7783" s="63" t="s">
        <v>1639</v>
      </c>
      <c r="B7783" s="23" t="s">
        <v>1640</v>
      </c>
      <c r="C7783" s="24" t="s">
        <v>17</v>
      </c>
      <c r="D7783" s="24" t="s">
        <v>28</v>
      </c>
      <c r="E7783" s="62" t="n">
        <v>1.25</v>
      </c>
      <c r="F7783" s="26" t="n">
        <v>291.26</v>
      </c>
      <c r="G7783" s="26" t="n">
        <v>363.9</v>
      </c>
    </row>
    <row r="7784" customFormat="false" ht="25.5" hidden="false" customHeight="false" outlineLevel="0" collapsed="false">
      <c r="A7784" s="63" t="s">
        <v>1363</v>
      </c>
      <c r="B7784" s="23" t="s">
        <v>1364</v>
      </c>
      <c r="C7784" s="24" t="s">
        <v>17</v>
      </c>
      <c r="D7784" s="24" t="s">
        <v>1314</v>
      </c>
      <c r="E7784" s="62" t="n">
        <v>20.82</v>
      </c>
      <c r="F7784" s="26" t="n">
        <v>15.53</v>
      </c>
      <c r="G7784" s="26" t="n">
        <v>323.33</v>
      </c>
    </row>
    <row r="7785" customFormat="false" ht="25.5" hidden="false" customHeight="false" outlineLevel="0" collapsed="false">
      <c r="A7785" s="63" t="s">
        <v>1349</v>
      </c>
      <c r="B7785" s="23" t="s">
        <v>1350</v>
      </c>
      <c r="C7785" s="24" t="s">
        <v>17</v>
      </c>
      <c r="D7785" s="24" t="s">
        <v>1314</v>
      </c>
      <c r="E7785" s="62" t="n">
        <v>2.08</v>
      </c>
      <c r="F7785" s="26" t="n">
        <v>12.54</v>
      </c>
      <c r="G7785" s="26" t="n">
        <v>26.11</v>
      </c>
    </row>
    <row r="7786" customFormat="false" ht="15" hidden="false" customHeight="false" outlineLevel="0" collapsed="false">
      <c r="A7786" s="64" t="s">
        <v>1353</v>
      </c>
      <c r="B7786" s="64"/>
      <c r="C7786" s="64"/>
      <c r="D7786" s="64"/>
      <c r="E7786" s="64"/>
      <c r="F7786" s="64"/>
      <c r="G7786" s="65" t="n">
        <v>1.03</v>
      </c>
    </row>
    <row r="7787" customFormat="false" ht="15" hidden="false" customHeight="false" outlineLevel="0" collapsed="false">
      <c r="A7787" s="64" t="s">
        <v>1354</v>
      </c>
      <c r="B7787" s="64"/>
      <c r="C7787" s="64"/>
      <c r="D7787" s="64"/>
      <c r="E7787" s="64"/>
      <c r="F7787" s="64"/>
      <c r="G7787" s="65" t="n">
        <v>1.37</v>
      </c>
    </row>
    <row r="7788" customFormat="false" ht="15" hidden="false" customHeight="false" outlineLevel="0" collapsed="false">
      <c r="A7788" s="64" t="s">
        <v>1355</v>
      </c>
      <c r="B7788" s="64"/>
      <c r="C7788" s="64"/>
      <c r="D7788" s="64"/>
      <c r="E7788" s="64"/>
      <c r="F7788" s="64"/>
      <c r="G7788" s="65" t="n">
        <v>2.4</v>
      </c>
    </row>
    <row r="7789" customFormat="false" ht="15" hidden="false" customHeight="false" outlineLevel="0" collapsed="false">
      <c r="A7789" s="64" t="s">
        <v>1356</v>
      </c>
      <c r="B7789" s="64"/>
      <c r="C7789" s="64"/>
      <c r="D7789" s="64"/>
      <c r="E7789" s="64"/>
      <c r="F7789" s="64"/>
      <c r="G7789" s="65" t="n">
        <v>0</v>
      </c>
    </row>
    <row r="7790" customFormat="false" ht="15" hidden="false" customHeight="false" outlineLevel="0" collapsed="false">
      <c r="A7790" s="64" t="s">
        <v>1357</v>
      </c>
      <c r="B7790" s="64"/>
      <c r="C7790" s="64"/>
      <c r="D7790" s="64"/>
      <c r="E7790" s="64"/>
      <c r="F7790" s="64"/>
      <c r="G7790" s="65" t="n">
        <v>0.62</v>
      </c>
    </row>
    <row r="7791" customFormat="false" ht="15" hidden="false" customHeight="false" outlineLevel="0" collapsed="false">
      <c r="A7791" s="64" t="s">
        <v>1358</v>
      </c>
      <c r="B7791" s="64"/>
      <c r="C7791" s="64"/>
      <c r="D7791" s="64"/>
      <c r="E7791" s="64"/>
      <c r="F7791" s="64"/>
      <c r="G7791" s="65" t="n">
        <v>0</v>
      </c>
    </row>
    <row r="7792" customFormat="false" ht="15" hidden="false" customHeight="false" outlineLevel="0" collapsed="false">
      <c r="A7792" s="64" t="s">
        <v>1359</v>
      </c>
      <c r="B7792" s="64"/>
      <c r="C7792" s="64"/>
      <c r="D7792" s="64"/>
      <c r="E7792" s="64"/>
      <c r="F7792" s="64"/>
      <c r="G7792" s="65" t="n">
        <v>0.62</v>
      </c>
    </row>
    <row r="7793" customFormat="false" ht="15" hidden="false" customHeight="false" outlineLevel="0" collapsed="false">
      <c r="A7793" s="64" t="s">
        <v>1360</v>
      </c>
      <c r="B7793" s="64"/>
      <c r="C7793" s="64"/>
      <c r="D7793" s="64"/>
      <c r="E7793" s="64"/>
      <c r="F7793" s="64"/>
      <c r="G7793" s="65" t="n">
        <v>3.01</v>
      </c>
    </row>
    <row r="7794" customFormat="false" ht="15" hidden="false" customHeight="false" outlineLevel="0" collapsed="false">
      <c r="A7794" s="64" t="s">
        <v>1361</v>
      </c>
      <c r="B7794" s="64"/>
      <c r="C7794" s="64"/>
      <c r="D7794" s="64"/>
      <c r="E7794" s="64"/>
      <c r="F7794" s="64"/>
      <c r="G7794" s="65" t="n">
        <v>297.47</v>
      </c>
    </row>
    <row r="7795" customFormat="false" ht="15" hidden="false" customHeight="false" outlineLevel="0" collapsed="false">
      <c r="A7795" s="64" t="s">
        <v>1362</v>
      </c>
      <c r="B7795" s="64"/>
      <c r="C7795" s="64"/>
      <c r="D7795" s="64"/>
      <c r="E7795" s="64"/>
      <c r="F7795" s="64"/>
      <c r="G7795" s="65" t="n">
        <f aca="false">G7793*G7794</f>
        <v>895.3847</v>
      </c>
    </row>
    <row r="7796" customFormat="false" ht="15" hidden="false" customHeight="false" outlineLevel="0" collapsed="false">
      <c r="A7796" s="66"/>
      <c r="B7796" s="66"/>
      <c r="C7796" s="66"/>
      <c r="D7796" s="66"/>
      <c r="E7796" s="66"/>
      <c r="F7796" s="66"/>
      <c r="G7796" s="66"/>
    </row>
    <row r="7797" customFormat="false" ht="89.25" hidden="false" customHeight="false" outlineLevel="0" collapsed="false">
      <c r="A7797" s="30" t="s">
        <v>920</v>
      </c>
      <c r="B7797" s="30" t="s">
        <v>199</v>
      </c>
      <c r="C7797" s="61" t="s">
        <v>17</v>
      </c>
      <c r="D7797" s="61" t="s">
        <v>18</v>
      </c>
      <c r="E7797" s="62"/>
      <c r="F7797" s="25"/>
      <c r="G7797" s="25"/>
    </row>
    <row r="7798" customFormat="false" ht="63.75" hidden="false" customHeight="false" outlineLevel="0" collapsed="false">
      <c r="A7798" s="63" t="s">
        <v>1639</v>
      </c>
      <c r="B7798" s="23" t="s">
        <v>1640</v>
      </c>
      <c r="C7798" s="24" t="s">
        <v>17</v>
      </c>
      <c r="D7798" s="24" t="s">
        <v>28</v>
      </c>
      <c r="E7798" s="62" t="n">
        <v>0.28</v>
      </c>
      <c r="F7798" s="26" t="n">
        <v>291.26</v>
      </c>
      <c r="G7798" s="26" t="n">
        <v>81.18</v>
      </c>
    </row>
    <row r="7799" customFormat="false" ht="25.5" hidden="false" customHeight="false" outlineLevel="0" collapsed="false">
      <c r="A7799" s="63" t="s">
        <v>1363</v>
      </c>
      <c r="B7799" s="23" t="s">
        <v>1364</v>
      </c>
      <c r="C7799" s="24" t="s">
        <v>17</v>
      </c>
      <c r="D7799" s="24" t="s">
        <v>1314</v>
      </c>
      <c r="E7799" s="62" t="n">
        <v>12.14</v>
      </c>
      <c r="F7799" s="26" t="n">
        <v>15.53</v>
      </c>
      <c r="G7799" s="26" t="n">
        <v>188.56</v>
      </c>
    </row>
    <row r="7800" customFormat="false" ht="25.5" hidden="false" customHeight="false" outlineLevel="0" collapsed="false">
      <c r="A7800" s="63" t="s">
        <v>1349</v>
      </c>
      <c r="B7800" s="23" t="s">
        <v>1350</v>
      </c>
      <c r="C7800" s="24" t="s">
        <v>17</v>
      </c>
      <c r="D7800" s="24" t="s">
        <v>1314</v>
      </c>
      <c r="E7800" s="62" t="n">
        <v>6.04</v>
      </c>
      <c r="F7800" s="26" t="n">
        <v>12.54</v>
      </c>
      <c r="G7800" s="26" t="n">
        <v>75.71</v>
      </c>
    </row>
    <row r="7801" customFormat="false" ht="15" hidden="false" customHeight="false" outlineLevel="0" collapsed="false">
      <c r="A7801" s="64" t="s">
        <v>1353</v>
      </c>
      <c r="B7801" s="64"/>
      <c r="C7801" s="64"/>
      <c r="D7801" s="64"/>
      <c r="E7801" s="64"/>
      <c r="F7801" s="64"/>
      <c r="G7801" s="65" t="n">
        <v>3.01</v>
      </c>
    </row>
    <row r="7802" customFormat="false" ht="15" hidden="false" customHeight="false" outlineLevel="0" collapsed="false">
      <c r="A7802" s="64" t="s">
        <v>1354</v>
      </c>
      <c r="B7802" s="64"/>
      <c r="C7802" s="64"/>
      <c r="D7802" s="64"/>
      <c r="E7802" s="64"/>
      <c r="F7802" s="64"/>
      <c r="G7802" s="65" t="n">
        <v>2.19</v>
      </c>
    </row>
    <row r="7803" customFormat="false" ht="15" hidden="false" customHeight="false" outlineLevel="0" collapsed="false">
      <c r="A7803" s="64" t="s">
        <v>1355</v>
      </c>
      <c r="B7803" s="64"/>
      <c r="C7803" s="64"/>
      <c r="D7803" s="64"/>
      <c r="E7803" s="64"/>
      <c r="F7803" s="64"/>
      <c r="G7803" s="65" t="n">
        <v>5.21</v>
      </c>
    </row>
    <row r="7804" customFormat="false" ht="15" hidden="false" customHeight="false" outlineLevel="0" collapsed="false">
      <c r="A7804" s="64" t="s">
        <v>1356</v>
      </c>
      <c r="B7804" s="64"/>
      <c r="C7804" s="64"/>
      <c r="D7804" s="64"/>
      <c r="E7804" s="64"/>
      <c r="F7804" s="64"/>
      <c r="G7804" s="65" t="n">
        <v>0</v>
      </c>
    </row>
    <row r="7805" customFormat="false" ht="15" hidden="false" customHeight="false" outlineLevel="0" collapsed="false">
      <c r="A7805" s="64" t="s">
        <v>1357</v>
      </c>
      <c r="B7805" s="64"/>
      <c r="C7805" s="64"/>
      <c r="D7805" s="64"/>
      <c r="E7805" s="64"/>
      <c r="F7805" s="64"/>
      <c r="G7805" s="65" t="n">
        <v>1.34</v>
      </c>
    </row>
    <row r="7806" customFormat="false" ht="15" hidden="false" customHeight="false" outlineLevel="0" collapsed="false">
      <c r="A7806" s="64" t="s">
        <v>1358</v>
      </c>
      <c r="B7806" s="64"/>
      <c r="C7806" s="64"/>
      <c r="D7806" s="64"/>
      <c r="E7806" s="64"/>
      <c r="F7806" s="64"/>
      <c r="G7806" s="65" t="n">
        <v>0</v>
      </c>
    </row>
    <row r="7807" customFormat="false" ht="15" hidden="false" customHeight="false" outlineLevel="0" collapsed="false">
      <c r="A7807" s="64" t="s">
        <v>1359</v>
      </c>
      <c r="B7807" s="64"/>
      <c r="C7807" s="64"/>
      <c r="D7807" s="64"/>
      <c r="E7807" s="64"/>
      <c r="F7807" s="64"/>
      <c r="G7807" s="65" t="n">
        <v>1.34</v>
      </c>
    </row>
    <row r="7808" customFormat="false" ht="15" hidden="false" customHeight="false" outlineLevel="0" collapsed="false">
      <c r="A7808" s="64" t="s">
        <v>1360</v>
      </c>
      <c r="B7808" s="64"/>
      <c r="C7808" s="64"/>
      <c r="D7808" s="64"/>
      <c r="E7808" s="64"/>
      <c r="F7808" s="64"/>
      <c r="G7808" s="65" t="n">
        <v>6.54</v>
      </c>
    </row>
    <row r="7809" customFormat="false" ht="15" hidden="false" customHeight="false" outlineLevel="0" collapsed="false">
      <c r="A7809" s="64" t="s">
        <v>1361</v>
      </c>
      <c r="B7809" s="64"/>
      <c r="C7809" s="64"/>
      <c r="D7809" s="64"/>
      <c r="E7809" s="64"/>
      <c r="F7809" s="64"/>
      <c r="G7809" s="65" t="n">
        <v>66.36</v>
      </c>
    </row>
    <row r="7810" customFormat="false" ht="15" hidden="false" customHeight="false" outlineLevel="0" collapsed="false">
      <c r="A7810" s="64" t="s">
        <v>1362</v>
      </c>
      <c r="B7810" s="64"/>
      <c r="C7810" s="64"/>
      <c r="D7810" s="64"/>
      <c r="E7810" s="64"/>
      <c r="F7810" s="64"/>
      <c r="G7810" s="65" t="n">
        <f aca="false">G7808*G7809</f>
        <v>433.9944</v>
      </c>
    </row>
    <row r="7811" customFormat="false" ht="15" hidden="false" customHeight="false" outlineLevel="0" collapsed="false">
      <c r="A7811" s="66"/>
      <c r="B7811" s="66"/>
      <c r="C7811" s="66"/>
      <c r="D7811" s="66"/>
      <c r="E7811" s="66"/>
      <c r="F7811" s="66"/>
      <c r="G7811" s="66"/>
    </row>
    <row r="7812" customFormat="false" ht="15" hidden="false" customHeight="true" outlineLevel="0" collapsed="false">
      <c r="A7812" s="30" t="s">
        <v>921</v>
      </c>
      <c r="B7812" s="30" t="s">
        <v>201</v>
      </c>
      <c r="C7812" s="30"/>
      <c r="D7812" s="30"/>
      <c r="E7812" s="30"/>
      <c r="F7812" s="30"/>
      <c r="G7812" s="30"/>
    </row>
    <row r="7813" customFormat="false" ht="38.25" hidden="false" customHeight="false" outlineLevel="0" collapsed="false">
      <c r="A7813" s="30" t="s">
        <v>922</v>
      </c>
      <c r="B7813" s="30" t="s">
        <v>203</v>
      </c>
      <c r="C7813" s="61" t="s">
        <v>17</v>
      </c>
      <c r="D7813" s="61" t="s">
        <v>18</v>
      </c>
      <c r="E7813" s="62"/>
      <c r="F7813" s="25"/>
      <c r="G7813" s="25"/>
    </row>
    <row r="7814" customFormat="false" ht="15" hidden="false" customHeight="false" outlineLevel="0" collapsed="false">
      <c r="A7814" s="63" t="n">
        <v>3315</v>
      </c>
      <c r="B7814" s="23" t="s">
        <v>1641</v>
      </c>
      <c r="C7814" s="24" t="s">
        <v>1343</v>
      </c>
      <c r="D7814" s="24" t="s">
        <v>114</v>
      </c>
      <c r="E7814" s="62" t="n">
        <v>362.33</v>
      </c>
      <c r="F7814" s="26" t="n">
        <v>0.39</v>
      </c>
      <c r="G7814" s="26" t="n">
        <v>141.31</v>
      </c>
    </row>
    <row r="7815" customFormat="false" ht="25.5" hidden="false" customHeight="false" outlineLevel="0" collapsed="false">
      <c r="A7815" s="63" t="n">
        <v>345</v>
      </c>
      <c r="B7815" s="23" t="s">
        <v>1642</v>
      </c>
      <c r="C7815" s="24" t="s">
        <v>1343</v>
      </c>
      <c r="D7815" s="24" t="s">
        <v>114</v>
      </c>
      <c r="E7815" s="62" t="n">
        <v>24.16</v>
      </c>
      <c r="F7815" s="26" t="n">
        <v>16.12</v>
      </c>
      <c r="G7815" s="26" t="n">
        <v>389.38</v>
      </c>
    </row>
    <row r="7816" customFormat="false" ht="51" hidden="false" customHeight="false" outlineLevel="0" collapsed="false">
      <c r="A7816" s="63" t="n">
        <v>4812</v>
      </c>
      <c r="B7816" s="23" t="s">
        <v>1643</v>
      </c>
      <c r="C7816" s="24" t="s">
        <v>1343</v>
      </c>
      <c r="D7816" s="24" t="s">
        <v>18</v>
      </c>
      <c r="E7816" s="62" t="n">
        <v>265.71</v>
      </c>
      <c r="F7816" s="26" t="n">
        <v>8.89</v>
      </c>
      <c r="G7816" s="26" t="n">
        <v>2362.12</v>
      </c>
    </row>
    <row r="7817" customFormat="false" ht="25.5" hidden="false" customHeight="false" outlineLevel="0" collapsed="false">
      <c r="A7817" s="63" t="s">
        <v>1644</v>
      </c>
      <c r="B7817" s="23" t="s">
        <v>1645</v>
      </c>
      <c r="C7817" s="24" t="s">
        <v>17</v>
      </c>
      <c r="D7817" s="24" t="s">
        <v>1314</v>
      </c>
      <c r="E7817" s="62" t="n">
        <v>120.78</v>
      </c>
      <c r="F7817" s="26" t="n">
        <v>14.12</v>
      </c>
      <c r="G7817" s="26" t="n">
        <v>1705.05</v>
      </c>
    </row>
    <row r="7818" customFormat="false" ht="25.5" hidden="false" customHeight="false" outlineLevel="0" collapsed="false">
      <c r="A7818" s="63" t="s">
        <v>1349</v>
      </c>
      <c r="B7818" s="23" t="s">
        <v>1350</v>
      </c>
      <c r="C7818" s="24" t="s">
        <v>17</v>
      </c>
      <c r="D7818" s="24" t="s">
        <v>1314</v>
      </c>
      <c r="E7818" s="62" t="n">
        <v>120.78</v>
      </c>
      <c r="F7818" s="26" t="n">
        <v>12.54</v>
      </c>
      <c r="G7818" s="26" t="n">
        <v>1514.22</v>
      </c>
    </row>
    <row r="7819" customFormat="false" ht="15" hidden="false" customHeight="false" outlineLevel="0" collapsed="false">
      <c r="A7819" s="64" t="s">
        <v>1353</v>
      </c>
      <c r="B7819" s="64"/>
      <c r="C7819" s="64"/>
      <c r="D7819" s="64"/>
      <c r="E7819" s="64"/>
      <c r="F7819" s="64"/>
      <c r="G7819" s="65" t="n">
        <v>9.13</v>
      </c>
    </row>
    <row r="7820" customFormat="false" ht="15" hidden="false" customHeight="false" outlineLevel="0" collapsed="false">
      <c r="A7820" s="64" t="s">
        <v>1354</v>
      </c>
      <c r="B7820" s="64"/>
      <c r="C7820" s="64"/>
      <c r="D7820" s="64"/>
      <c r="E7820" s="64"/>
      <c r="F7820" s="64"/>
      <c r="G7820" s="65" t="n">
        <v>16.17</v>
      </c>
    </row>
    <row r="7821" customFormat="false" ht="15" hidden="false" customHeight="false" outlineLevel="0" collapsed="false">
      <c r="A7821" s="64" t="s">
        <v>1355</v>
      </c>
      <c r="B7821" s="64"/>
      <c r="C7821" s="64"/>
      <c r="D7821" s="64"/>
      <c r="E7821" s="64"/>
      <c r="F7821" s="64"/>
      <c r="G7821" s="65" t="n">
        <v>25.3</v>
      </c>
    </row>
    <row r="7822" customFormat="false" ht="15" hidden="false" customHeight="false" outlineLevel="0" collapsed="false">
      <c r="A7822" s="64" t="s">
        <v>1356</v>
      </c>
      <c r="B7822" s="64"/>
      <c r="C7822" s="64"/>
      <c r="D7822" s="64"/>
      <c r="E7822" s="64"/>
      <c r="F7822" s="64"/>
      <c r="G7822" s="65" t="n">
        <v>0</v>
      </c>
    </row>
    <row r="7823" customFormat="false" ht="15" hidden="false" customHeight="false" outlineLevel="0" collapsed="false">
      <c r="A7823" s="64" t="s">
        <v>1357</v>
      </c>
      <c r="B7823" s="64"/>
      <c r="C7823" s="64"/>
      <c r="D7823" s="64"/>
      <c r="E7823" s="64"/>
      <c r="F7823" s="64"/>
      <c r="G7823" s="65" t="n">
        <v>6.49</v>
      </c>
    </row>
    <row r="7824" customFormat="false" ht="15" hidden="false" customHeight="false" outlineLevel="0" collapsed="false">
      <c r="A7824" s="64" t="s">
        <v>1358</v>
      </c>
      <c r="B7824" s="64"/>
      <c r="C7824" s="64"/>
      <c r="D7824" s="64"/>
      <c r="E7824" s="64"/>
      <c r="F7824" s="64"/>
      <c r="G7824" s="65" t="n">
        <v>0</v>
      </c>
    </row>
    <row r="7825" customFormat="false" ht="15" hidden="false" customHeight="false" outlineLevel="0" collapsed="false">
      <c r="A7825" s="64" t="s">
        <v>1359</v>
      </c>
      <c r="B7825" s="64"/>
      <c r="C7825" s="64"/>
      <c r="D7825" s="64"/>
      <c r="E7825" s="64"/>
      <c r="F7825" s="64"/>
      <c r="G7825" s="65" t="n">
        <v>6.49</v>
      </c>
    </row>
    <row r="7826" customFormat="false" ht="15" hidden="false" customHeight="false" outlineLevel="0" collapsed="false">
      <c r="A7826" s="64" t="s">
        <v>1360</v>
      </c>
      <c r="B7826" s="64"/>
      <c r="C7826" s="64"/>
      <c r="D7826" s="64"/>
      <c r="E7826" s="64"/>
      <c r="F7826" s="64"/>
      <c r="G7826" s="65" t="n">
        <v>31.79</v>
      </c>
    </row>
    <row r="7827" customFormat="false" ht="15" hidden="false" customHeight="false" outlineLevel="0" collapsed="false">
      <c r="A7827" s="64" t="s">
        <v>1361</v>
      </c>
      <c r="B7827" s="64"/>
      <c r="C7827" s="64"/>
      <c r="D7827" s="64"/>
      <c r="E7827" s="64"/>
      <c r="F7827" s="64"/>
      <c r="G7827" s="65" t="n">
        <v>241.55</v>
      </c>
    </row>
    <row r="7828" customFormat="false" ht="15" hidden="false" customHeight="false" outlineLevel="0" collapsed="false">
      <c r="A7828" s="64" t="s">
        <v>1362</v>
      </c>
      <c r="B7828" s="64"/>
      <c r="C7828" s="64"/>
      <c r="D7828" s="64"/>
      <c r="E7828" s="64"/>
      <c r="F7828" s="64"/>
      <c r="G7828" s="65" t="n">
        <f aca="false">G7826*G7827</f>
        <v>7678.8745</v>
      </c>
    </row>
    <row r="7829" customFormat="false" ht="15" hidden="false" customHeight="false" outlineLevel="0" collapsed="false">
      <c r="A7829" s="66"/>
      <c r="B7829" s="66"/>
      <c r="C7829" s="66"/>
      <c r="D7829" s="66"/>
      <c r="E7829" s="66"/>
      <c r="F7829" s="66"/>
      <c r="G7829" s="66"/>
    </row>
    <row r="7830" customFormat="false" ht="15" hidden="false" customHeight="true" outlineLevel="0" collapsed="false">
      <c r="A7830" s="30" t="s">
        <v>923</v>
      </c>
      <c r="B7830" s="30" t="s">
        <v>205</v>
      </c>
      <c r="C7830" s="30"/>
      <c r="D7830" s="30"/>
      <c r="E7830" s="30"/>
      <c r="F7830" s="30"/>
      <c r="G7830" s="30"/>
    </row>
    <row r="7831" customFormat="false" ht="25.5" hidden="false" customHeight="false" outlineLevel="0" collapsed="false">
      <c r="A7831" s="30" t="s">
        <v>924</v>
      </c>
      <c r="B7831" s="30" t="s">
        <v>207</v>
      </c>
      <c r="C7831" s="61" t="s">
        <v>17</v>
      </c>
      <c r="D7831" s="61" t="s">
        <v>18</v>
      </c>
      <c r="E7831" s="62"/>
      <c r="F7831" s="25"/>
      <c r="G7831" s="25"/>
    </row>
    <row r="7832" customFormat="false" ht="25.5" hidden="false" customHeight="false" outlineLevel="0" collapsed="false">
      <c r="A7832" s="63" t="n">
        <v>10952</v>
      </c>
      <c r="B7832" s="23" t="s">
        <v>1646</v>
      </c>
      <c r="C7832" s="24" t="s">
        <v>1343</v>
      </c>
      <c r="D7832" s="24" t="s">
        <v>114</v>
      </c>
      <c r="E7832" s="62" t="n">
        <v>31.22</v>
      </c>
      <c r="F7832" s="26" t="n">
        <v>2.74</v>
      </c>
      <c r="G7832" s="26" t="n">
        <v>85.55</v>
      </c>
    </row>
    <row r="7833" customFormat="false" ht="38.25" hidden="false" customHeight="false" outlineLevel="0" collapsed="false">
      <c r="A7833" s="63" t="n">
        <v>11026</v>
      </c>
      <c r="B7833" s="23" t="s">
        <v>1647</v>
      </c>
      <c r="C7833" s="24" t="s">
        <v>1343</v>
      </c>
      <c r="D7833" s="24" t="s">
        <v>114</v>
      </c>
      <c r="E7833" s="62" t="n">
        <v>57.76</v>
      </c>
      <c r="F7833" s="26" t="n">
        <v>5.78</v>
      </c>
      <c r="G7833" s="26" t="n">
        <v>333.84</v>
      </c>
    </row>
    <row r="7834" customFormat="false" ht="25.5" hidden="false" customHeight="false" outlineLevel="0" collapsed="false">
      <c r="A7834" s="63" t="n">
        <v>1106</v>
      </c>
      <c r="B7834" s="23" t="s">
        <v>1395</v>
      </c>
      <c r="C7834" s="24" t="s">
        <v>1343</v>
      </c>
      <c r="D7834" s="24" t="s">
        <v>114</v>
      </c>
      <c r="E7834" s="62" t="n">
        <v>3.78</v>
      </c>
      <c r="F7834" s="26" t="n">
        <v>0.7</v>
      </c>
      <c r="G7834" s="26" t="n">
        <v>2.65</v>
      </c>
    </row>
    <row r="7835" customFormat="false" ht="25.5" hidden="false" customHeight="false" outlineLevel="0" collapsed="false">
      <c r="A7835" s="63" t="n">
        <v>1379</v>
      </c>
      <c r="B7835" s="23" t="s">
        <v>1548</v>
      </c>
      <c r="C7835" s="24" t="s">
        <v>1343</v>
      </c>
      <c r="D7835" s="24" t="s">
        <v>114</v>
      </c>
      <c r="E7835" s="62" t="n">
        <v>17.39</v>
      </c>
      <c r="F7835" s="26" t="n">
        <v>0.47</v>
      </c>
      <c r="G7835" s="26" t="n">
        <v>8.17</v>
      </c>
    </row>
    <row r="7836" customFormat="false" ht="15" hidden="false" customHeight="false" outlineLevel="0" collapsed="false">
      <c r="A7836" s="63" t="n">
        <v>26</v>
      </c>
      <c r="B7836" s="23" t="s">
        <v>1648</v>
      </c>
      <c r="C7836" s="24" t="s">
        <v>1343</v>
      </c>
      <c r="D7836" s="24" t="s">
        <v>114</v>
      </c>
      <c r="E7836" s="62" t="n">
        <v>19.28</v>
      </c>
      <c r="F7836" s="26" t="n">
        <v>3.47</v>
      </c>
      <c r="G7836" s="26" t="n">
        <v>66.89</v>
      </c>
    </row>
    <row r="7837" customFormat="false" ht="38.25" hidden="false" customHeight="false" outlineLevel="0" collapsed="false">
      <c r="A7837" s="63" t="n">
        <v>370</v>
      </c>
      <c r="B7837" s="23" t="s">
        <v>1549</v>
      </c>
      <c r="C7837" s="24" t="s">
        <v>1343</v>
      </c>
      <c r="D7837" s="24" t="s">
        <v>28</v>
      </c>
      <c r="E7837" s="62" t="n">
        <v>0.09</v>
      </c>
      <c r="F7837" s="26" t="n">
        <v>44</v>
      </c>
      <c r="G7837" s="26" t="n">
        <v>4.16</v>
      </c>
    </row>
    <row r="7838" customFormat="false" ht="25.5" hidden="false" customHeight="false" outlineLevel="0" collapsed="false">
      <c r="A7838" s="63" t="s">
        <v>1363</v>
      </c>
      <c r="B7838" s="23" t="s">
        <v>1364</v>
      </c>
      <c r="C7838" s="24" t="s">
        <v>17</v>
      </c>
      <c r="D7838" s="24" t="s">
        <v>1314</v>
      </c>
      <c r="E7838" s="62" t="n">
        <v>5.67</v>
      </c>
      <c r="F7838" s="26" t="n">
        <v>15.53</v>
      </c>
      <c r="G7838" s="26" t="n">
        <v>88.04</v>
      </c>
    </row>
    <row r="7839" customFormat="false" ht="25.5" hidden="false" customHeight="false" outlineLevel="0" collapsed="false">
      <c r="A7839" s="63" t="s">
        <v>1349</v>
      </c>
      <c r="B7839" s="23" t="s">
        <v>1350</v>
      </c>
      <c r="C7839" s="24" t="s">
        <v>17</v>
      </c>
      <c r="D7839" s="24" t="s">
        <v>1314</v>
      </c>
      <c r="E7839" s="62" t="n">
        <v>5.67</v>
      </c>
      <c r="F7839" s="26" t="n">
        <v>12.54</v>
      </c>
      <c r="G7839" s="26" t="n">
        <v>71.09</v>
      </c>
    </row>
    <row r="7840" customFormat="false" ht="15" hidden="false" customHeight="false" outlineLevel="0" collapsed="false">
      <c r="A7840" s="64" t="s">
        <v>1353</v>
      </c>
      <c r="B7840" s="64"/>
      <c r="C7840" s="64"/>
      <c r="D7840" s="64"/>
      <c r="E7840" s="64"/>
      <c r="F7840" s="64"/>
      <c r="G7840" s="65" t="n">
        <v>29.51</v>
      </c>
    </row>
    <row r="7841" customFormat="false" ht="15" hidden="false" customHeight="false" outlineLevel="0" collapsed="false">
      <c r="A7841" s="64" t="s">
        <v>1354</v>
      </c>
      <c r="B7841" s="64"/>
      <c r="C7841" s="64"/>
      <c r="D7841" s="64"/>
      <c r="E7841" s="64"/>
      <c r="F7841" s="64"/>
      <c r="G7841" s="65" t="n">
        <v>145.2</v>
      </c>
    </row>
    <row r="7842" customFormat="false" ht="15" hidden="false" customHeight="false" outlineLevel="0" collapsed="false">
      <c r="A7842" s="64" t="s">
        <v>1355</v>
      </c>
      <c r="B7842" s="64"/>
      <c r="C7842" s="64"/>
      <c r="D7842" s="64"/>
      <c r="E7842" s="64"/>
      <c r="F7842" s="64"/>
      <c r="G7842" s="65" t="n">
        <v>174.71</v>
      </c>
    </row>
    <row r="7843" customFormat="false" ht="15" hidden="false" customHeight="false" outlineLevel="0" collapsed="false">
      <c r="A7843" s="64" t="s">
        <v>1356</v>
      </c>
      <c r="B7843" s="64"/>
      <c r="C7843" s="64"/>
      <c r="D7843" s="64"/>
      <c r="E7843" s="64"/>
      <c r="F7843" s="64"/>
      <c r="G7843" s="65" t="n">
        <v>0</v>
      </c>
    </row>
    <row r="7844" customFormat="false" ht="15" hidden="false" customHeight="false" outlineLevel="0" collapsed="false">
      <c r="A7844" s="64" t="s">
        <v>1357</v>
      </c>
      <c r="B7844" s="64"/>
      <c r="C7844" s="64"/>
      <c r="D7844" s="64"/>
      <c r="E7844" s="64"/>
      <c r="F7844" s="64"/>
      <c r="G7844" s="65" t="n">
        <v>44.81</v>
      </c>
    </row>
    <row r="7845" customFormat="false" ht="15" hidden="false" customHeight="false" outlineLevel="0" collapsed="false">
      <c r="A7845" s="64" t="s">
        <v>1358</v>
      </c>
      <c r="B7845" s="64"/>
      <c r="C7845" s="64"/>
      <c r="D7845" s="64"/>
      <c r="E7845" s="64"/>
      <c r="F7845" s="64"/>
      <c r="G7845" s="65" t="n">
        <v>0</v>
      </c>
    </row>
    <row r="7846" customFormat="false" ht="15" hidden="false" customHeight="false" outlineLevel="0" collapsed="false">
      <c r="A7846" s="64" t="s">
        <v>1359</v>
      </c>
      <c r="B7846" s="64"/>
      <c r="C7846" s="64"/>
      <c r="D7846" s="64"/>
      <c r="E7846" s="64"/>
      <c r="F7846" s="64"/>
      <c r="G7846" s="65" t="n">
        <v>44.81</v>
      </c>
    </row>
    <row r="7847" customFormat="false" ht="15" hidden="false" customHeight="false" outlineLevel="0" collapsed="false">
      <c r="A7847" s="64" t="s">
        <v>1360</v>
      </c>
      <c r="B7847" s="64"/>
      <c r="C7847" s="64"/>
      <c r="D7847" s="64"/>
      <c r="E7847" s="64"/>
      <c r="F7847" s="64"/>
      <c r="G7847" s="65" t="n">
        <v>219.52</v>
      </c>
    </row>
    <row r="7848" customFormat="false" ht="15" hidden="false" customHeight="false" outlineLevel="0" collapsed="false">
      <c r="A7848" s="64" t="s">
        <v>1361</v>
      </c>
      <c r="B7848" s="64"/>
      <c r="C7848" s="64"/>
      <c r="D7848" s="64"/>
      <c r="E7848" s="64"/>
      <c r="F7848" s="64"/>
      <c r="G7848" s="65" t="n">
        <v>3.78</v>
      </c>
    </row>
    <row r="7849" customFormat="false" ht="15" hidden="false" customHeight="false" outlineLevel="0" collapsed="false">
      <c r="A7849" s="64" t="s">
        <v>1362</v>
      </c>
      <c r="B7849" s="64"/>
      <c r="C7849" s="64"/>
      <c r="D7849" s="64"/>
      <c r="E7849" s="64"/>
      <c r="F7849" s="64"/>
      <c r="G7849" s="65" t="n">
        <f aca="false">G7847*G7848</f>
        <v>829.7856</v>
      </c>
    </row>
    <row r="7850" customFormat="false" ht="15" hidden="false" customHeight="false" outlineLevel="0" collapsed="false">
      <c r="A7850" s="66"/>
      <c r="B7850" s="66"/>
      <c r="C7850" s="66"/>
      <c r="D7850" s="66"/>
      <c r="E7850" s="66"/>
      <c r="F7850" s="66"/>
      <c r="G7850" s="66"/>
    </row>
    <row r="7851" customFormat="false" ht="38.25" hidden="false" customHeight="false" outlineLevel="0" collapsed="false">
      <c r="A7851" s="30" t="s">
        <v>925</v>
      </c>
      <c r="B7851" s="30" t="s">
        <v>209</v>
      </c>
      <c r="C7851" s="61" t="s">
        <v>17</v>
      </c>
      <c r="D7851" s="61" t="s">
        <v>18</v>
      </c>
      <c r="E7851" s="62"/>
      <c r="F7851" s="25"/>
      <c r="G7851" s="25"/>
    </row>
    <row r="7852" customFormat="false" ht="25.5" hidden="false" customHeight="false" outlineLevel="0" collapsed="false">
      <c r="A7852" s="63" t="n">
        <v>10952</v>
      </c>
      <c r="B7852" s="23" t="s">
        <v>1646</v>
      </c>
      <c r="C7852" s="24" t="s">
        <v>1343</v>
      </c>
      <c r="D7852" s="24" t="s">
        <v>114</v>
      </c>
      <c r="E7852" s="62" t="n">
        <v>10.57</v>
      </c>
      <c r="F7852" s="26" t="n">
        <v>2.74</v>
      </c>
      <c r="G7852" s="26" t="n">
        <v>28.97</v>
      </c>
    </row>
    <row r="7853" customFormat="false" ht="38.25" hidden="false" customHeight="false" outlineLevel="0" collapsed="false">
      <c r="A7853" s="63" t="n">
        <v>11026</v>
      </c>
      <c r="B7853" s="23" t="s">
        <v>1647</v>
      </c>
      <c r="C7853" s="24" t="s">
        <v>1343</v>
      </c>
      <c r="D7853" s="24" t="s">
        <v>114</v>
      </c>
      <c r="E7853" s="62" t="n">
        <v>19.56</v>
      </c>
      <c r="F7853" s="26" t="n">
        <v>5.78</v>
      </c>
      <c r="G7853" s="26" t="n">
        <v>113.05</v>
      </c>
    </row>
    <row r="7854" customFormat="false" ht="25.5" hidden="false" customHeight="false" outlineLevel="0" collapsed="false">
      <c r="A7854" s="63" t="n">
        <v>1106</v>
      </c>
      <c r="B7854" s="23" t="s">
        <v>1395</v>
      </c>
      <c r="C7854" s="24" t="s">
        <v>1343</v>
      </c>
      <c r="D7854" s="24" t="s">
        <v>114</v>
      </c>
      <c r="E7854" s="62" t="n">
        <v>1.28</v>
      </c>
      <c r="F7854" s="26" t="n">
        <v>0.7</v>
      </c>
      <c r="G7854" s="26" t="n">
        <v>0.9</v>
      </c>
    </row>
    <row r="7855" customFormat="false" ht="25.5" hidden="false" customHeight="false" outlineLevel="0" collapsed="false">
      <c r="A7855" s="63" t="n">
        <v>1379</v>
      </c>
      <c r="B7855" s="23" t="s">
        <v>1548</v>
      </c>
      <c r="C7855" s="24" t="s">
        <v>1343</v>
      </c>
      <c r="D7855" s="24" t="s">
        <v>114</v>
      </c>
      <c r="E7855" s="62" t="n">
        <v>5.89</v>
      </c>
      <c r="F7855" s="26" t="n">
        <v>0.47</v>
      </c>
      <c r="G7855" s="26" t="n">
        <v>2.77</v>
      </c>
    </row>
    <row r="7856" customFormat="false" ht="15" hidden="false" customHeight="false" outlineLevel="0" collapsed="false">
      <c r="A7856" s="63" t="n">
        <v>26</v>
      </c>
      <c r="B7856" s="23" t="s">
        <v>1648</v>
      </c>
      <c r="C7856" s="24" t="s">
        <v>1343</v>
      </c>
      <c r="D7856" s="24" t="s">
        <v>114</v>
      </c>
      <c r="E7856" s="62" t="n">
        <v>6.53</v>
      </c>
      <c r="F7856" s="26" t="n">
        <v>3.47</v>
      </c>
      <c r="G7856" s="26" t="n">
        <v>22.65</v>
      </c>
    </row>
    <row r="7857" customFormat="false" ht="38.25" hidden="false" customHeight="false" outlineLevel="0" collapsed="false">
      <c r="A7857" s="63" t="n">
        <v>370</v>
      </c>
      <c r="B7857" s="23" t="s">
        <v>1549</v>
      </c>
      <c r="C7857" s="24" t="s">
        <v>1343</v>
      </c>
      <c r="D7857" s="24" t="s">
        <v>28</v>
      </c>
      <c r="E7857" s="62" t="n">
        <v>0.03</v>
      </c>
      <c r="F7857" s="26" t="n">
        <v>44</v>
      </c>
      <c r="G7857" s="26" t="n">
        <v>1.41</v>
      </c>
    </row>
    <row r="7858" customFormat="false" ht="25.5" hidden="false" customHeight="false" outlineLevel="0" collapsed="false">
      <c r="A7858" s="63" t="s">
        <v>1363</v>
      </c>
      <c r="B7858" s="23" t="s">
        <v>1364</v>
      </c>
      <c r="C7858" s="24" t="s">
        <v>17</v>
      </c>
      <c r="D7858" s="24" t="s">
        <v>1314</v>
      </c>
      <c r="E7858" s="62" t="n">
        <v>1.92</v>
      </c>
      <c r="F7858" s="26" t="n">
        <v>15.53</v>
      </c>
      <c r="G7858" s="26" t="n">
        <v>29.81</v>
      </c>
    </row>
    <row r="7859" customFormat="false" ht="25.5" hidden="false" customHeight="false" outlineLevel="0" collapsed="false">
      <c r="A7859" s="63" t="s">
        <v>1349</v>
      </c>
      <c r="B7859" s="23" t="s">
        <v>1350</v>
      </c>
      <c r="C7859" s="24" t="s">
        <v>17</v>
      </c>
      <c r="D7859" s="24" t="s">
        <v>1314</v>
      </c>
      <c r="E7859" s="62" t="n">
        <v>1.92</v>
      </c>
      <c r="F7859" s="26" t="n">
        <v>12.54</v>
      </c>
      <c r="G7859" s="26" t="n">
        <v>24.07</v>
      </c>
    </row>
    <row r="7860" customFormat="false" ht="15" hidden="false" customHeight="false" outlineLevel="0" collapsed="false">
      <c r="A7860" s="64" t="s">
        <v>1353</v>
      </c>
      <c r="B7860" s="64"/>
      <c r="C7860" s="64"/>
      <c r="D7860" s="64"/>
      <c r="E7860" s="64"/>
      <c r="F7860" s="64"/>
      <c r="G7860" s="65" t="n">
        <v>29.51</v>
      </c>
    </row>
    <row r="7861" customFormat="false" ht="15" hidden="false" customHeight="false" outlineLevel="0" collapsed="false">
      <c r="A7861" s="64" t="s">
        <v>1354</v>
      </c>
      <c r="B7861" s="64"/>
      <c r="C7861" s="64"/>
      <c r="D7861" s="64"/>
      <c r="E7861" s="64"/>
      <c r="F7861" s="64"/>
      <c r="G7861" s="65" t="n">
        <v>145.2</v>
      </c>
    </row>
    <row r="7862" customFormat="false" ht="15" hidden="false" customHeight="false" outlineLevel="0" collapsed="false">
      <c r="A7862" s="64" t="s">
        <v>1355</v>
      </c>
      <c r="B7862" s="64"/>
      <c r="C7862" s="64"/>
      <c r="D7862" s="64"/>
      <c r="E7862" s="64"/>
      <c r="F7862" s="64"/>
      <c r="G7862" s="65" t="n">
        <v>174.71</v>
      </c>
    </row>
    <row r="7863" customFormat="false" ht="15" hidden="false" customHeight="false" outlineLevel="0" collapsed="false">
      <c r="A7863" s="64" t="s">
        <v>1356</v>
      </c>
      <c r="B7863" s="64"/>
      <c r="C7863" s="64"/>
      <c r="D7863" s="64"/>
      <c r="E7863" s="64"/>
      <c r="F7863" s="64"/>
      <c r="G7863" s="65" t="n">
        <v>0</v>
      </c>
    </row>
    <row r="7864" customFormat="false" ht="15" hidden="false" customHeight="false" outlineLevel="0" collapsed="false">
      <c r="A7864" s="64" t="s">
        <v>1357</v>
      </c>
      <c r="B7864" s="64"/>
      <c r="C7864" s="64"/>
      <c r="D7864" s="64"/>
      <c r="E7864" s="64"/>
      <c r="F7864" s="64"/>
      <c r="G7864" s="65" t="n">
        <v>44.81</v>
      </c>
    </row>
    <row r="7865" customFormat="false" ht="15" hidden="false" customHeight="false" outlineLevel="0" collapsed="false">
      <c r="A7865" s="64" t="s">
        <v>1358</v>
      </c>
      <c r="B7865" s="64"/>
      <c r="C7865" s="64"/>
      <c r="D7865" s="64"/>
      <c r="E7865" s="64"/>
      <c r="F7865" s="64"/>
      <c r="G7865" s="65" t="n">
        <v>0</v>
      </c>
    </row>
    <row r="7866" customFormat="false" ht="15" hidden="false" customHeight="false" outlineLevel="0" collapsed="false">
      <c r="A7866" s="64" t="s">
        <v>1359</v>
      </c>
      <c r="B7866" s="64"/>
      <c r="C7866" s="64"/>
      <c r="D7866" s="64"/>
      <c r="E7866" s="64"/>
      <c r="F7866" s="64"/>
      <c r="G7866" s="65" t="n">
        <v>44.81</v>
      </c>
    </row>
    <row r="7867" customFormat="false" ht="15" hidden="false" customHeight="false" outlineLevel="0" collapsed="false">
      <c r="A7867" s="64" t="s">
        <v>1360</v>
      </c>
      <c r="B7867" s="64"/>
      <c r="C7867" s="64"/>
      <c r="D7867" s="64"/>
      <c r="E7867" s="64"/>
      <c r="F7867" s="64"/>
      <c r="G7867" s="65" t="n">
        <v>219.52</v>
      </c>
    </row>
    <row r="7868" customFormat="false" ht="15" hidden="false" customHeight="false" outlineLevel="0" collapsed="false">
      <c r="A7868" s="64" t="s">
        <v>1361</v>
      </c>
      <c r="B7868" s="64"/>
      <c r="C7868" s="64"/>
      <c r="D7868" s="64"/>
      <c r="E7868" s="64"/>
      <c r="F7868" s="64"/>
      <c r="G7868" s="65" t="n">
        <v>1.28</v>
      </c>
    </row>
    <row r="7869" customFormat="false" ht="15" hidden="false" customHeight="false" outlineLevel="0" collapsed="false">
      <c r="A7869" s="64" t="s">
        <v>1362</v>
      </c>
      <c r="B7869" s="64"/>
      <c r="C7869" s="64"/>
      <c r="D7869" s="64"/>
      <c r="E7869" s="64"/>
      <c r="F7869" s="64"/>
      <c r="G7869" s="65" t="n">
        <f aca="false">G7867*G7868</f>
        <v>280.9856</v>
      </c>
    </row>
    <row r="7870" customFormat="false" ht="15" hidden="false" customHeight="false" outlineLevel="0" collapsed="false">
      <c r="A7870" s="66"/>
      <c r="B7870" s="66"/>
      <c r="C7870" s="66"/>
      <c r="D7870" s="66"/>
      <c r="E7870" s="66"/>
      <c r="F7870" s="66"/>
      <c r="G7870" s="66"/>
    </row>
    <row r="7871" customFormat="false" ht="63.75" hidden="false" customHeight="false" outlineLevel="0" collapsed="false">
      <c r="A7871" s="30" t="s">
        <v>926</v>
      </c>
      <c r="B7871" s="30" t="s">
        <v>211</v>
      </c>
      <c r="C7871" s="61" t="s">
        <v>17</v>
      </c>
      <c r="D7871" s="61" t="s">
        <v>23</v>
      </c>
      <c r="E7871" s="62"/>
      <c r="F7871" s="25"/>
      <c r="G7871" s="25"/>
    </row>
    <row r="7872" customFormat="false" ht="63.75" hidden="false" customHeight="false" outlineLevel="0" collapsed="false">
      <c r="A7872" s="63" t="n">
        <v>11480</v>
      </c>
      <c r="B7872" s="23" t="s">
        <v>1649</v>
      </c>
      <c r="C7872" s="24" t="s">
        <v>1343</v>
      </c>
      <c r="D7872" s="24" t="s">
        <v>1405</v>
      </c>
      <c r="E7872" s="62" t="n">
        <v>7</v>
      </c>
      <c r="F7872" s="26" t="n">
        <v>52.05</v>
      </c>
      <c r="G7872" s="26" t="n">
        <v>364.35</v>
      </c>
    </row>
    <row r="7873" customFormat="false" ht="25.5" hidden="false" customHeight="false" outlineLevel="0" collapsed="false">
      <c r="A7873" s="63" t="s">
        <v>1568</v>
      </c>
      <c r="B7873" s="23" t="s">
        <v>1569</v>
      </c>
      <c r="C7873" s="24" t="s">
        <v>17</v>
      </c>
      <c r="D7873" s="24" t="s">
        <v>1314</v>
      </c>
      <c r="E7873" s="62" t="n">
        <v>9.1</v>
      </c>
      <c r="F7873" s="26" t="n">
        <v>12.67</v>
      </c>
      <c r="G7873" s="26" t="n">
        <v>115.27</v>
      </c>
    </row>
    <row r="7874" customFormat="false" ht="25.5" hidden="false" customHeight="false" outlineLevel="0" collapsed="false">
      <c r="A7874" s="63" t="s">
        <v>1365</v>
      </c>
      <c r="B7874" s="23" t="s">
        <v>1366</v>
      </c>
      <c r="C7874" s="24" t="s">
        <v>17</v>
      </c>
      <c r="D7874" s="24" t="s">
        <v>1314</v>
      </c>
      <c r="E7874" s="62" t="n">
        <v>9.1</v>
      </c>
      <c r="F7874" s="26" t="n">
        <v>15.31</v>
      </c>
      <c r="G7874" s="26" t="n">
        <v>139.3</v>
      </c>
    </row>
    <row r="7875" customFormat="false" ht="15" hidden="false" customHeight="false" outlineLevel="0" collapsed="false">
      <c r="A7875" s="64" t="s">
        <v>1353</v>
      </c>
      <c r="B7875" s="64"/>
      <c r="C7875" s="64"/>
      <c r="D7875" s="64"/>
      <c r="E7875" s="64"/>
      <c r="F7875" s="64"/>
      <c r="G7875" s="65" t="n">
        <v>25.45</v>
      </c>
    </row>
    <row r="7876" customFormat="false" ht="15" hidden="false" customHeight="false" outlineLevel="0" collapsed="false">
      <c r="A7876" s="64" t="s">
        <v>1354</v>
      </c>
      <c r="B7876" s="64"/>
      <c r="C7876" s="64"/>
      <c r="D7876" s="64"/>
      <c r="E7876" s="64"/>
      <c r="F7876" s="64"/>
      <c r="G7876" s="65" t="n">
        <v>62.96</v>
      </c>
    </row>
    <row r="7877" customFormat="false" ht="15" hidden="false" customHeight="false" outlineLevel="0" collapsed="false">
      <c r="A7877" s="64" t="s">
        <v>1355</v>
      </c>
      <c r="B7877" s="64"/>
      <c r="C7877" s="64"/>
      <c r="D7877" s="64"/>
      <c r="E7877" s="64"/>
      <c r="F7877" s="64"/>
      <c r="G7877" s="65" t="n">
        <v>88.42</v>
      </c>
    </row>
    <row r="7878" customFormat="false" ht="15" hidden="false" customHeight="false" outlineLevel="0" collapsed="false">
      <c r="A7878" s="64" t="s">
        <v>1356</v>
      </c>
      <c r="B7878" s="64"/>
      <c r="C7878" s="64"/>
      <c r="D7878" s="64"/>
      <c r="E7878" s="64"/>
      <c r="F7878" s="64"/>
      <c r="G7878" s="65" t="n">
        <v>0</v>
      </c>
    </row>
    <row r="7879" customFormat="false" ht="15" hidden="false" customHeight="false" outlineLevel="0" collapsed="false">
      <c r="A7879" s="64" t="s">
        <v>1357</v>
      </c>
      <c r="B7879" s="64"/>
      <c r="C7879" s="64"/>
      <c r="D7879" s="64"/>
      <c r="E7879" s="64"/>
      <c r="F7879" s="64"/>
      <c r="G7879" s="65" t="n">
        <v>22.68</v>
      </c>
    </row>
    <row r="7880" customFormat="false" ht="15" hidden="false" customHeight="false" outlineLevel="0" collapsed="false">
      <c r="A7880" s="64" t="s">
        <v>1358</v>
      </c>
      <c r="B7880" s="64"/>
      <c r="C7880" s="64"/>
      <c r="D7880" s="64"/>
      <c r="E7880" s="64"/>
      <c r="F7880" s="64"/>
      <c r="G7880" s="65" t="n">
        <v>0</v>
      </c>
    </row>
    <row r="7881" customFormat="false" ht="15" hidden="false" customHeight="false" outlineLevel="0" collapsed="false">
      <c r="A7881" s="64" t="s">
        <v>1359</v>
      </c>
      <c r="B7881" s="64"/>
      <c r="C7881" s="64"/>
      <c r="D7881" s="64"/>
      <c r="E7881" s="64"/>
      <c r="F7881" s="64"/>
      <c r="G7881" s="65" t="n">
        <v>22.68</v>
      </c>
    </row>
    <row r="7882" customFormat="false" ht="15" hidden="false" customHeight="false" outlineLevel="0" collapsed="false">
      <c r="A7882" s="64" t="s">
        <v>1360</v>
      </c>
      <c r="B7882" s="64"/>
      <c r="C7882" s="64"/>
      <c r="D7882" s="64"/>
      <c r="E7882" s="64"/>
      <c r="F7882" s="64"/>
      <c r="G7882" s="65" t="n">
        <v>111.1</v>
      </c>
    </row>
    <row r="7883" customFormat="false" ht="15" hidden="false" customHeight="false" outlineLevel="0" collapsed="false">
      <c r="A7883" s="64" t="s">
        <v>1361</v>
      </c>
      <c r="B7883" s="64"/>
      <c r="C7883" s="64"/>
      <c r="D7883" s="64"/>
      <c r="E7883" s="64"/>
      <c r="F7883" s="64"/>
      <c r="G7883" s="65" t="n">
        <v>7</v>
      </c>
    </row>
    <row r="7884" customFormat="false" ht="15" hidden="false" customHeight="false" outlineLevel="0" collapsed="false">
      <c r="A7884" s="64" t="s">
        <v>1362</v>
      </c>
      <c r="B7884" s="64"/>
      <c r="C7884" s="64"/>
      <c r="D7884" s="64"/>
      <c r="E7884" s="64"/>
      <c r="F7884" s="64"/>
      <c r="G7884" s="65" t="n">
        <f aca="false">G7882*G7883</f>
        <v>777.7</v>
      </c>
    </row>
    <row r="7885" customFormat="false" ht="15" hidden="false" customHeight="false" outlineLevel="0" collapsed="false">
      <c r="A7885" s="66"/>
      <c r="B7885" s="66"/>
      <c r="C7885" s="66"/>
      <c r="D7885" s="66"/>
      <c r="E7885" s="66"/>
      <c r="F7885" s="66"/>
      <c r="G7885" s="66"/>
    </row>
    <row r="7886" customFormat="false" ht="76.5" hidden="false" customHeight="false" outlineLevel="0" collapsed="false">
      <c r="A7886" s="30" t="s">
        <v>927</v>
      </c>
      <c r="B7886" s="30" t="s">
        <v>928</v>
      </c>
      <c r="C7886" s="61" t="s">
        <v>17</v>
      </c>
      <c r="D7886" s="61" t="s">
        <v>23</v>
      </c>
      <c r="E7886" s="62"/>
      <c r="F7886" s="25"/>
      <c r="G7886" s="25"/>
    </row>
    <row r="7887" customFormat="false" ht="89.25" hidden="false" customHeight="false" outlineLevel="0" collapsed="false">
      <c r="A7887" s="63" t="n">
        <v>3099</v>
      </c>
      <c r="B7887" s="23" t="s">
        <v>2084</v>
      </c>
      <c r="C7887" s="24" t="s">
        <v>1343</v>
      </c>
      <c r="D7887" s="24" t="s">
        <v>1405</v>
      </c>
      <c r="E7887" s="62" t="n">
        <v>5</v>
      </c>
      <c r="F7887" s="26" t="n">
        <v>53.86</v>
      </c>
      <c r="G7887" s="26" t="n">
        <v>269.3</v>
      </c>
    </row>
    <row r="7888" customFormat="false" ht="25.5" hidden="false" customHeight="false" outlineLevel="0" collapsed="false">
      <c r="A7888" s="63" t="s">
        <v>1365</v>
      </c>
      <c r="B7888" s="23" t="s">
        <v>1366</v>
      </c>
      <c r="C7888" s="24" t="s">
        <v>17</v>
      </c>
      <c r="D7888" s="24" t="s">
        <v>1314</v>
      </c>
      <c r="E7888" s="62" t="n">
        <v>3.84</v>
      </c>
      <c r="F7888" s="26" t="n">
        <v>15.31</v>
      </c>
      <c r="G7888" s="26" t="n">
        <v>58.7</v>
      </c>
    </row>
    <row r="7889" customFormat="false" ht="25.5" hidden="false" customHeight="false" outlineLevel="0" collapsed="false">
      <c r="A7889" s="63" t="s">
        <v>1349</v>
      </c>
      <c r="B7889" s="23" t="s">
        <v>1350</v>
      </c>
      <c r="C7889" s="24" t="s">
        <v>17</v>
      </c>
      <c r="D7889" s="24" t="s">
        <v>1314</v>
      </c>
      <c r="E7889" s="62" t="n">
        <v>1.92</v>
      </c>
      <c r="F7889" s="26" t="n">
        <v>12.54</v>
      </c>
      <c r="G7889" s="26" t="n">
        <v>24.07</v>
      </c>
    </row>
    <row r="7890" customFormat="false" ht="15" hidden="false" customHeight="false" outlineLevel="0" collapsed="false">
      <c r="A7890" s="64" t="s">
        <v>1353</v>
      </c>
      <c r="B7890" s="64"/>
      <c r="C7890" s="64"/>
      <c r="D7890" s="64"/>
      <c r="E7890" s="64"/>
      <c r="F7890" s="64"/>
      <c r="G7890" s="65" t="n">
        <v>11.72</v>
      </c>
    </row>
    <row r="7891" customFormat="false" ht="15" hidden="false" customHeight="false" outlineLevel="0" collapsed="false">
      <c r="A7891" s="64" t="s">
        <v>1354</v>
      </c>
      <c r="B7891" s="64"/>
      <c r="C7891" s="64"/>
      <c r="D7891" s="64"/>
      <c r="E7891" s="64"/>
      <c r="F7891" s="64"/>
      <c r="G7891" s="65" t="n">
        <v>58.69</v>
      </c>
    </row>
    <row r="7892" customFormat="false" ht="15" hidden="false" customHeight="false" outlineLevel="0" collapsed="false">
      <c r="A7892" s="64" t="s">
        <v>1355</v>
      </c>
      <c r="B7892" s="64"/>
      <c r="C7892" s="64"/>
      <c r="D7892" s="64"/>
      <c r="E7892" s="64"/>
      <c r="F7892" s="64"/>
      <c r="G7892" s="65" t="n">
        <v>70.42</v>
      </c>
    </row>
    <row r="7893" customFormat="false" ht="15" hidden="false" customHeight="false" outlineLevel="0" collapsed="false">
      <c r="A7893" s="64" t="s">
        <v>1356</v>
      </c>
      <c r="B7893" s="64"/>
      <c r="C7893" s="64"/>
      <c r="D7893" s="64"/>
      <c r="E7893" s="64"/>
      <c r="F7893" s="64"/>
      <c r="G7893" s="65" t="n">
        <v>0</v>
      </c>
    </row>
    <row r="7894" customFormat="false" ht="15" hidden="false" customHeight="false" outlineLevel="0" collapsed="false">
      <c r="A7894" s="64" t="s">
        <v>1357</v>
      </c>
      <c r="B7894" s="64"/>
      <c r="C7894" s="64"/>
      <c r="D7894" s="64"/>
      <c r="E7894" s="64"/>
      <c r="F7894" s="64"/>
      <c r="G7894" s="65" t="n">
        <v>18.06</v>
      </c>
    </row>
    <row r="7895" customFormat="false" ht="15" hidden="false" customHeight="false" outlineLevel="0" collapsed="false">
      <c r="A7895" s="64" t="s">
        <v>1358</v>
      </c>
      <c r="B7895" s="64"/>
      <c r="C7895" s="64"/>
      <c r="D7895" s="64"/>
      <c r="E7895" s="64"/>
      <c r="F7895" s="64"/>
      <c r="G7895" s="65" t="n">
        <v>0</v>
      </c>
    </row>
    <row r="7896" customFormat="false" ht="15" hidden="false" customHeight="false" outlineLevel="0" collapsed="false">
      <c r="A7896" s="64" t="s">
        <v>1359</v>
      </c>
      <c r="B7896" s="64"/>
      <c r="C7896" s="64"/>
      <c r="D7896" s="64"/>
      <c r="E7896" s="64"/>
      <c r="F7896" s="64"/>
      <c r="G7896" s="65" t="n">
        <v>18.06</v>
      </c>
    </row>
    <row r="7897" customFormat="false" ht="15" hidden="false" customHeight="false" outlineLevel="0" collapsed="false">
      <c r="A7897" s="64" t="s">
        <v>1360</v>
      </c>
      <c r="B7897" s="64"/>
      <c r="C7897" s="64"/>
      <c r="D7897" s="64"/>
      <c r="E7897" s="64"/>
      <c r="F7897" s="64"/>
      <c r="G7897" s="65" t="n">
        <v>88.48</v>
      </c>
    </row>
    <row r="7898" customFormat="false" ht="15" hidden="false" customHeight="false" outlineLevel="0" collapsed="false">
      <c r="A7898" s="64" t="s">
        <v>1361</v>
      </c>
      <c r="B7898" s="64"/>
      <c r="C7898" s="64"/>
      <c r="D7898" s="64"/>
      <c r="E7898" s="64"/>
      <c r="F7898" s="64"/>
      <c r="G7898" s="65" t="n">
        <v>5</v>
      </c>
    </row>
    <row r="7899" customFormat="false" ht="15" hidden="false" customHeight="false" outlineLevel="0" collapsed="false">
      <c r="A7899" s="64" t="s">
        <v>1362</v>
      </c>
      <c r="B7899" s="64"/>
      <c r="C7899" s="64"/>
      <c r="D7899" s="64"/>
      <c r="E7899" s="64"/>
      <c r="F7899" s="64"/>
      <c r="G7899" s="65" t="n">
        <f aca="false">G7897*G7898</f>
        <v>442.4</v>
      </c>
    </row>
    <row r="7900" customFormat="false" ht="15" hidden="false" customHeight="false" outlineLevel="0" collapsed="false">
      <c r="A7900" s="66"/>
      <c r="B7900" s="66"/>
      <c r="C7900" s="66"/>
      <c r="D7900" s="66"/>
      <c r="E7900" s="66"/>
      <c r="F7900" s="66"/>
      <c r="G7900" s="66"/>
    </row>
    <row r="7901" customFormat="false" ht="114.75" hidden="false" customHeight="false" outlineLevel="0" collapsed="false">
      <c r="A7901" s="30" t="s">
        <v>929</v>
      </c>
      <c r="B7901" s="30" t="s">
        <v>213</v>
      </c>
      <c r="C7901" s="61" t="s">
        <v>17</v>
      </c>
      <c r="D7901" s="61" t="s">
        <v>23</v>
      </c>
      <c r="E7901" s="62"/>
      <c r="F7901" s="25"/>
      <c r="G7901" s="25"/>
    </row>
    <row r="7902" customFormat="false" ht="51" hidden="false" customHeight="false" outlineLevel="0" collapsed="false">
      <c r="A7902" s="63" t="s">
        <v>1650</v>
      </c>
      <c r="B7902" s="23" t="s">
        <v>1651</v>
      </c>
      <c r="C7902" s="24" t="s">
        <v>17</v>
      </c>
      <c r="D7902" s="24" t="s">
        <v>23</v>
      </c>
      <c r="E7902" s="62" t="n">
        <v>10</v>
      </c>
      <c r="F7902" s="26" t="n">
        <v>179.38</v>
      </c>
      <c r="G7902" s="26" t="n">
        <v>1793.79</v>
      </c>
    </row>
    <row r="7903" customFormat="false" ht="51" hidden="false" customHeight="false" outlineLevel="0" collapsed="false">
      <c r="A7903" s="63" t="s">
        <v>1652</v>
      </c>
      <c r="B7903" s="23" t="s">
        <v>1653</v>
      </c>
      <c r="C7903" s="24" t="s">
        <v>17</v>
      </c>
      <c r="D7903" s="24" t="s">
        <v>23</v>
      </c>
      <c r="E7903" s="62" t="n">
        <v>10</v>
      </c>
      <c r="F7903" s="26" t="n">
        <v>56.66</v>
      </c>
      <c r="G7903" s="26" t="n">
        <v>566.57</v>
      </c>
    </row>
    <row r="7904" customFormat="false" ht="63.75" hidden="false" customHeight="false" outlineLevel="0" collapsed="false">
      <c r="A7904" s="63" t="s">
        <v>1654</v>
      </c>
      <c r="B7904" s="23" t="s">
        <v>1655</v>
      </c>
      <c r="C7904" s="24" t="s">
        <v>17</v>
      </c>
      <c r="D7904" s="24" t="s">
        <v>23</v>
      </c>
      <c r="E7904" s="62" t="n">
        <v>20</v>
      </c>
      <c r="F7904" s="26" t="n">
        <v>28.42</v>
      </c>
      <c r="G7904" s="26" t="n">
        <v>568.33</v>
      </c>
    </row>
    <row r="7905" customFormat="false" ht="76.5" hidden="false" customHeight="false" outlineLevel="0" collapsed="false">
      <c r="A7905" s="63" t="s">
        <v>1656</v>
      </c>
      <c r="B7905" s="23" t="s">
        <v>1657</v>
      </c>
      <c r="C7905" s="24" t="s">
        <v>17</v>
      </c>
      <c r="D7905" s="24" t="s">
        <v>23</v>
      </c>
      <c r="E7905" s="62" t="n">
        <v>10</v>
      </c>
      <c r="F7905" s="26" t="n">
        <v>246.66</v>
      </c>
      <c r="G7905" s="26" t="n">
        <v>2466.61</v>
      </c>
    </row>
    <row r="7906" customFormat="false" ht="15" hidden="false" customHeight="false" outlineLevel="0" collapsed="false">
      <c r="A7906" s="64" t="s">
        <v>1353</v>
      </c>
      <c r="B7906" s="64"/>
      <c r="C7906" s="64"/>
      <c r="D7906" s="64"/>
      <c r="E7906" s="64"/>
      <c r="F7906" s="64"/>
      <c r="G7906" s="65" t="n">
        <v>114.17</v>
      </c>
    </row>
    <row r="7907" customFormat="false" ht="15" hidden="false" customHeight="false" outlineLevel="0" collapsed="false">
      <c r="A7907" s="64" t="s">
        <v>1354</v>
      </c>
      <c r="B7907" s="64"/>
      <c r="C7907" s="64"/>
      <c r="D7907" s="64"/>
      <c r="E7907" s="64"/>
      <c r="F7907" s="64"/>
      <c r="G7907" s="65" t="n">
        <v>425.36</v>
      </c>
    </row>
    <row r="7908" customFormat="false" ht="15" hidden="false" customHeight="false" outlineLevel="0" collapsed="false">
      <c r="A7908" s="64" t="s">
        <v>1355</v>
      </c>
      <c r="B7908" s="64"/>
      <c r="C7908" s="64"/>
      <c r="D7908" s="64"/>
      <c r="E7908" s="64"/>
      <c r="F7908" s="64"/>
      <c r="G7908" s="65" t="n">
        <v>539.53</v>
      </c>
    </row>
    <row r="7909" customFormat="false" ht="15" hidden="false" customHeight="false" outlineLevel="0" collapsed="false">
      <c r="A7909" s="64" t="s">
        <v>1356</v>
      </c>
      <c r="B7909" s="64"/>
      <c r="C7909" s="64"/>
      <c r="D7909" s="64"/>
      <c r="E7909" s="64"/>
      <c r="F7909" s="64"/>
      <c r="G7909" s="65" t="n">
        <v>0</v>
      </c>
    </row>
    <row r="7910" customFormat="false" ht="15" hidden="false" customHeight="false" outlineLevel="0" collapsed="false">
      <c r="A7910" s="64" t="s">
        <v>1357</v>
      </c>
      <c r="B7910" s="64"/>
      <c r="C7910" s="64"/>
      <c r="D7910" s="64"/>
      <c r="E7910" s="64"/>
      <c r="F7910" s="64"/>
      <c r="G7910" s="65" t="n">
        <v>138.39</v>
      </c>
    </row>
    <row r="7911" customFormat="false" ht="15" hidden="false" customHeight="false" outlineLevel="0" collapsed="false">
      <c r="A7911" s="64" t="s">
        <v>1358</v>
      </c>
      <c r="B7911" s="64"/>
      <c r="C7911" s="64"/>
      <c r="D7911" s="64"/>
      <c r="E7911" s="64"/>
      <c r="F7911" s="64"/>
      <c r="G7911" s="65" t="n">
        <v>0</v>
      </c>
    </row>
    <row r="7912" customFormat="false" ht="15" hidden="false" customHeight="false" outlineLevel="0" collapsed="false">
      <c r="A7912" s="64" t="s">
        <v>1359</v>
      </c>
      <c r="B7912" s="64"/>
      <c r="C7912" s="64"/>
      <c r="D7912" s="64"/>
      <c r="E7912" s="64"/>
      <c r="F7912" s="64"/>
      <c r="G7912" s="65" t="n">
        <v>138.39</v>
      </c>
    </row>
    <row r="7913" customFormat="false" ht="15" hidden="false" customHeight="false" outlineLevel="0" collapsed="false">
      <c r="A7913" s="64" t="s">
        <v>1360</v>
      </c>
      <c r="B7913" s="64"/>
      <c r="C7913" s="64"/>
      <c r="D7913" s="64"/>
      <c r="E7913" s="64"/>
      <c r="F7913" s="64"/>
      <c r="G7913" s="65" t="n">
        <v>677.92</v>
      </c>
    </row>
    <row r="7914" customFormat="false" ht="15" hidden="false" customHeight="false" outlineLevel="0" collapsed="false">
      <c r="A7914" s="64" t="s">
        <v>1361</v>
      </c>
      <c r="B7914" s="64"/>
      <c r="C7914" s="64"/>
      <c r="D7914" s="64"/>
      <c r="E7914" s="64"/>
      <c r="F7914" s="64"/>
      <c r="G7914" s="65" t="n">
        <v>10</v>
      </c>
    </row>
    <row r="7915" customFormat="false" ht="15" hidden="false" customHeight="false" outlineLevel="0" collapsed="false">
      <c r="A7915" s="64" t="s">
        <v>1362</v>
      </c>
      <c r="B7915" s="64"/>
      <c r="C7915" s="64"/>
      <c r="D7915" s="64"/>
      <c r="E7915" s="64"/>
      <c r="F7915" s="64"/>
      <c r="G7915" s="65" t="n">
        <f aca="false">G7913*G7914</f>
        <v>6779.2</v>
      </c>
    </row>
    <row r="7916" customFormat="false" ht="15" hidden="false" customHeight="false" outlineLevel="0" collapsed="false">
      <c r="A7916" s="66"/>
      <c r="B7916" s="66"/>
      <c r="C7916" s="66"/>
      <c r="D7916" s="66"/>
      <c r="E7916" s="66"/>
      <c r="F7916" s="66"/>
      <c r="G7916" s="66"/>
    </row>
    <row r="7917" customFormat="false" ht="114.75" hidden="false" customHeight="false" outlineLevel="0" collapsed="false">
      <c r="A7917" s="30" t="s">
        <v>930</v>
      </c>
      <c r="B7917" s="30" t="s">
        <v>931</v>
      </c>
      <c r="C7917" s="61" t="s">
        <v>17</v>
      </c>
      <c r="D7917" s="61" t="s">
        <v>23</v>
      </c>
      <c r="E7917" s="62"/>
      <c r="F7917" s="25"/>
      <c r="G7917" s="25"/>
    </row>
    <row r="7918" customFormat="false" ht="51" hidden="false" customHeight="false" outlineLevel="0" collapsed="false">
      <c r="A7918" s="63" t="s">
        <v>2085</v>
      </c>
      <c r="B7918" s="23" t="s">
        <v>2086</v>
      </c>
      <c r="C7918" s="24" t="s">
        <v>17</v>
      </c>
      <c r="D7918" s="24" t="s">
        <v>23</v>
      </c>
      <c r="E7918" s="62" t="n">
        <v>2</v>
      </c>
      <c r="F7918" s="26" t="n">
        <v>184.84</v>
      </c>
      <c r="G7918" s="26" t="n">
        <v>369.69</v>
      </c>
    </row>
    <row r="7919" customFormat="false" ht="51" hidden="false" customHeight="false" outlineLevel="0" collapsed="false">
      <c r="A7919" s="63" t="s">
        <v>2087</v>
      </c>
      <c r="B7919" s="23" t="s">
        <v>2088</v>
      </c>
      <c r="C7919" s="24" t="s">
        <v>17</v>
      </c>
      <c r="D7919" s="24" t="s">
        <v>23</v>
      </c>
      <c r="E7919" s="62" t="n">
        <v>2</v>
      </c>
      <c r="F7919" s="26" t="n">
        <v>60.7</v>
      </c>
      <c r="G7919" s="26" t="n">
        <v>121.4</v>
      </c>
    </row>
    <row r="7920" customFormat="false" ht="63.75" hidden="false" customHeight="false" outlineLevel="0" collapsed="false">
      <c r="A7920" s="63" t="s">
        <v>2089</v>
      </c>
      <c r="B7920" s="23" t="s">
        <v>2090</v>
      </c>
      <c r="C7920" s="24" t="s">
        <v>17</v>
      </c>
      <c r="D7920" s="24" t="s">
        <v>23</v>
      </c>
      <c r="E7920" s="62" t="n">
        <v>4</v>
      </c>
      <c r="F7920" s="26" t="n">
        <v>29.61</v>
      </c>
      <c r="G7920" s="26" t="n">
        <v>118.43</v>
      </c>
    </row>
    <row r="7921" customFormat="false" ht="76.5" hidden="false" customHeight="false" outlineLevel="0" collapsed="false">
      <c r="A7921" s="63" t="s">
        <v>2091</v>
      </c>
      <c r="B7921" s="23" t="s">
        <v>2092</v>
      </c>
      <c r="C7921" s="24" t="s">
        <v>17</v>
      </c>
      <c r="D7921" s="24" t="s">
        <v>23</v>
      </c>
      <c r="E7921" s="62" t="n">
        <v>2</v>
      </c>
      <c r="F7921" s="26" t="n">
        <v>235.23</v>
      </c>
      <c r="G7921" s="26" t="n">
        <v>470.46</v>
      </c>
    </row>
    <row r="7922" customFormat="false" ht="15" hidden="false" customHeight="false" outlineLevel="0" collapsed="false">
      <c r="A7922" s="64" t="s">
        <v>1353</v>
      </c>
      <c r="B7922" s="64"/>
      <c r="C7922" s="64"/>
      <c r="D7922" s="64"/>
      <c r="E7922" s="64"/>
      <c r="F7922" s="64"/>
      <c r="G7922" s="65" t="n">
        <v>124.04</v>
      </c>
    </row>
    <row r="7923" customFormat="false" ht="15" hidden="false" customHeight="false" outlineLevel="0" collapsed="false">
      <c r="A7923" s="64" t="s">
        <v>1354</v>
      </c>
      <c r="B7923" s="64"/>
      <c r="C7923" s="64"/>
      <c r="D7923" s="64"/>
      <c r="E7923" s="64"/>
      <c r="F7923" s="64"/>
      <c r="G7923" s="65" t="n">
        <v>415.95</v>
      </c>
    </row>
    <row r="7924" customFormat="false" ht="15" hidden="false" customHeight="false" outlineLevel="0" collapsed="false">
      <c r="A7924" s="64" t="s">
        <v>1355</v>
      </c>
      <c r="B7924" s="64"/>
      <c r="C7924" s="64"/>
      <c r="D7924" s="64"/>
      <c r="E7924" s="64"/>
      <c r="F7924" s="64"/>
      <c r="G7924" s="65" t="n">
        <v>539.99</v>
      </c>
    </row>
    <row r="7925" customFormat="false" ht="15" hidden="false" customHeight="false" outlineLevel="0" collapsed="false">
      <c r="A7925" s="64" t="s">
        <v>1356</v>
      </c>
      <c r="B7925" s="64"/>
      <c r="C7925" s="64"/>
      <c r="D7925" s="64"/>
      <c r="E7925" s="64"/>
      <c r="F7925" s="64"/>
      <c r="G7925" s="65" t="n">
        <v>0</v>
      </c>
    </row>
    <row r="7926" customFormat="false" ht="15" hidden="false" customHeight="false" outlineLevel="0" collapsed="false">
      <c r="A7926" s="64" t="s">
        <v>1357</v>
      </c>
      <c r="B7926" s="64"/>
      <c r="C7926" s="64"/>
      <c r="D7926" s="64"/>
      <c r="E7926" s="64"/>
      <c r="F7926" s="64"/>
      <c r="G7926" s="65" t="n">
        <v>138.51</v>
      </c>
    </row>
    <row r="7927" customFormat="false" ht="15" hidden="false" customHeight="false" outlineLevel="0" collapsed="false">
      <c r="A7927" s="64" t="s">
        <v>1358</v>
      </c>
      <c r="B7927" s="64"/>
      <c r="C7927" s="64"/>
      <c r="D7927" s="64"/>
      <c r="E7927" s="64"/>
      <c r="F7927" s="64"/>
      <c r="G7927" s="65" t="n">
        <v>0</v>
      </c>
    </row>
    <row r="7928" customFormat="false" ht="15" hidden="false" customHeight="false" outlineLevel="0" collapsed="false">
      <c r="A7928" s="64" t="s">
        <v>1359</v>
      </c>
      <c r="B7928" s="64"/>
      <c r="C7928" s="64"/>
      <c r="D7928" s="64"/>
      <c r="E7928" s="64"/>
      <c r="F7928" s="64"/>
      <c r="G7928" s="65" t="n">
        <v>138.51</v>
      </c>
    </row>
    <row r="7929" customFormat="false" ht="15" hidden="false" customHeight="false" outlineLevel="0" collapsed="false">
      <c r="A7929" s="64" t="s">
        <v>1360</v>
      </c>
      <c r="B7929" s="64"/>
      <c r="C7929" s="64"/>
      <c r="D7929" s="64"/>
      <c r="E7929" s="64"/>
      <c r="F7929" s="64"/>
      <c r="G7929" s="65" t="n">
        <v>678.5</v>
      </c>
    </row>
    <row r="7930" customFormat="false" ht="15" hidden="false" customHeight="false" outlineLevel="0" collapsed="false">
      <c r="A7930" s="64" t="s">
        <v>1361</v>
      </c>
      <c r="B7930" s="64"/>
      <c r="C7930" s="64"/>
      <c r="D7930" s="64"/>
      <c r="E7930" s="64"/>
      <c r="F7930" s="64"/>
      <c r="G7930" s="65" t="n">
        <v>2</v>
      </c>
    </row>
    <row r="7931" customFormat="false" ht="15" hidden="false" customHeight="false" outlineLevel="0" collapsed="false">
      <c r="A7931" s="64" t="s">
        <v>1362</v>
      </c>
      <c r="B7931" s="64"/>
      <c r="C7931" s="64"/>
      <c r="D7931" s="64"/>
      <c r="E7931" s="64"/>
      <c r="F7931" s="64"/>
      <c r="G7931" s="65" t="n">
        <f aca="false">G7929*G7930</f>
        <v>1357</v>
      </c>
    </row>
    <row r="7932" customFormat="false" ht="15" hidden="false" customHeight="false" outlineLevel="0" collapsed="false">
      <c r="A7932" s="66"/>
      <c r="B7932" s="66"/>
      <c r="C7932" s="66"/>
      <c r="D7932" s="66"/>
      <c r="E7932" s="66"/>
      <c r="F7932" s="66"/>
      <c r="G7932" s="66"/>
    </row>
    <row r="7933" customFormat="false" ht="76.5" hidden="false" customHeight="false" outlineLevel="0" collapsed="false">
      <c r="A7933" s="30" t="s">
        <v>932</v>
      </c>
      <c r="B7933" s="30" t="s">
        <v>933</v>
      </c>
      <c r="C7933" s="61" t="s">
        <v>17</v>
      </c>
      <c r="D7933" s="61" t="s">
        <v>23</v>
      </c>
      <c r="E7933" s="62"/>
      <c r="F7933" s="25"/>
      <c r="G7933" s="25"/>
    </row>
    <row r="7934" customFormat="false" ht="89.25" hidden="false" customHeight="false" outlineLevel="0" collapsed="false">
      <c r="A7934" s="63" t="n">
        <v>3093</v>
      </c>
      <c r="B7934" s="23" t="s">
        <v>2093</v>
      </c>
      <c r="C7934" s="24" t="s">
        <v>1343</v>
      </c>
      <c r="D7934" s="24" t="s">
        <v>1405</v>
      </c>
      <c r="E7934" s="62" t="n">
        <v>12</v>
      </c>
      <c r="F7934" s="26" t="n">
        <v>60.47</v>
      </c>
      <c r="G7934" s="26" t="n">
        <v>725.64</v>
      </c>
    </row>
    <row r="7935" customFormat="false" ht="25.5" hidden="false" customHeight="false" outlineLevel="0" collapsed="false">
      <c r="A7935" s="63" t="s">
        <v>1365</v>
      </c>
      <c r="B7935" s="23" t="s">
        <v>1366</v>
      </c>
      <c r="C7935" s="24" t="s">
        <v>17</v>
      </c>
      <c r="D7935" s="24" t="s">
        <v>1314</v>
      </c>
      <c r="E7935" s="62" t="n">
        <v>9.2</v>
      </c>
      <c r="F7935" s="26" t="n">
        <v>15.31</v>
      </c>
      <c r="G7935" s="26" t="n">
        <v>140.89</v>
      </c>
    </row>
    <row r="7936" customFormat="false" ht="25.5" hidden="false" customHeight="false" outlineLevel="0" collapsed="false">
      <c r="A7936" s="63" t="s">
        <v>1349</v>
      </c>
      <c r="B7936" s="23" t="s">
        <v>1350</v>
      </c>
      <c r="C7936" s="24" t="s">
        <v>17</v>
      </c>
      <c r="D7936" s="24" t="s">
        <v>1314</v>
      </c>
      <c r="E7936" s="62" t="n">
        <v>4.61</v>
      </c>
      <c r="F7936" s="26" t="n">
        <v>12.54</v>
      </c>
      <c r="G7936" s="26" t="n">
        <v>57.77</v>
      </c>
    </row>
    <row r="7937" customFormat="false" ht="15" hidden="false" customHeight="false" outlineLevel="0" collapsed="false">
      <c r="A7937" s="64" t="s">
        <v>1353</v>
      </c>
      <c r="B7937" s="64"/>
      <c r="C7937" s="64"/>
      <c r="D7937" s="64"/>
      <c r="E7937" s="64"/>
      <c r="F7937" s="64"/>
      <c r="G7937" s="65" t="n">
        <v>11.72</v>
      </c>
    </row>
    <row r="7938" customFormat="false" ht="15" hidden="false" customHeight="false" outlineLevel="0" collapsed="false">
      <c r="A7938" s="64" t="s">
        <v>1354</v>
      </c>
      <c r="B7938" s="64"/>
      <c r="C7938" s="64"/>
      <c r="D7938" s="64"/>
      <c r="E7938" s="64"/>
      <c r="F7938" s="64"/>
      <c r="G7938" s="65" t="n">
        <v>65.3</v>
      </c>
    </row>
    <row r="7939" customFormat="false" ht="15" hidden="false" customHeight="false" outlineLevel="0" collapsed="false">
      <c r="A7939" s="64" t="s">
        <v>1355</v>
      </c>
      <c r="B7939" s="64"/>
      <c r="C7939" s="64"/>
      <c r="D7939" s="64"/>
      <c r="E7939" s="64"/>
      <c r="F7939" s="64"/>
      <c r="G7939" s="65" t="n">
        <v>77.03</v>
      </c>
    </row>
    <row r="7940" customFormat="false" ht="15" hidden="false" customHeight="false" outlineLevel="0" collapsed="false">
      <c r="A7940" s="64" t="s">
        <v>1356</v>
      </c>
      <c r="B7940" s="64"/>
      <c r="C7940" s="64"/>
      <c r="D7940" s="64"/>
      <c r="E7940" s="64"/>
      <c r="F7940" s="64"/>
      <c r="G7940" s="65" t="n">
        <v>0</v>
      </c>
    </row>
    <row r="7941" customFormat="false" ht="15" hidden="false" customHeight="false" outlineLevel="0" collapsed="false">
      <c r="A7941" s="64" t="s">
        <v>1357</v>
      </c>
      <c r="B7941" s="64"/>
      <c r="C7941" s="64"/>
      <c r="D7941" s="64"/>
      <c r="E7941" s="64"/>
      <c r="F7941" s="64"/>
      <c r="G7941" s="65" t="n">
        <v>19.76</v>
      </c>
    </row>
    <row r="7942" customFormat="false" ht="15" hidden="false" customHeight="false" outlineLevel="0" collapsed="false">
      <c r="A7942" s="64" t="s">
        <v>1358</v>
      </c>
      <c r="B7942" s="64"/>
      <c r="C7942" s="64"/>
      <c r="D7942" s="64"/>
      <c r="E7942" s="64"/>
      <c r="F7942" s="64"/>
      <c r="G7942" s="65" t="n">
        <v>0</v>
      </c>
    </row>
    <row r="7943" customFormat="false" ht="15" hidden="false" customHeight="false" outlineLevel="0" collapsed="false">
      <c r="A7943" s="64" t="s">
        <v>1359</v>
      </c>
      <c r="B7943" s="64"/>
      <c r="C7943" s="64"/>
      <c r="D7943" s="64"/>
      <c r="E7943" s="64"/>
      <c r="F7943" s="64"/>
      <c r="G7943" s="65" t="n">
        <v>19.76</v>
      </c>
    </row>
    <row r="7944" customFormat="false" ht="15" hidden="false" customHeight="false" outlineLevel="0" collapsed="false">
      <c r="A7944" s="64" t="s">
        <v>1360</v>
      </c>
      <c r="B7944" s="64"/>
      <c r="C7944" s="64"/>
      <c r="D7944" s="64"/>
      <c r="E7944" s="64"/>
      <c r="F7944" s="64"/>
      <c r="G7944" s="65" t="n">
        <v>96.78</v>
      </c>
    </row>
    <row r="7945" customFormat="false" ht="15" hidden="false" customHeight="false" outlineLevel="0" collapsed="false">
      <c r="A7945" s="64" t="s">
        <v>1361</v>
      </c>
      <c r="B7945" s="64"/>
      <c r="C7945" s="64"/>
      <c r="D7945" s="64"/>
      <c r="E7945" s="64"/>
      <c r="F7945" s="64"/>
      <c r="G7945" s="65" t="n">
        <v>12</v>
      </c>
    </row>
    <row r="7946" customFormat="false" ht="15" hidden="false" customHeight="false" outlineLevel="0" collapsed="false">
      <c r="A7946" s="64" t="s">
        <v>1362</v>
      </c>
      <c r="B7946" s="64"/>
      <c r="C7946" s="64"/>
      <c r="D7946" s="64"/>
      <c r="E7946" s="64"/>
      <c r="F7946" s="64"/>
      <c r="G7946" s="65" t="n">
        <f aca="false">G7944*G7945</f>
        <v>1161.36</v>
      </c>
    </row>
    <row r="7947" customFormat="false" ht="15" hidden="false" customHeight="false" outlineLevel="0" collapsed="false">
      <c r="A7947" s="66"/>
      <c r="B7947" s="66"/>
      <c r="C7947" s="66"/>
      <c r="D7947" s="66"/>
      <c r="E7947" s="66"/>
      <c r="F7947" s="66"/>
      <c r="G7947" s="66"/>
    </row>
    <row r="7948" customFormat="false" ht="38.25" hidden="false" customHeight="false" outlineLevel="0" collapsed="false">
      <c r="A7948" s="30" t="s">
        <v>934</v>
      </c>
      <c r="B7948" s="30" t="s">
        <v>215</v>
      </c>
      <c r="C7948" s="61" t="s">
        <v>17</v>
      </c>
      <c r="D7948" s="61" t="s">
        <v>49</v>
      </c>
      <c r="E7948" s="62"/>
      <c r="F7948" s="25"/>
      <c r="G7948" s="25"/>
    </row>
    <row r="7949" customFormat="false" ht="38.25" hidden="false" customHeight="false" outlineLevel="0" collapsed="false">
      <c r="A7949" s="63" t="n">
        <v>2692</v>
      </c>
      <c r="B7949" s="23" t="s">
        <v>1563</v>
      </c>
      <c r="C7949" s="24" t="s">
        <v>1343</v>
      </c>
      <c r="D7949" s="24" t="s">
        <v>1398</v>
      </c>
      <c r="E7949" s="62" t="n">
        <v>0.13</v>
      </c>
      <c r="F7949" s="26" t="n">
        <v>6.24</v>
      </c>
      <c r="G7949" s="26" t="n">
        <v>0.8</v>
      </c>
    </row>
    <row r="7950" customFormat="false" ht="25.5" hidden="false" customHeight="false" outlineLevel="0" collapsed="false">
      <c r="A7950" s="63" t="n">
        <v>40215</v>
      </c>
      <c r="B7950" s="23" t="s">
        <v>1541</v>
      </c>
      <c r="C7950" s="24" t="s">
        <v>1343</v>
      </c>
      <c r="D7950" s="24" t="s">
        <v>23</v>
      </c>
      <c r="E7950" s="62" t="n">
        <v>128.4</v>
      </c>
      <c r="F7950" s="26" t="n">
        <v>0.11</v>
      </c>
      <c r="G7950" s="26" t="n">
        <v>14.12</v>
      </c>
    </row>
    <row r="7951" customFormat="false" ht="89.25" hidden="false" customHeight="false" outlineLevel="0" collapsed="false">
      <c r="A7951" s="63" t="s">
        <v>1658</v>
      </c>
      <c r="B7951" s="23" t="s">
        <v>1659</v>
      </c>
      <c r="C7951" s="24" t="s">
        <v>17</v>
      </c>
      <c r="D7951" s="24" t="s">
        <v>28</v>
      </c>
      <c r="E7951" s="62" t="n">
        <v>0.04</v>
      </c>
      <c r="F7951" s="26" t="n">
        <v>326.7</v>
      </c>
      <c r="G7951" s="26" t="n">
        <v>13.28</v>
      </c>
    </row>
    <row r="7952" customFormat="false" ht="25.5" hidden="false" customHeight="false" outlineLevel="0" collapsed="false">
      <c r="A7952" s="63" t="s">
        <v>1363</v>
      </c>
      <c r="B7952" s="23" t="s">
        <v>1364</v>
      </c>
      <c r="C7952" s="24" t="s">
        <v>17</v>
      </c>
      <c r="D7952" s="24" t="s">
        <v>1314</v>
      </c>
      <c r="E7952" s="62" t="n">
        <v>1.8</v>
      </c>
      <c r="F7952" s="26" t="n">
        <v>15.53</v>
      </c>
      <c r="G7952" s="26" t="n">
        <v>27.91</v>
      </c>
    </row>
    <row r="7953" customFormat="false" ht="25.5" hidden="false" customHeight="false" outlineLevel="0" collapsed="false">
      <c r="A7953" s="63" t="s">
        <v>1349</v>
      </c>
      <c r="B7953" s="23" t="s">
        <v>1350</v>
      </c>
      <c r="C7953" s="24" t="s">
        <v>17</v>
      </c>
      <c r="D7953" s="24" t="s">
        <v>1314</v>
      </c>
      <c r="E7953" s="62" t="n">
        <v>2.18</v>
      </c>
      <c r="F7953" s="26" t="n">
        <v>12.54</v>
      </c>
      <c r="G7953" s="26" t="n">
        <v>27.37</v>
      </c>
    </row>
    <row r="7954" customFormat="false" ht="38.25" hidden="false" customHeight="false" outlineLevel="0" collapsed="false">
      <c r="A7954" s="63" t="s">
        <v>1660</v>
      </c>
      <c r="B7954" s="23" t="s">
        <v>1661</v>
      </c>
      <c r="C7954" s="24" t="s">
        <v>17</v>
      </c>
      <c r="D7954" s="24" t="s">
        <v>18</v>
      </c>
      <c r="E7954" s="62" t="n">
        <v>3.64</v>
      </c>
      <c r="F7954" s="26" t="n">
        <v>45.88</v>
      </c>
      <c r="G7954" s="26" t="n">
        <v>166.9</v>
      </c>
    </row>
    <row r="7955" customFormat="false" ht="51" hidden="false" customHeight="false" outlineLevel="0" collapsed="false">
      <c r="A7955" s="63" t="s">
        <v>1542</v>
      </c>
      <c r="B7955" s="23" t="s">
        <v>1543</v>
      </c>
      <c r="C7955" s="24" t="s">
        <v>17</v>
      </c>
      <c r="D7955" s="24" t="s">
        <v>114</v>
      </c>
      <c r="E7955" s="62" t="n">
        <v>10.49</v>
      </c>
      <c r="F7955" s="26" t="n">
        <v>7.58</v>
      </c>
      <c r="G7955" s="26" t="n">
        <v>79.47</v>
      </c>
    </row>
    <row r="7956" customFormat="false" ht="51" hidden="false" customHeight="false" outlineLevel="0" collapsed="false">
      <c r="A7956" s="63" t="s">
        <v>1539</v>
      </c>
      <c r="B7956" s="23" t="s">
        <v>1540</v>
      </c>
      <c r="C7956" s="24" t="s">
        <v>17</v>
      </c>
      <c r="D7956" s="24" t="s">
        <v>28</v>
      </c>
      <c r="E7956" s="62" t="n">
        <v>0.39</v>
      </c>
      <c r="F7956" s="26" t="n">
        <v>269.35</v>
      </c>
      <c r="G7956" s="26" t="n">
        <v>103.75</v>
      </c>
    </row>
    <row r="7957" customFormat="false" ht="15" hidden="false" customHeight="false" outlineLevel="0" collapsed="false">
      <c r="A7957" s="64" t="s">
        <v>1353</v>
      </c>
      <c r="B7957" s="64"/>
      <c r="C7957" s="64"/>
      <c r="D7957" s="64"/>
      <c r="E7957" s="64"/>
      <c r="F7957" s="64"/>
      <c r="G7957" s="65" t="n">
        <v>4.63</v>
      </c>
    </row>
    <row r="7958" customFormat="false" ht="15" hidden="false" customHeight="false" outlineLevel="0" collapsed="false">
      <c r="A7958" s="64" t="s">
        <v>1354</v>
      </c>
      <c r="B7958" s="64"/>
      <c r="C7958" s="64"/>
      <c r="D7958" s="64"/>
      <c r="E7958" s="64"/>
      <c r="F7958" s="64"/>
      <c r="G7958" s="65" t="n">
        <v>15.63</v>
      </c>
    </row>
    <row r="7959" customFormat="false" ht="15" hidden="false" customHeight="false" outlineLevel="0" collapsed="false">
      <c r="A7959" s="64" t="s">
        <v>1355</v>
      </c>
      <c r="B7959" s="64"/>
      <c r="C7959" s="64"/>
      <c r="D7959" s="64"/>
      <c r="E7959" s="64"/>
      <c r="F7959" s="64"/>
      <c r="G7959" s="65" t="n">
        <v>20.26</v>
      </c>
    </row>
    <row r="7960" customFormat="false" ht="15" hidden="false" customHeight="false" outlineLevel="0" collapsed="false">
      <c r="A7960" s="64" t="s">
        <v>1356</v>
      </c>
      <c r="B7960" s="64"/>
      <c r="C7960" s="64"/>
      <c r="D7960" s="64"/>
      <c r="E7960" s="64"/>
      <c r="F7960" s="64"/>
      <c r="G7960" s="65" t="n">
        <v>0</v>
      </c>
    </row>
    <row r="7961" customFormat="false" ht="15" hidden="false" customHeight="false" outlineLevel="0" collapsed="false">
      <c r="A7961" s="64" t="s">
        <v>1357</v>
      </c>
      <c r="B7961" s="64"/>
      <c r="C7961" s="64"/>
      <c r="D7961" s="64"/>
      <c r="E7961" s="64"/>
      <c r="F7961" s="64"/>
      <c r="G7961" s="65" t="n">
        <v>5.2</v>
      </c>
    </row>
    <row r="7962" customFormat="false" ht="15" hidden="false" customHeight="false" outlineLevel="0" collapsed="false">
      <c r="A7962" s="64" t="s">
        <v>1358</v>
      </c>
      <c r="B7962" s="64"/>
      <c r="C7962" s="64"/>
      <c r="D7962" s="64"/>
      <c r="E7962" s="64"/>
      <c r="F7962" s="64"/>
      <c r="G7962" s="65" t="n">
        <v>0</v>
      </c>
    </row>
    <row r="7963" customFormat="false" ht="15" hidden="false" customHeight="false" outlineLevel="0" collapsed="false">
      <c r="A7963" s="64" t="s">
        <v>1359</v>
      </c>
      <c r="B7963" s="64"/>
      <c r="C7963" s="64"/>
      <c r="D7963" s="64"/>
      <c r="E7963" s="64"/>
      <c r="F7963" s="64"/>
      <c r="G7963" s="65" t="n">
        <v>5.2</v>
      </c>
    </row>
    <row r="7964" customFormat="false" ht="15" hidden="false" customHeight="false" outlineLevel="0" collapsed="false">
      <c r="A7964" s="64" t="s">
        <v>1360</v>
      </c>
      <c r="B7964" s="64"/>
      <c r="C7964" s="64"/>
      <c r="D7964" s="64"/>
      <c r="E7964" s="64"/>
      <c r="F7964" s="64"/>
      <c r="G7964" s="65" t="n">
        <v>25.46</v>
      </c>
    </row>
    <row r="7965" customFormat="false" ht="15" hidden="false" customHeight="false" outlineLevel="0" collapsed="false">
      <c r="A7965" s="64" t="s">
        <v>1361</v>
      </c>
      <c r="B7965" s="64"/>
      <c r="C7965" s="64"/>
      <c r="D7965" s="64"/>
      <c r="E7965" s="64"/>
      <c r="F7965" s="64"/>
      <c r="G7965" s="65" t="n">
        <v>21.4</v>
      </c>
    </row>
    <row r="7966" customFormat="false" ht="15" hidden="false" customHeight="false" outlineLevel="0" collapsed="false">
      <c r="A7966" s="64" t="s">
        <v>1362</v>
      </c>
      <c r="B7966" s="64"/>
      <c r="C7966" s="64"/>
      <c r="D7966" s="64"/>
      <c r="E7966" s="64"/>
      <c r="F7966" s="64"/>
      <c r="G7966" s="65" t="n">
        <f aca="false">G7964*G7965</f>
        <v>544.844</v>
      </c>
    </row>
    <row r="7967" customFormat="false" ht="15" hidden="false" customHeight="false" outlineLevel="0" collapsed="false">
      <c r="A7967" s="66"/>
      <c r="B7967" s="66"/>
      <c r="C7967" s="66"/>
      <c r="D7967" s="66"/>
      <c r="E7967" s="66"/>
      <c r="F7967" s="66"/>
      <c r="G7967" s="66"/>
    </row>
    <row r="7968" customFormat="false" ht="38.25" hidden="false" customHeight="false" outlineLevel="0" collapsed="false">
      <c r="A7968" s="30" t="s">
        <v>935</v>
      </c>
      <c r="B7968" s="30" t="s">
        <v>217</v>
      </c>
      <c r="C7968" s="61" t="s">
        <v>17</v>
      </c>
      <c r="D7968" s="61" t="s">
        <v>49</v>
      </c>
      <c r="E7968" s="62"/>
      <c r="F7968" s="25"/>
      <c r="G7968" s="25"/>
    </row>
    <row r="7969" customFormat="false" ht="38.25" hidden="false" customHeight="false" outlineLevel="0" collapsed="false">
      <c r="A7969" s="63" t="n">
        <v>2692</v>
      </c>
      <c r="B7969" s="23" t="s">
        <v>1563</v>
      </c>
      <c r="C7969" s="24" t="s">
        <v>1343</v>
      </c>
      <c r="D7969" s="24" t="s">
        <v>1398</v>
      </c>
      <c r="E7969" s="62" t="n">
        <v>0.22</v>
      </c>
      <c r="F7969" s="26" t="n">
        <v>6.24</v>
      </c>
      <c r="G7969" s="26" t="n">
        <v>1.36</v>
      </c>
    </row>
    <row r="7970" customFormat="false" ht="25.5" hidden="false" customHeight="false" outlineLevel="0" collapsed="false">
      <c r="A7970" s="63" t="n">
        <v>40215</v>
      </c>
      <c r="B7970" s="23" t="s">
        <v>1541</v>
      </c>
      <c r="C7970" s="24" t="s">
        <v>1343</v>
      </c>
      <c r="D7970" s="24" t="s">
        <v>23</v>
      </c>
      <c r="E7970" s="62" t="n">
        <v>187.2</v>
      </c>
      <c r="F7970" s="26" t="n">
        <v>0.11</v>
      </c>
      <c r="G7970" s="26" t="n">
        <v>20.59</v>
      </c>
    </row>
    <row r="7971" customFormat="false" ht="89.25" hidden="false" customHeight="false" outlineLevel="0" collapsed="false">
      <c r="A7971" s="63" t="s">
        <v>1658</v>
      </c>
      <c r="B7971" s="23" t="s">
        <v>1659</v>
      </c>
      <c r="C7971" s="24" t="s">
        <v>17</v>
      </c>
      <c r="D7971" s="24" t="s">
        <v>28</v>
      </c>
      <c r="E7971" s="62" t="n">
        <v>0.06</v>
      </c>
      <c r="F7971" s="26" t="n">
        <v>326.7</v>
      </c>
      <c r="G7971" s="26" t="n">
        <v>19.37</v>
      </c>
    </row>
    <row r="7972" customFormat="false" ht="25.5" hidden="false" customHeight="false" outlineLevel="0" collapsed="false">
      <c r="A7972" s="63" t="s">
        <v>1363</v>
      </c>
      <c r="B7972" s="23" t="s">
        <v>1364</v>
      </c>
      <c r="C7972" s="24" t="s">
        <v>17</v>
      </c>
      <c r="D7972" s="24" t="s">
        <v>1314</v>
      </c>
      <c r="E7972" s="62" t="n">
        <v>2.12</v>
      </c>
      <c r="F7972" s="26" t="n">
        <v>15.53</v>
      </c>
      <c r="G7972" s="26" t="n">
        <v>32.94</v>
      </c>
    </row>
    <row r="7973" customFormat="false" ht="25.5" hidden="false" customHeight="false" outlineLevel="0" collapsed="false">
      <c r="A7973" s="63" t="s">
        <v>1349</v>
      </c>
      <c r="B7973" s="23" t="s">
        <v>1350</v>
      </c>
      <c r="C7973" s="24" t="s">
        <v>17</v>
      </c>
      <c r="D7973" s="24" t="s">
        <v>1314</v>
      </c>
      <c r="E7973" s="62" t="n">
        <v>2.93</v>
      </c>
      <c r="F7973" s="26" t="n">
        <v>12.54</v>
      </c>
      <c r="G7973" s="26" t="n">
        <v>36.77</v>
      </c>
    </row>
    <row r="7974" customFormat="false" ht="38.25" hidden="false" customHeight="false" outlineLevel="0" collapsed="false">
      <c r="A7974" s="63" t="s">
        <v>1660</v>
      </c>
      <c r="B7974" s="23" t="s">
        <v>1661</v>
      </c>
      <c r="C7974" s="24" t="s">
        <v>17</v>
      </c>
      <c r="D7974" s="24" t="s">
        <v>18</v>
      </c>
      <c r="E7974" s="62" t="n">
        <v>6.77</v>
      </c>
      <c r="F7974" s="26" t="n">
        <v>45.88</v>
      </c>
      <c r="G7974" s="26" t="n">
        <v>310.6</v>
      </c>
    </row>
    <row r="7975" customFormat="false" ht="51" hidden="false" customHeight="false" outlineLevel="0" collapsed="false">
      <c r="A7975" s="63" t="s">
        <v>1585</v>
      </c>
      <c r="B7975" s="23" t="s">
        <v>1586</v>
      </c>
      <c r="C7975" s="24" t="s">
        <v>17</v>
      </c>
      <c r="D7975" s="24" t="s">
        <v>114</v>
      </c>
      <c r="E7975" s="62" t="n">
        <v>24.65</v>
      </c>
      <c r="F7975" s="26" t="n">
        <v>7.88</v>
      </c>
      <c r="G7975" s="26" t="n">
        <v>194.34</v>
      </c>
    </row>
    <row r="7976" customFormat="false" ht="51" hidden="false" customHeight="false" outlineLevel="0" collapsed="false">
      <c r="A7976" s="63" t="s">
        <v>1539</v>
      </c>
      <c r="B7976" s="23" t="s">
        <v>1540</v>
      </c>
      <c r="C7976" s="24" t="s">
        <v>17</v>
      </c>
      <c r="D7976" s="24" t="s">
        <v>28</v>
      </c>
      <c r="E7976" s="62" t="n">
        <v>0.75</v>
      </c>
      <c r="F7976" s="26" t="n">
        <v>269.35</v>
      </c>
      <c r="G7976" s="26" t="n">
        <v>201.69</v>
      </c>
    </row>
    <row r="7977" customFormat="false" ht="15" hidden="false" customHeight="false" outlineLevel="0" collapsed="false">
      <c r="A7977" s="64" t="s">
        <v>1353</v>
      </c>
      <c r="B7977" s="64"/>
      <c r="C7977" s="64"/>
      <c r="D7977" s="64"/>
      <c r="E7977" s="64"/>
      <c r="F7977" s="64"/>
      <c r="G7977" s="65" t="n">
        <v>5.25</v>
      </c>
    </row>
    <row r="7978" customFormat="false" ht="15" hidden="false" customHeight="false" outlineLevel="0" collapsed="false">
      <c r="A7978" s="64" t="s">
        <v>1354</v>
      </c>
      <c r="B7978" s="64"/>
      <c r="C7978" s="64"/>
      <c r="D7978" s="64"/>
      <c r="E7978" s="64"/>
      <c r="F7978" s="64"/>
      <c r="G7978" s="65" t="n">
        <v>20.96</v>
      </c>
    </row>
    <row r="7979" customFormat="false" ht="15" hidden="false" customHeight="false" outlineLevel="0" collapsed="false">
      <c r="A7979" s="64" t="s">
        <v>1355</v>
      </c>
      <c r="B7979" s="64"/>
      <c r="C7979" s="64"/>
      <c r="D7979" s="64"/>
      <c r="E7979" s="64"/>
      <c r="F7979" s="64"/>
      <c r="G7979" s="65" t="n">
        <v>26.21</v>
      </c>
    </row>
    <row r="7980" customFormat="false" ht="15" hidden="false" customHeight="false" outlineLevel="0" collapsed="false">
      <c r="A7980" s="64" t="s">
        <v>1356</v>
      </c>
      <c r="B7980" s="64"/>
      <c r="C7980" s="64"/>
      <c r="D7980" s="64"/>
      <c r="E7980" s="64"/>
      <c r="F7980" s="64"/>
      <c r="G7980" s="65" t="n">
        <v>0</v>
      </c>
    </row>
    <row r="7981" customFormat="false" ht="15" hidden="false" customHeight="false" outlineLevel="0" collapsed="false">
      <c r="A7981" s="64" t="s">
        <v>1357</v>
      </c>
      <c r="B7981" s="64"/>
      <c r="C7981" s="64"/>
      <c r="D7981" s="64"/>
      <c r="E7981" s="64"/>
      <c r="F7981" s="64"/>
      <c r="G7981" s="65" t="n">
        <v>6.72</v>
      </c>
    </row>
    <row r="7982" customFormat="false" ht="15" hidden="false" customHeight="false" outlineLevel="0" collapsed="false">
      <c r="A7982" s="64" t="s">
        <v>1358</v>
      </c>
      <c r="B7982" s="64"/>
      <c r="C7982" s="64"/>
      <c r="D7982" s="64"/>
      <c r="E7982" s="64"/>
      <c r="F7982" s="64"/>
      <c r="G7982" s="65" t="n">
        <v>0</v>
      </c>
    </row>
    <row r="7983" customFormat="false" ht="15" hidden="false" customHeight="false" outlineLevel="0" collapsed="false">
      <c r="A7983" s="64" t="s">
        <v>1359</v>
      </c>
      <c r="B7983" s="64"/>
      <c r="C7983" s="64"/>
      <c r="D7983" s="64"/>
      <c r="E7983" s="64"/>
      <c r="F7983" s="64"/>
      <c r="G7983" s="65" t="n">
        <v>6.72</v>
      </c>
    </row>
    <row r="7984" customFormat="false" ht="15" hidden="false" customHeight="false" outlineLevel="0" collapsed="false">
      <c r="A7984" s="64" t="s">
        <v>1360</v>
      </c>
      <c r="B7984" s="64"/>
      <c r="C7984" s="64"/>
      <c r="D7984" s="64"/>
      <c r="E7984" s="64"/>
      <c r="F7984" s="64"/>
      <c r="G7984" s="65" t="n">
        <v>32.93</v>
      </c>
    </row>
    <row r="7985" customFormat="false" ht="15" hidden="false" customHeight="false" outlineLevel="0" collapsed="false">
      <c r="A7985" s="64" t="s">
        <v>1361</v>
      </c>
      <c r="B7985" s="64"/>
      <c r="C7985" s="64"/>
      <c r="D7985" s="64"/>
      <c r="E7985" s="64"/>
      <c r="F7985" s="64"/>
      <c r="G7985" s="65" t="n">
        <v>31.2</v>
      </c>
    </row>
    <row r="7986" customFormat="false" ht="15" hidden="false" customHeight="false" outlineLevel="0" collapsed="false">
      <c r="A7986" s="64" t="s">
        <v>1362</v>
      </c>
      <c r="B7986" s="64"/>
      <c r="C7986" s="64"/>
      <c r="D7986" s="64"/>
      <c r="E7986" s="64"/>
      <c r="F7986" s="64"/>
      <c r="G7986" s="65" t="n">
        <f aca="false">G7984*G7985</f>
        <v>1027.416</v>
      </c>
    </row>
    <row r="7987" customFormat="false" ht="15" hidden="false" customHeight="false" outlineLevel="0" collapsed="false">
      <c r="A7987" s="66"/>
      <c r="B7987" s="66"/>
      <c r="C7987" s="66"/>
      <c r="D7987" s="66"/>
      <c r="E7987" s="66"/>
      <c r="F7987" s="66"/>
      <c r="G7987" s="66"/>
    </row>
    <row r="7988" customFormat="false" ht="38.25" hidden="false" customHeight="false" outlineLevel="0" collapsed="false">
      <c r="A7988" s="30" t="s">
        <v>936</v>
      </c>
      <c r="B7988" s="30" t="s">
        <v>219</v>
      </c>
      <c r="C7988" s="61" t="s">
        <v>17</v>
      </c>
      <c r="D7988" s="61" t="s">
        <v>49</v>
      </c>
      <c r="E7988" s="62"/>
      <c r="F7988" s="25"/>
      <c r="G7988" s="25"/>
    </row>
    <row r="7989" customFormat="false" ht="38.25" hidden="false" customHeight="false" outlineLevel="0" collapsed="false">
      <c r="A7989" s="63" t="n">
        <v>2692</v>
      </c>
      <c r="B7989" s="23" t="s">
        <v>1563</v>
      </c>
      <c r="C7989" s="24" t="s">
        <v>1343</v>
      </c>
      <c r="D7989" s="24" t="s">
        <v>1398</v>
      </c>
      <c r="E7989" s="62" t="n">
        <v>0.08</v>
      </c>
      <c r="F7989" s="26" t="n">
        <v>6.24</v>
      </c>
      <c r="G7989" s="26" t="n">
        <v>0.51</v>
      </c>
    </row>
    <row r="7990" customFormat="false" ht="25.5" hidden="false" customHeight="false" outlineLevel="0" collapsed="false">
      <c r="A7990" s="63" t="n">
        <v>40215</v>
      </c>
      <c r="B7990" s="23" t="s">
        <v>1541</v>
      </c>
      <c r="C7990" s="24" t="s">
        <v>1343</v>
      </c>
      <c r="D7990" s="24" t="s">
        <v>23</v>
      </c>
      <c r="E7990" s="62" t="n">
        <v>98.28</v>
      </c>
      <c r="F7990" s="26" t="n">
        <v>0.11</v>
      </c>
      <c r="G7990" s="26" t="n">
        <v>10.81</v>
      </c>
    </row>
    <row r="7991" customFormat="false" ht="89.25" hidden="false" customHeight="false" outlineLevel="0" collapsed="false">
      <c r="A7991" s="63" t="s">
        <v>1658</v>
      </c>
      <c r="B7991" s="23" t="s">
        <v>1659</v>
      </c>
      <c r="C7991" s="24" t="s">
        <v>17</v>
      </c>
      <c r="D7991" s="24" t="s">
        <v>28</v>
      </c>
      <c r="E7991" s="62" t="n">
        <v>0.03</v>
      </c>
      <c r="F7991" s="26" t="n">
        <v>326.7</v>
      </c>
      <c r="G7991" s="26" t="n">
        <v>10.17</v>
      </c>
    </row>
    <row r="7992" customFormat="false" ht="25.5" hidden="false" customHeight="false" outlineLevel="0" collapsed="false">
      <c r="A7992" s="63" t="s">
        <v>1363</v>
      </c>
      <c r="B7992" s="23" t="s">
        <v>1364</v>
      </c>
      <c r="C7992" s="24" t="s">
        <v>17</v>
      </c>
      <c r="D7992" s="24" t="s">
        <v>1314</v>
      </c>
      <c r="E7992" s="62" t="n">
        <v>1.54</v>
      </c>
      <c r="F7992" s="26" t="n">
        <v>15.53</v>
      </c>
      <c r="G7992" s="26" t="n">
        <v>23.91</v>
      </c>
    </row>
    <row r="7993" customFormat="false" ht="25.5" hidden="false" customHeight="false" outlineLevel="0" collapsed="false">
      <c r="A7993" s="63" t="s">
        <v>1349</v>
      </c>
      <c r="B7993" s="23" t="s">
        <v>1350</v>
      </c>
      <c r="C7993" s="24" t="s">
        <v>17</v>
      </c>
      <c r="D7993" s="24" t="s">
        <v>1314</v>
      </c>
      <c r="E7993" s="62" t="n">
        <v>1.75</v>
      </c>
      <c r="F7993" s="26" t="n">
        <v>12.54</v>
      </c>
      <c r="G7993" s="26" t="n">
        <v>21.97</v>
      </c>
    </row>
    <row r="7994" customFormat="false" ht="38.25" hidden="false" customHeight="false" outlineLevel="0" collapsed="false">
      <c r="A7994" s="63" t="s">
        <v>1660</v>
      </c>
      <c r="B7994" s="23" t="s">
        <v>1661</v>
      </c>
      <c r="C7994" s="24" t="s">
        <v>17</v>
      </c>
      <c r="D7994" s="24" t="s">
        <v>18</v>
      </c>
      <c r="E7994" s="62" t="n">
        <v>2</v>
      </c>
      <c r="F7994" s="26" t="n">
        <v>45.88</v>
      </c>
      <c r="G7994" s="26" t="n">
        <v>91.68</v>
      </c>
    </row>
    <row r="7995" customFormat="false" ht="51" hidden="false" customHeight="false" outlineLevel="0" collapsed="false">
      <c r="A7995" s="63" t="s">
        <v>1581</v>
      </c>
      <c r="B7995" s="23" t="s">
        <v>1582</v>
      </c>
      <c r="C7995" s="24" t="s">
        <v>17</v>
      </c>
      <c r="D7995" s="24" t="s">
        <v>114</v>
      </c>
      <c r="E7995" s="62" t="n">
        <v>5.05</v>
      </c>
      <c r="F7995" s="26" t="n">
        <v>7.69</v>
      </c>
      <c r="G7995" s="26" t="n">
        <v>38.8</v>
      </c>
    </row>
    <row r="7996" customFormat="false" ht="51" hidden="false" customHeight="false" outlineLevel="0" collapsed="false">
      <c r="A7996" s="63" t="s">
        <v>1539</v>
      </c>
      <c r="B7996" s="23" t="s">
        <v>1540</v>
      </c>
      <c r="C7996" s="24" t="s">
        <v>17</v>
      </c>
      <c r="D7996" s="24" t="s">
        <v>28</v>
      </c>
      <c r="E7996" s="62" t="n">
        <v>0.2</v>
      </c>
      <c r="F7996" s="26" t="n">
        <v>269.35</v>
      </c>
      <c r="G7996" s="26" t="n">
        <v>52.94</v>
      </c>
    </row>
    <row r="7997" customFormat="false" ht="15" hidden="false" customHeight="false" outlineLevel="0" collapsed="false">
      <c r="A7997" s="64" t="s">
        <v>1353</v>
      </c>
      <c r="B7997" s="64"/>
      <c r="C7997" s="64"/>
      <c r="D7997" s="64"/>
      <c r="E7997" s="64"/>
      <c r="F7997" s="64"/>
      <c r="G7997" s="65" t="n">
        <v>3.97</v>
      </c>
    </row>
    <row r="7998" customFormat="false" ht="15" hidden="false" customHeight="false" outlineLevel="0" collapsed="false">
      <c r="A7998" s="64" t="s">
        <v>1354</v>
      </c>
      <c r="B7998" s="64"/>
      <c r="C7998" s="64"/>
      <c r="D7998" s="64"/>
      <c r="E7998" s="64"/>
      <c r="F7998" s="64"/>
      <c r="G7998" s="65" t="n">
        <v>11.34</v>
      </c>
    </row>
    <row r="7999" customFormat="false" ht="15" hidden="false" customHeight="false" outlineLevel="0" collapsed="false">
      <c r="A7999" s="64" t="s">
        <v>1355</v>
      </c>
      <c r="B7999" s="64"/>
      <c r="C7999" s="64"/>
      <c r="D7999" s="64"/>
      <c r="E7999" s="64"/>
      <c r="F7999" s="64"/>
      <c r="G7999" s="65" t="n">
        <v>15.31</v>
      </c>
    </row>
    <row r="8000" customFormat="false" ht="15" hidden="false" customHeight="false" outlineLevel="0" collapsed="false">
      <c r="A8000" s="64" t="s">
        <v>1356</v>
      </c>
      <c r="B8000" s="64"/>
      <c r="C8000" s="64"/>
      <c r="D8000" s="64"/>
      <c r="E8000" s="64"/>
      <c r="F8000" s="64"/>
      <c r="G8000" s="65" t="n">
        <v>0</v>
      </c>
    </row>
    <row r="8001" customFormat="false" ht="15" hidden="false" customHeight="false" outlineLevel="0" collapsed="false">
      <c r="A8001" s="64" t="s">
        <v>1357</v>
      </c>
      <c r="B8001" s="64"/>
      <c r="C8001" s="64"/>
      <c r="D8001" s="64"/>
      <c r="E8001" s="64"/>
      <c r="F8001" s="64"/>
      <c r="G8001" s="65" t="n">
        <v>3.93</v>
      </c>
    </row>
    <row r="8002" customFormat="false" ht="15" hidden="false" customHeight="false" outlineLevel="0" collapsed="false">
      <c r="A8002" s="64" t="s">
        <v>1358</v>
      </c>
      <c r="B8002" s="64"/>
      <c r="C8002" s="64"/>
      <c r="D8002" s="64"/>
      <c r="E8002" s="64"/>
      <c r="F8002" s="64"/>
      <c r="G8002" s="65" t="n">
        <v>0</v>
      </c>
    </row>
    <row r="8003" customFormat="false" ht="15" hidden="false" customHeight="false" outlineLevel="0" collapsed="false">
      <c r="A8003" s="64" t="s">
        <v>1359</v>
      </c>
      <c r="B8003" s="64"/>
      <c r="C8003" s="64"/>
      <c r="D8003" s="64"/>
      <c r="E8003" s="64"/>
      <c r="F8003" s="64"/>
      <c r="G8003" s="65" t="n">
        <v>3.93</v>
      </c>
    </row>
    <row r="8004" customFormat="false" ht="15" hidden="false" customHeight="false" outlineLevel="0" collapsed="false">
      <c r="A8004" s="64" t="s">
        <v>1360</v>
      </c>
      <c r="B8004" s="64"/>
      <c r="C8004" s="64"/>
      <c r="D8004" s="64"/>
      <c r="E8004" s="64"/>
      <c r="F8004" s="64"/>
      <c r="G8004" s="65" t="n">
        <v>19.24</v>
      </c>
    </row>
    <row r="8005" customFormat="false" ht="15" hidden="false" customHeight="false" outlineLevel="0" collapsed="false">
      <c r="A8005" s="64" t="s">
        <v>1361</v>
      </c>
      <c r="B8005" s="64"/>
      <c r="C8005" s="64"/>
      <c r="D8005" s="64"/>
      <c r="E8005" s="64"/>
      <c r="F8005" s="64"/>
      <c r="G8005" s="65" t="n">
        <v>16.38</v>
      </c>
    </row>
    <row r="8006" customFormat="false" ht="15" hidden="false" customHeight="false" outlineLevel="0" collapsed="false">
      <c r="A8006" s="64" t="s">
        <v>1362</v>
      </c>
      <c r="B8006" s="64"/>
      <c r="C8006" s="64"/>
      <c r="D8006" s="64"/>
      <c r="E8006" s="64"/>
      <c r="F8006" s="64"/>
      <c r="G8006" s="65" t="n">
        <f aca="false">G8004*G8005</f>
        <v>315.1512</v>
      </c>
    </row>
    <row r="8007" customFormat="false" ht="15" hidden="false" customHeight="false" outlineLevel="0" collapsed="false">
      <c r="A8007" s="66"/>
      <c r="B8007" s="66"/>
      <c r="C8007" s="66"/>
      <c r="D8007" s="66"/>
      <c r="E8007" s="66"/>
      <c r="F8007" s="66"/>
      <c r="G8007" s="66"/>
    </row>
    <row r="8008" customFormat="false" ht="25.5" hidden="false" customHeight="false" outlineLevel="0" collapsed="false">
      <c r="A8008" s="30" t="s">
        <v>937</v>
      </c>
      <c r="B8008" s="30" t="s">
        <v>938</v>
      </c>
      <c r="C8008" s="61" t="s">
        <v>17</v>
      </c>
      <c r="D8008" s="61" t="s">
        <v>23</v>
      </c>
      <c r="E8008" s="62"/>
      <c r="F8008" s="25"/>
      <c r="G8008" s="25"/>
    </row>
    <row r="8009" customFormat="false" ht="25.5" hidden="false" customHeight="false" outlineLevel="0" collapsed="false">
      <c r="A8009" s="63" t="s">
        <v>1371</v>
      </c>
      <c r="B8009" s="23" t="s">
        <v>1372</v>
      </c>
      <c r="C8009" s="24" t="s">
        <v>17</v>
      </c>
      <c r="D8009" s="24" t="s">
        <v>1314</v>
      </c>
      <c r="E8009" s="62" t="n">
        <v>3.6</v>
      </c>
      <c r="F8009" s="26" t="n">
        <v>14.81</v>
      </c>
      <c r="G8009" s="26" t="n">
        <v>53.31</v>
      </c>
    </row>
    <row r="8010" customFormat="false" ht="25.5" hidden="false" customHeight="false" outlineLevel="0" collapsed="false">
      <c r="A8010" s="63" t="s">
        <v>1349</v>
      </c>
      <c r="B8010" s="23" t="s">
        <v>1350</v>
      </c>
      <c r="C8010" s="24" t="s">
        <v>17</v>
      </c>
      <c r="D8010" s="24" t="s">
        <v>1314</v>
      </c>
      <c r="E8010" s="62" t="n">
        <v>3.6</v>
      </c>
      <c r="F8010" s="26" t="n">
        <v>12.54</v>
      </c>
      <c r="G8010" s="26" t="n">
        <v>45.14</v>
      </c>
    </row>
    <row r="8011" customFormat="false" ht="38.25" hidden="false" customHeight="false" outlineLevel="0" collapsed="false">
      <c r="A8011" s="63" t="s">
        <v>1762</v>
      </c>
      <c r="B8011" s="23" t="s">
        <v>1763</v>
      </c>
      <c r="C8011" s="24" t="s">
        <v>17</v>
      </c>
      <c r="D8011" s="24" t="s">
        <v>28</v>
      </c>
      <c r="E8011" s="62" t="n">
        <v>0.03</v>
      </c>
      <c r="F8011" s="26" t="n">
        <v>364.43</v>
      </c>
      <c r="G8011" s="26" t="n">
        <v>12.03</v>
      </c>
    </row>
    <row r="8012" customFormat="false" ht="15" hidden="false" customHeight="false" outlineLevel="0" collapsed="false">
      <c r="A8012" s="63" t="s">
        <v>2094</v>
      </c>
      <c r="B8012" s="23" t="s">
        <v>2095</v>
      </c>
      <c r="C8012" s="24" t="s">
        <v>1343</v>
      </c>
      <c r="D8012" s="24" t="s">
        <v>23</v>
      </c>
      <c r="E8012" s="62" t="n">
        <v>3</v>
      </c>
      <c r="F8012" s="26" t="n">
        <v>273.49</v>
      </c>
      <c r="G8012" s="26" t="n">
        <v>820.47</v>
      </c>
    </row>
    <row r="8013" customFormat="false" ht="15" hidden="false" customHeight="false" outlineLevel="0" collapsed="false">
      <c r="A8013" s="64" t="s">
        <v>1353</v>
      </c>
      <c r="B8013" s="64"/>
      <c r="C8013" s="64"/>
      <c r="D8013" s="64"/>
      <c r="E8013" s="64"/>
      <c r="F8013" s="64"/>
      <c r="G8013" s="65" t="n">
        <v>23.52</v>
      </c>
    </row>
    <row r="8014" customFormat="false" ht="15" hidden="false" customHeight="false" outlineLevel="0" collapsed="false">
      <c r="A8014" s="64" t="s">
        <v>1354</v>
      </c>
      <c r="B8014" s="64"/>
      <c r="C8014" s="64"/>
      <c r="D8014" s="64"/>
      <c r="E8014" s="64"/>
      <c r="F8014" s="64"/>
      <c r="G8014" s="65" t="n">
        <v>286.79</v>
      </c>
    </row>
    <row r="8015" customFormat="false" ht="15" hidden="false" customHeight="false" outlineLevel="0" collapsed="false">
      <c r="A8015" s="64" t="s">
        <v>1355</v>
      </c>
      <c r="B8015" s="64"/>
      <c r="C8015" s="64"/>
      <c r="D8015" s="64"/>
      <c r="E8015" s="64"/>
      <c r="F8015" s="64"/>
      <c r="G8015" s="65" t="n">
        <v>310.31</v>
      </c>
    </row>
    <row r="8016" customFormat="false" ht="15" hidden="false" customHeight="false" outlineLevel="0" collapsed="false">
      <c r="A8016" s="64" t="s">
        <v>1356</v>
      </c>
      <c r="B8016" s="64"/>
      <c r="C8016" s="64"/>
      <c r="D8016" s="64"/>
      <c r="E8016" s="64"/>
      <c r="F8016" s="64"/>
      <c r="G8016" s="65" t="n">
        <v>0</v>
      </c>
    </row>
    <row r="8017" customFormat="false" ht="15" hidden="false" customHeight="false" outlineLevel="0" collapsed="false">
      <c r="A8017" s="64" t="s">
        <v>1357</v>
      </c>
      <c r="B8017" s="64"/>
      <c r="C8017" s="64"/>
      <c r="D8017" s="64"/>
      <c r="E8017" s="64"/>
      <c r="F8017" s="64"/>
      <c r="G8017" s="65" t="n">
        <v>79.6</v>
      </c>
    </row>
    <row r="8018" customFormat="false" ht="15" hidden="false" customHeight="false" outlineLevel="0" collapsed="false">
      <c r="A8018" s="64" t="s">
        <v>1358</v>
      </c>
      <c r="B8018" s="64"/>
      <c r="C8018" s="64"/>
      <c r="D8018" s="64"/>
      <c r="E8018" s="64"/>
      <c r="F8018" s="64"/>
      <c r="G8018" s="65" t="n">
        <v>0</v>
      </c>
    </row>
    <row r="8019" customFormat="false" ht="15" hidden="false" customHeight="false" outlineLevel="0" collapsed="false">
      <c r="A8019" s="64" t="s">
        <v>1359</v>
      </c>
      <c r="B8019" s="64"/>
      <c r="C8019" s="64"/>
      <c r="D8019" s="64"/>
      <c r="E8019" s="64"/>
      <c r="F8019" s="64"/>
      <c r="G8019" s="65" t="n">
        <v>79.6</v>
      </c>
    </row>
    <row r="8020" customFormat="false" ht="15" hidden="false" customHeight="false" outlineLevel="0" collapsed="false">
      <c r="A8020" s="64" t="s">
        <v>1360</v>
      </c>
      <c r="B8020" s="64"/>
      <c r="C8020" s="64"/>
      <c r="D8020" s="64"/>
      <c r="E8020" s="64"/>
      <c r="F8020" s="64"/>
      <c r="G8020" s="65" t="n">
        <v>389.91</v>
      </c>
    </row>
    <row r="8021" customFormat="false" ht="15" hidden="false" customHeight="false" outlineLevel="0" collapsed="false">
      <c r="A8021" s="64" t="s">
        <v>1361</v>
      </c>
      <c r="B8021" s="64"/>
      <c r="C8021" s="64"/>
      <c r="D8021" s="64"/>
      <c r="E8021" s="64"/>
      <c r="F8021" s="64"/>
      <c r="G8021" s="65" t="n">
        <v>3</v>
      </c>
    </row>
    <row r="8022" customFormat="false" ht="15" hidden="false" customHeight="false" outlineLevel="0" collapsed="false">
      <c r="A8022" s="64" t="s">
        <v>1362</v>
      </c>
      <c r="B8022" s="64"/>
      <c r="C8022" s="64"/>
      <c r="D8022" s="64"/>
      <c r="E8022" s="64"/>
      <c r="F8022" s="64"/>
      <c r="G8022" s="65" t="n">
        <f aca="false">G8020*G8021</f>
        <v>1169.73</v>
      </c>
    </row>
    <row r="8023" customFormat="false" ht="15" hidden="false" customHeight="false" outlineLevel="0" collapsed="false">
      <c r="A8023" s="66"/>
      <c r="B8023" s="66"/>
      <c r="C8023" s="66"/>
      <c r="D8023" s="66"/>
      <c r="E8023" s="66"/>
      <c r="F8023" s="66"/>
      <c r="G8023" s="66"/>
    </row>
    <row r="8024" customFormat="false" ht="25.5" hidden="false" customHeight="false" outlineLevel="0" collapsed="false">
      <c r="A8024" s="30" t="s">
        <v>939</v>
      </c>
      <c r="B8024" s="30" t="s">
        <v>940</v>
      </c>
      <c r="C8024" s="61" t="s">
        <v>17</v>
      </c>
      <c r="D8024" s="61" t="s">
        <v>23</v>
      </c>
      <c r="E8024" s="62"/>
      <c r="F8024" s="25"/>
      <c r="G8024" s="25"/>
    </row>
    <row r="8025" customFormat="false" ht="25.5" hidden="false" customHeight="false" outlineLevel="0" collapsed="false">
      <c r="A8025" s="63" t="s">
        <v>1371</v>
      </c>
      <c r="B8025" s="23" t="s">
        <v>1372</v>
      </c>
      <c r="C8025" s="24" t="s">
        <v>17</v>
      </c>
      <c r="D8025" s="24" t="s">
        <v>1314</v>
      </c>
      <c r="E8025" s="62" t="n">
        <v>0.72</v>
      </c>
      <c r="F8025" s="26" t="n">
        <v>14.81</v>
      </c>
      <c r="G8025" s="26" t="n">
        <v>10.66</v>
      </c>
    </row>
    <row r="8026" customFormat="false" ht="25.5" hidden="false" customHeight="false" outlineLevel="0" collapsed="false">
      <c r="A8026" s="63" t="s">
        <v>1349</v>
      </c>
      <c r="B8026" s="23" t="s">
        <v>1350</v>
      </c>
      <c r="C8026" s="24" t="s">
        <v>17</v>
      </c>
      <c r="D8026" s="24" t="s">
        <v>1314</v>
      </c>
      <c r="E8026" s="62" t="n">
        <v>0.72</v>
      </c>
      <c r="F8026" s="26" t="n">
        <v>12.54</v>
      </c>
      <c r="G8026" s="26" t="n">
        <v>9.03</v>
      </c>
    </row>
    <row r="8027" customFormat="false" ht="38.25" hidden="false" customHeight="false" outlineLevel="0" collapsed="false">
      <c r="A8027" s="63" t="s">
        <v>1762</v>
      </c>
      <c r="B8027" s="23" t="s">
        <v>1763</v>
      </c>
      <c r="C8027" s="24" t="s">
        <v>17</v>
      </c>
      <c r="D8027" s="24" t="s">
        <v>28</v>
      </c>
      <c r="E8027" s="62" t="n">
        <v>0.01</v>
      </c>
      <c r="F8027" s="26" t="n">
        <v>364.43</v>
      </c>
      <c r="G8027" s="26" t="n">
        <v>3.01</v>
      </c>
    </row>
    <row r="8028" customFormat="false" ht="15" hidden="false" customHeight="false" outlineLevel="0" collapsed="false">
      <c r="A8028" s="63" t="s">
        <v>2096</v>
      </c>
      <c r="B8028" s="23" t="s">
        <v>2097</v>
      </c>
      <c r="C8028" s="24" t="s">
        <v>1343</v>
      </c>
      <c r="D8028" s="24" t="s">
        <v>23</v>
      </c>
      <c r="E8028" s="62" t="n">
        <v>1</v>
      </c>
      <c r="F8028" s="26" t="n">
        <v>206.23</v>
      </c>
      <c r="G8028" s="26" t="n">
        <v>206.23</v>
      </c>
    </row>
    <row r="8029" customFormat="false" ht="15" hidden="false" customHeight="false" outlineLevel="0" collapsed="false">
      <c r="A8029" s="64" t="s">
        <v>1353</v>
      </c>
      <c r="B8029" s="64"/>
      <c r="C8029" s="64"/>
      <c r="D8029" s="64"/>
      <c r="E8029" s="64"/>
      <c r="F8029" s="64"/>
      <c r="G8029" s="65" t="n">
        <v>14.23</v>
      </c>
    </row>
    <row r="8030" customFormat="false" ht="15" hidden="false" customHeight="false" outlineLevel="0" collapsed="false">
      <c r="A8030" s="64" t="s">
        <v>1354</v>
      </c>
      <c r="B8030" s="64"/>
      <c r="C8030" s="64"/>
      <c r="D8030" s="64"/>
      <c r="E8030" s="64"/>
      <c r="F8030" s="64"/>
      <c r="G8030" s="65" t="n">
        <v>214.7</v>
      </c>
    </row>
    <row r="8031" customFormat="false" ht="15" hidden="false" customHeight="false" outlineLevel="0" collapsed="false">
      <c r="A8031" s="64" t="s">
        <v>1355</v>
      </c>
      <c r="B8031" s="64"/>
      <c r="C8031" s="64"/>
      <c r="D8031" s="64"/>
      <c r="E8031" s="64"/>
      <c r="F8031" s="64"/>
      <c r="G8031" s="65" t="n">
        <v>228.93</v>
      </c>
    </row>
    <row r="8032" customFormat="false" ht="15" hidden="false" customHeight="false" outlineLevel="0" collapsed="false">
      <c r="A8032" s="64" t="s">
        <v>1356</v>
      </c>
      <c r="B8032" s="64"/>
      <c r="C8032" s="64"/>
      <c r="D8032" s="64"/>
      <c r="E8032" s="64"/>
      <c r="F8032" s="64"/>
      <c r="G8032" s="65" t="n">
        <v>0</v>
      </c>
    </row>
    <row r="8033" customFormat="false" ht="15" hidden="false" customHeight="false" outlineLevel="0" collapsed="false">
      <c r="A8033" s="64" t="s">
        <v>1357</v>
      </c>
      <c r="B8033" s="64"/>
      <c r="C8033" s="64"/>
      <c r="D8033" s="64"/>
      <c r="E8033" s="64"/>
      <c r="F8033" s="64"/>
      <c r="G8033" s="65" t="n">
        <v>58.72</v>
      </c>
    </row>
    <row r="8034" customFormat="false" ht="15" hidden="false" customHeight="false" outlineLevel="0" collapsed="false">
      <c r="A8034" s="64" t="s">
        <v>1358</v>
      </c>
      <c r="B8034" s="64"/>
      <c r="C8034" s="64"/>
      <c r="D8034" s="64"/>
      <c r="E8034" s="64"/>
      <c r="F8034" s="64"/>
      <c r="G8034" s="65" t="n">
        <v>0</v>
      </c>
    </row>
    <row r="8035" customFormat="false" ht="15" hidden="false" customHeight="false" outlineLevel="0" collapsed="false">
      <c r="A8035" s="64" t="s">
        <v>1359</v>
      </c>
      <c r="B8035" s="64"/>
      <c r="C8035" s="64"/>
      <c r="D8035" s="64"/>
      <c r="E8035" s="64"/>
      <c r="F8035" s="64"/>
      <c r="G8035" s="65" t="n">
        <v>58.72</v>
      </c>
    </row>
    <row r="8036" customFormat="false" ht="15" hidden="false" customHeight="false" outlineLevel="0" collapsed="false">
      <c r="A8036" s="64" t="s">
        <v>1360</v>
      </c>
      <c r="B8036" s="64"/>
      <c r="C8036" s="64"/>
      <c r="D8036" s="64"/>
      <c r="E8036" s="64"/>
      <c r="F8036" s="64"/>
      <c r="G8036" s="65" t="n">
        <v>287.64</v>
      </c>
    </row>
    <row r="8037" customFormat="false" ht="15" hidden="false" customHeight="false" outlineLevel="0" collapsed="false">
      <c r="A8037" s="64" t="s">
        <v>1361</v>
      </c>
      <c r="B8037" s="64"/>
      <c r="C8037" s="64"/>
      <c r="D8037" s="64"/>
      <c r="E8037" s="64"/>
      <c r="F8037" s="64"/>
      <c r="G8037" s="65" t="n">
        <v>1</v>
      </c>
    </row>
    <row r="8038" customFormat="false" ht="15" hidden="false" customHeight="false" outlineLevel="0" collapsed="false">
      <c r="A8038" s="64" t="s">
        <v>1362</v>
      </c>
      <c r="B8038" s="64"/>
      <c r="C8038" s="64"/>
      <c r="D8038" s="64"/>
      <c r="E8038" s="64"/>
      <c r="F8038" s="64"/>
      <c r="G8038" s="65" t="n">
        <f aca="false">G8036*G8037</f>
        <v>287.64</v>
      </c>
    </row>
    <row r="8039" customFormat="false" ht="15" hidden="false" customHeight="false" outlineLevel="0" collapsed="false">
      <c r="A8039" s="66"/>
      <c r="B8039" s="66"/>
      <c r="C8039" s="66"/>
      <c r="D8039" s="66"/>
      <c r="E8039" s="66"/>
      <c r="F8039" s="66"/>
      <c r="G8039" s="66"/>
    </row>
    <row r="8040" customFormat="false" ht="25.5" hidden="false" customHeight="false" outlineLevel="0" collapsed="false">
      <c r="A8040" s="30" t="s">
        <v>941</v>
      </c>
      <c r="B8040" s="30" t="s">
        <v>942</v>
      </c>
      <c r="C8040" s="61" t="s">
        <v>17</v>
      </c>
      <c r="D8040" s="61" t="s">
        <v>23</v>
      </c>
      <c r="E8040" s="62"/>
      <c r="F8040" s="25"/>
      <c r="G8040" s="25"/>
    </row>
    <row r="8041" customFormat="false" ht="25.5" hidden="false" customHeight="false" outlineLevel="0" collapsed="false">
      <c r="A8041" s="63" t="s">
        <v>1371</v>
      </c>
      <c r="B8041" s="23" t="s">
        <v>1372</v>
      </c>
      <c r="C8041" s="24" t="s">
        <v>17</v>
      </c>
      <c r="D8041" s="24" t="s">
        <v>1314</v>
      </c>
      <c r="E8041" s="62" t="n">
        <v>1.8</v>
      </c>
      <c r="F8041" s="26" t="n">
        <v>14.81</v>
      </c>
      <c r="G8041" s="26" t="n">
        <v>26.65</v>
      </c>
    </row>
    <row r="8042" customFormat="false" ht="25.5" hidden="false" customHeight="false" outlineLevel="0" collapsed="false">
      <c r="A8042" s="63" t="s">
        <v>1349</v>
      </c>
      <c r="B8042" s="23" t="s">
        <v>1350</v>
      </c>
      <c r="C8042" s="24" t="s">
        <v>17</v>
      </c>
      <c r="D8042" s="24" t="s">
        <v>1314</v>
      </c>
      <c r="E8042" s="62" t="n">
        <v>1.8</v>
      </c>
      <c r="F8042" s="26" t="n">
        <v>12.54</v>
      </c>
      <c r="G8042" s="26" t="n">
        <v>22.57</v>
      </c>
    </row>
    <row r="8043" customFormat="false" ht="38.25" hidden="false" customHeight="false" outlineLevel="0" collapsed="false">
      <c r="A8043" s="63" t="s">
        <v>1762</v>
      </c>
      <c r="B8043" s="23" t="s">
        <v>1763</v>
      </c>
      <c r="C8043" s="24" t="s">
        <v>17</v>
      </c>
      <c r="D8043" s="24" t="s">
        <v>28</v>
      </c>
      <c r="E8043" s="62" t="n">
        <v>0.02</v>
      </c>
      <c r="F8043" s="26" t="n">
        <v>364.43</v>
      </c>
      <c r="G8043" s="26" t="n">
        <v>6.05</v>
      </c>
    </row>
    <row r="8044" customFormat="false" ht="15" hidden="false" customHeight="false" outlineLevel="0" collapsed="false">
      <c r="A8044" s="63" t="s">
        <v>2098</v>
      </c>
      <c r="B8044" s="23" t="s">
        <v>2099</v>
      </c>
      <c r="C8044" s="24" t="s">
        <v>1343</v>
      </c>
      <c r="D8044" s="24" t="s">
        <v>23</v>
      </c>
      <c r="E8044" s="62" t="n">
        <v>2</v>
      </c>
      <c r="F8044" s="26" t="n">
        <v>191.94</v>
      </c>
      <c r="G8044" s="26" t="n">
        <v>383.88</v>
      </c>
    </row>
    <row r="8045" customFormat="false" ht="15" hidden="false" customHeight="false" outlineLevel="0" collapsed="false">
      <c r="A8045" s="64" t="s">
        <v>1353</v>
      </c>
      <c r="B8045" s="64"/>
      <c r="C8045" s="64"/>
      <c r="D8045" s="64"/>
      <c r="E8045" s="64"/>
      <c r="F8045" s="64"/>
      <c r="G8045" s="65" t="n">
        <v>17.64</v>
      </c>
    </row>
    <row r="8046" customFormat="false" ht="15" hidden="false" customHeight="false" outlineLevel="0" collapsed="false">
      <c r="A8046" s="64" t="s">
        <v>1354</v>
      </c>
      <c r="B8046" s="64"/>
      <c r="C8046" s="64"/>
      <c r="D8046" s="64"/>
      <c r="E8046" s="64"/>
      <c r="F8046" s="64"/>
      <c r="G8046" s="65" t="n">
        <v>201.93</v>
      </c>
    </row>
    <row r="8047" customFormat="false" ht="15" hidden="false" customHeight="false" outlineLevel="0" collapsed="false">
      <c r="A8047" s="64" t="s">
        <v>1355</v>
      </c>
      <c r="B8047" s="64"/>
      <c r="C8047" s="64"/>
      <c r="D8047" s="64"/>
      <c r="E8047" s="64"/>
      <c r="F8047" s="64"/>
      <c r="G8047" s="65" t="n">
        <v>219.58</v>
      </c>
    </row>
    <row r="8048" customFormat="false" ht="15" hidden="false" customHeight="false" outlineLevel="0" collapsed="false">
      <c r="A8048" s="64" t="s">
        <v>1356</v>
      </c>
      <c r="B8048" s="64"/>
      <c r="C8048" s="64"/>
      <c r="D8048" s="64"/>
      <c r="E8048" s="64"/>
      <c r="F8048" s="64"/>
      <c r="G8048" s="65" t="n">
        <v>0</v>
      </c>
    </row>
    <row r="8049" customFormat="false" ht="15" hidden="false" customHeight="false" outlineLevel="0" collapsed="false">
      <c r="A8049" s="64" t="s">
        <v>1357</v>
      </c>
      <c r="B8049" s="64"/>
      <c r="C8049" s="64"/>
      <c r="D8049" s="64"/>
      <c r="E8049" s="64"/>
      <c r="F8049" s="64"/>
      <c r="G8049" s="65" t="n">
        <v>56.32</v>
      </c>
    </row>
    <row r="8050" customFormat="false" ht="15" hidden="false" customHeight="false" outlineLevel="0" collapsed="false">
      <c r="A8050" s="64" t="s">
        <v>1358</v>
      </c>
      <c r="B8050" s="64"/>
      <c r="C8050" s="64"/>
      <c r="D8050" s="64"/>
      <c r="E8050" s="64"/>
      <c r="F8050" s="64"/>
      <c r="G8050" s="65" t="n">
        <v>0</v>
      </c>
    </row>
    <row r="8051" customFormat="false" ht="15" hidden="false" customHeight="false" outlineLevel="0" collapsed="false">
      <c r="A8051" s="64" t="s">
        <v>1359</v>
      </c>
      <c r="B8051" s="64"/>
      <c r="C8051" s="64"/>
      <c r="D8051" s="64"/>
      <c r="E8051" s="64"/>
      <c r="F8051" s="64"/>
      <c r="G8051" s="65" t="n">
        <v>56.32</v>
      </c>
    </row>
    <row r="8052" customFormat="false" ht="15" hidden="false" customHeight="false" outlineLevel="0" collapsed="false">
      <c r="A8052" s="64" t="s">
        <v>1360</v>
      </c>
      <c r="B8052" s="64"/>
      <c r="C8052" s="64"/>
      <c r="D8052" s="64"/>
      <c r="E8052" s="64"/>
      <c r="F8052" s="64"/>
      <c r="G8052" s="65" t="n">
        <v>275.9</v>
      </c>
    </row>
    <row r="8053" customFormat="false" ht="15" hidden="false" customHeight="false" outlineLevel="0" collapsed="false">
      <c r="A8053" s="64" t="s">
        <v>1361</v>
      </c>
      <c r="B8053" s="64"/>
      <c r="C8053" s="64"/>
      <c r="D8053" s="64"/>
      <c r="E8053" s="64"/>
      <c r="F8053" s="64"/>
      <c r="G8053" s="65" t="n">
        <v>2</v>
      </c>
    </row>
    <row r="8054" customFormat="false" ht="15" hidden="false" customHeight="false" outlineLevel="0" collapsed="false">
      <c r="A8054" s="64" t="s">
        <v>1362</v>
      </c>
      <c r="B8054" s="64"/>
      <c r="C8054" s="64"/>
      <c r="D8054" s="64"/>
      <c r="E8054" s="64"/>
      <c r="F8054" s="64"/>
      <c r="G8054" s="65" t="n">
        <f aca="false">G8052*G8053</f>
        <v>551.8</v>
      </c>
    </row>
    <row r="8055" customFormat="false" ht="15" hidden="false" customHeight="false" outlineLevel="0" collapsed="false">
      <c r="A8055" s="66"/>
      <c r="B8055" s="66"/>
      <c r="C8055" s="66"/>
      <c r="D8055" s="66"/>
      <c r="E8055" s="66"/>
      <c r="F8055" s="66"/>
      <c r="G8055" s="66"/>
    </row>
    <row r="8056" customFormat="false" ht="25.5" hidden="false" customHeight="false" outlineLevel="0" collapsed="false">
      <c r="A8056" s="30" t="s">
        <v>943</v>
      </c>
      <c r="B8056" s="30" t="s">
        <v>944</v>
      </c>
      <c r="C8056" s="61" t="s">
        <v>17</v>
      </c>
      <c r="D8056" s="61" t="s">
        <v>23</v>
      </c>
      <c r="E8056" s="62"/>
      <c r="F8056" s="25"/>
      <c r="G8056" s="25"/>
    </row>
    <row r="8057" customFormat="false" ht="25.5" hidden="false" customHeight="false" outlineLevel="0" collapsed="false">
      <c r="A8057" s="63" t="s">
        <v>1371</v>
      </c>
      <c r="B8057" s="23" t="s">
        <v>1372</v>
      </c>
      <c r="C8057" s="24" t="s">
        <v>17</v>
      </c>
      <c r="D8057" s="24" t="s">
        <v>1314</v>
      </c>
      <c r="E8057" s="62" t="n">
        <v>3.6</v>
      </c>
      <c r="F8057" s="26" t="n">
        <v>14.81</v>
      </c>
      <c r="G8057" s="26" t="n">
        <v>53.31</v>
      </c>
    </row>
    <row r="8058" customFormat="false" ht="25.5" hidden="false" customHeight="false" outlineLevel="0" collapsed="false">
      <c r="A8058" s="63" t="s">
        <v>1349</v>
      </c>
      <c r="B8058" s="23" t="s">
        <v>1350</v>
      </c>
      <c r="C8058" s="24" t="s">
        <v>17</v>
      </c>
      <c r="D8058" s="24" t="s">
        <v>1314</v>
      </c>
      <c r="E8058" s="62" t="n">
        <v>3.6</v>
      </c>
      <c r="F8058" s="26" t="n">
        <v>12.54</v>
      </c>
      <c r="G8058" s="26" t="n">
        <v>45.14</v>
      </c>
    </row>
    <row r="8059" customFormat="false" ht="38.25" hidden="false" customHeight="false" outlineLevel="0" collapsed="false">
      <c r="A8059" s="63" t="s">
        <v>1762</v>
      </c>
      <c r="B8059" s="23" t="s">
        <v>1763</v>
      </c>
      <c r="C8059" s="24" t="s">
        <v>17</v>
      </c>
      <c r="D8059" s="24" t="s">
        <v>28</v>
      </c>
      <c r="E8059" s="62" t="n">
        <v>0.03</v>
      </c>
      <c r="F8059" s="26" t="n">
        <v>364.43</v>
      </c>
      <c r="G8059" s="26" t="n">
        <v>12.03</v>
      </c>
    </row>
    <row r="8060" customFormat="false" ht="15" hidden="false" customHeight="false" outlineLevel="0" collapsed="false">
      <c r="A8060" s="63" t="s">
        <v>2100</v>
      </c>
      <c r="B8060" s="23" t="s">
        <v>2101</v>
      </c>
      <c r="C8060" s="24" t="s">
        <v>1343</v>
      </c>
      <c r="D8060" s="24" t="s">
        <v>23</v>
      </c>
      <c r="E8060" s="62" t="n">
        <v>3</v>
      </c>
      <c r="F8060" s="26" t="n">
        <v>255.31</v>
      </c>
      <c r="G8060" s="26" t="n">
        <v>765.93</v>
      </c>
    </row>
    <row r="8061" customFormat="false" ht="15" hidden="false" customHeight="false" outlineLevel="0" collapsed="false">
      <c r="A8061" s="64" t="s">
        <v>1353</v>
      </c>
      <c r="B8061" s="64"/>
      <c r="C8061" s="64"/>
      <c r="D8061" s="64"/>
      <c r="E8061" s="64"/>
      <c r="F8061" s="64"/>
      <c r="G8061" s="65" t="n">
        <v>23.52</v>
      </c>
    </row>
    <row r="8062" customFormat="false" ht="15" hidden="false" customHeight="false" outlineLevel="0" collapsed="false">
      <c r="A8062" s="64" t="s">
        <v>1354</v>
      </c>
      <c r="B8062" s="64"/>
      <c r="C8062" s="64"/>
      <c r="D8062" s="64"/>
      <c r="E8062" s="64"/>
      <c r="F8062" s="64"/>
      <c r="G8062" s="65" t="n">
        <v>268.61</v>
      </c>
    </row>
    <row r="8063" customFormat="false" ht="15" hidden="false" customHeight="false" outlineLevel="0" collapsed="false">
      <c r="A8063" s="64" t="s">
        <v>1355</v>
      </c>
      <c r="B8063" s="64"/>
      <c r="C8063" s="64"/>
      <c r="D8063" s="64"/>
      <c r="E8063" s="64"/>
      <c r="F8063" s="64"/>
      <c r="G8063" s="65" t="n">
        <v>292.13</v>
      </c>
    </row>
    <row r="8064" customFormat="false" ht="15" hidden="false" customHeight="false" outlineLevel="0" collapsed="false">
      <c r="A8064" s="64" t="s">
        <v>1356</v>
      </c>
      <c r="B8064" s="64"/>
      <c r="C8064" s="64"/>
      <c r="D8064" s="64"/>
      <c r="E8064" s="64"/>
      <c r="F8064" s="64"/>
      <c r="G8064" s="65" t="n">
        <v>0</v>
      </c>
    </row>
    <row r="8065" customFormat="false" ht="15" hidden="false" customHeight="false" outlineLevel="0" collapsed="false">
      <c r="A8065" s="64" t="s">
        <v>1357</v>
      </c>
      <c r="B8065" s="64"/>
      <c r="C8065" s="64"/>
      <c r="D8065" s="64"/>
      <c r="E8065" s="64"/>
      <c r="F8065" s="64"/>
      <c r="G8065" s="65" t="n">
        <v>74.93</v>
      </c>
    </row>
    <row r="8066" customFormat="false" ht="15" hidden="false" customHeight="false" outlineLevel="0" collapsed="false">
      <c r="A8066" s="64" t="s">
        <v>1358</v>
      </c>
      <c r="B8066" s="64"/>
      <c r="C8066" s="64"/>
      <c r="D8066" s="64"/>
      <c r="E8066" s="64"/>
      <c r="F8066" s="64"/>
      <c r="G8066" s="65" t="n">
        <v>0</v>
      </c>
    </row>
    <row r="8067" customFormat="false" ht="15" hidden="false" customHeight="false" outlineLevel="0" collapsed="false">
      <c r="A8067" s="64" t="s">
        <v>1359</v>
      </c>
      <c r="B8067" s="64"/>
      <c r="C8067" s="64"/>
      <c r="D8067" s="64"/>
      <c r="E8067" s="64"/>
      <c r="F8067" s="64"/>
      <c r="G8067" s="65" t="n">
        <v>74.93</v>
      </c>
    </row>
    <row r="8068" customFormat="false" ht="15" hidden="false" customHeight="false" outlineLevel="0" collapsed="false">
      <c r="A8068" s="64" t="s">
        <v>1360</v>
      </c>
      <c r="B8068" s="64"/>
      <c r="C8068" s="64"/>
      <c r="D8068" s="64"/>
      <c r="E8068" s="64"/>
      <c r="F8068" s="64"/>
      <c r="G8068" s="65" t="n">
        <v>367.06</v>
      </c>
    </row>
    <row r="8069" customFormat="false" ht="15" hidden="false" customHeight="false" outlineLevel="0" collapsed="false">
      <c r="A8069" s="64" t="s">
        <v>1361</v>
      </c>
      <c r="B8069" s="64"/>
      <c r="C8069" s="64"/>
      <c r="D8069" s="64"/>
      <c r="E8069" s="64"/>
      <c r="F8069" s="64"/>
      <c r="G8069" s="65" t="n">
        <v>3</v>
      </c>
    </row>
    <row r="8070" customFormat="false" ht="15" hidden="false" customHeight="false" outlineLevel="0" collapsed="false">
      <c r="A8070" s="64" t="s">
        <v>1362</v>
      </c>
      <c r="B8070" s="64"/>
      <c r="C8070" s="64"/>
      <c r="D8070" s="64"/>
      <c r="E8070" s="64"/>
      <c r="F8070" s="64"/>
      <c r="G8070" s="65" t="n">
        <f aca="false">G8068*G8069</f>
        <v>1101.18</v>
      </c>
    </row>
    <row r="8071" customFormat="false" ht="15" hidden="false" customHeight="false" outlineLevel="0" collapsed="false">
      <c r="A8071" s="66"/>
      <c r="B8071" s="66"/>
      <c r="C8071" s="66"/>
      <c r="D8071" s="66"/>
      <c r="E8071" s="66"/>
      <c r="F8071" s="66"/>
      <c r="G8071" s="66"/>
    </row>
    <row r="8072" customFormat="false" ht="25.5" hidden="false" customHeight="false" outlineLevel="0" collapsed="false">
      <c r="A8072" s="30" t="s">
        <v>945</v>
      </c>
      <c r="B8072" s="30" t="s">
        <v>221</v>
      </c>
      <c r="C8072" s="61" t="s">
        <v>17</v>
      </c>
      <c r="D8072" s="61" t="s">
        <v>23</v>
      </c>
      <c r="E8072" s="62"/>
      <c r="F8072" s="25"/>
      <c r="G8072" s="25"/>
    </row>
    <row r="8073" customFormat="false" ht="25.5" hidden="false" customHeight="false" outlineLevel="0" collapsed="false">
      <c r="A8073" s="63" t="s">
        <v>1371</v>
      </c>
      <c r="B8073" s="23" t="s">
        <v>1372</v>
      </c>
      <c r="C8073" s="24" t="s">
        <v>17</v>
      </c>
      <c r="D8073" s="24" t="s">
        <v>1314</v>
      </c>
      <c r="E8073" s="62" t="n">
        <v>0.8</v>
      </c>
      <c r="F8073" s="26" t="n">
        <v>14.81</v>
      </c>
      <c r="G8073" s="26" t="n">
        <v>11.85</v>
      </c>
    </row>
    <row r="8074" customFormat="false" ht="25.5" hidden="false" customHeight="false" outlineLevel="0" collapsed="false">
      <c r="A8074" s="63" t="s">
        <v>1349</v>
      </c>
      <c r="B8074" s="23" t="s">
        <v>1350</v>
      </c>
      <c r="C8074" s="24" t="s">
        <v>17</v>
      </c>
      <c r="D8074" s="24" t="s">
        <v>1314</v>
      </c>
      <c r="E8074" s="62" t="n">
        <v>0.8</v>
      </c>
      <c r="F8074" s="26" t="n">
        <v>12.54</v>
      </c>
      <c r="G8074" s="26" t="n">
        <v>10.03</v>
      </c>
    </row>
    <row r="8075" customFormat="false" ht="38.25" hidden="false" customHeight="false" outlineLevel="0" collapsed="false">
      <c r="A8075" s="63" t="s">
        <v>1662</v>
      </c>
      <c r="B8075" s="23" t="s">
        <v>1663</v>
      </c>
      <c r="C8075" s="24" t="s">
        <v>17</v>
      </c>
      <c r="D8075" s="24" t="s">
        <v>28</v>
      </c>
      <c r="E8075" s="62" t="n">
        <v>0.01</v>
      </c>
      <c r="F8075" s="26" t="n">
        <v>328.69</v>
      </c>
      <c r="G8075" s="26" t="n">
        <v>1.97</v>
      </c>
    </row>
    <row r="8076" customFormat="false" ht="15" hidden="false" customHeight="false" outlineLevel="0" collapsed="false">
      <c r="A8076" s="63" t="s">
        <v>1664</v>
      </c>
      <c r="B8076" s="23" t="s">
        <v>1665</v>
      </c>
      <c r="C8076" s="24" t="s">
        <v>1343</v>
      </c>
      <c r="D8076" s="24" t="s">
        <v>23</v>
      </c>
      <c r="E8076" s="62" t="n">
        <v>1</v>
      </c>
      <c r="F8076" s="26" t="n">
        <v>164.06</v>
      </c>
      <c r="G8076" s="26" t="n">
        <v>164.06</v>
      </c>
    </row>
    <row r="8077" customFormat="false" ht="15" hidden="false" customHeight="false" outlineLevel="0" collapsed="false">
      <c r="A8077" s="64" t="s">
        <v>1353</v>
      </c>
      <c r="B8077" s="64"/>
      <c r="C8077" s="64"/>
      <c r="D8077" s="64"/>
      <c r="E8077" s="64"/>
      <c r="F8077" s="64"/>
      <c r="G8077" s="65" t="n">
        <v>15.59</v>
      </c>
    </row>
    <row r="8078" customFormat="false" ht="15" hidden="false" customHeight="false" outlineLevel="0" collapsed="false">
      <c r="A8078" s="64" t="s">
        <v>1354</v>
      </c>
      <c r="B8078" s="64"/>
      <c r="C8078" s="64"/>
      <c r="D8078" s="64"/>
      <c r="E8078" s="64"/>
      <c r="F8078" s="64"/>
      <c r="G8078" s="65" t="n">
        <v>172.32</v>
      </c>
    </row>
    <row r="8079" customFormat="false" ht="15" hidden="false" customHeight="false" outlineLevel="0" collapsed="false">
      <c r="A8079" s="64" t="s">
        <v>1355</v>
      </c>
      <c r="B8079" s="64"/>
      <c r="C8079" s="64"/>
      <c r="D8079" s="64"/>
      <c r="E8079" s="64"/>
      <c r="F8079" s="64"/>
      <c r="G8079" s="65" t="n">
        <v>187.91</v>
      </c>
    </row>
    <row r="8080" customFormat="false" ht="15" hidden="false" customHeight="false" outlineLevel="0" collapsed="false">
      <c r="A8080" s="64" t="s">
        <v>1356</v>
      </c>
      <c r="B8080" s="64"/>
      <c r="C8080" s="64"/>
      <c r="D8080" s="64"/>
      <c r="E8080" s="64"/>
      <c r="F8080" s="64"/>
      <c r="G8080" s="65" t="n">
        <v>0</v>
      </c>
    </row>
    <row r="8081" customFormat="false" ht="15" hidden="false" customHeight="false" outlineLevel="0" collapsed="false">
      <c r="A8081" s="64" t="s">
        <v>1357</v>
      </c>
      <c r="B8081" s="64"/>
      <c r="C8081" s="64"/>
      <c r="D8081" s="64"/>
      <c r="E8081" s="64"/>
      <c r="F8081" s="64"/>
      <c r="G8081" s="65" t="n">
        <v>48.2</v>
      </c>
    </row>
    <row r="8082" customFormat="false" ht="15" hidden="false" customHeight="false" outlineLevel="0" collapsed="false">
      <c r="A8082" s="64" t="s">
        <v>1358</v>
      </c>
      <c r="B8082" s="64"/>
      <c r="C8082" s="64"/>
      <c r="D8082" s="64"/>
      <c r="E8082" s="64"/>
      <c r="F8082" s="64"/>
      <c r="G8082" s="65" t="n">
        <v>0</v>
      </c>
    </row>
    <row r="8083" customFormat="false" ht="15" hidden="false" customHeight="false" outlineLevel="0" collapsed="false">
      <c r="A8083" s="64" t="s">
        <v>1359</v>
      </c>
      <c r="B8083" s="64"/>
      <c r="C8083" s="64"/>
      <c r="D8083" s="64"/>
      <c r="E8083" s="64"/>
      <c r="F8083" s="64"/>
      <c r="G8083" s="65" t="n">
        <v>48.2</v>
      </c>
    </row>
    <row r="8084" customFormat="false" ht="15" hidden="false" customHeight="false" outlineLevel="0" collapsed="false">
      <c r="A8084" s="64" t="s">
        <v>1360</v>
      </c>
      <c r="B8084" s="64"/>
      <c r="C8084" s="64"/>
      <c r="D8084" s="64"/>
      <c r="E8084" s="64"/>
      <c r="F8084" s="64"/>
      <c r="G8084" s="65" t="n">
        <v>236.11</v>
      </c>
    </row>
    <row r="8085" customFormat="false" ht="15" hidden="false" customHeight="false" outlineLevel="0" collapsed="false">
      <c r="A8085" s="64" t="s">
        <v>1361</v>
      </c>
      <c r="B8085" s="64"/>
      <c r="C8085" s="64"/>
      <c r="D8085" s="64"/>
      <c r="E8085" s="64"/>
      <c r="F8085" s="64"/>
      <c r="G8085" s="65" t="n">
        <v>1</v>
      </c>
    </row>
    <row r="8086" customFormat="false" ht="15" hidden="false" customHeight="false" outlineLevel="0" collapsed="false">
      <c r="A8086" s="64" t="s">
        <v>1362</v>
      </c>
      <c r="B8086" s="64"/>
      <c r="C8086" s="64"/>
      <c r="D8086" s="64"/>
      <c r="E8086" s="64"/>
      <c r="F8086" s="64"/>
      <c r="G8086" s="65" t="n">
        <f aca="false">G8084*G8085</f>
        <v>236.11</v>
      </c>
    </row>
    <row r="8087" customFormat="false" ht="15" hidden="false" customHeight="false" outlineLevel="0" collapsed="false">
      <c r="A8087" s="66"/>
      <c r="B8087" s="66"/>
      <c r="C8087" s="66"/>
      <c r="D8087" s="66"/>
      <c r="E8087" s="66"/>
      <c r="F8087" s="66"/>
      <c r="G8087" s="66"/>
    </row>
    <row r="8088" customFormat="false" ht="25.5" hidden="false" customHeight="false" outlineLevel="0" collapsed="false">
      <c r="A8088" s="30" t="s">
        <v>946</v>
      </c>
      <c r="B8088" s="30" t="s">
        <v>223</v>
      </c>
      <c r="C8088" s="61" t="s">
        <v>17</v>
      </c>
      <c r="D8088" s="61" t="s">
        <v>23</v>
      </c>
      <c r="E8088" s="62"/>
      <c r="F8088" s="25"/>
      <c r="G8088" s="25"/>
    </row>
    <row r="8089" customFormat="false" ht="25.5" hidden="false" customHeight="false" outlineLevel="0" collapsed="false">
      <c r="A8089" s="63" t="s">
        <v>1371</v>
      </c>
      <c r="B8089" s="23" t="s">
        <v>1372</v>
      </c>
      <c r="C8089" s="24" t="s">
        <v>17</v>
      </c>
      <c r="D8089" s="24" t="s">
        <v>1314</v>
      </c>
      <c r="E8089" s="62" t="n">
        <v>0.6</v>
      </c>
      <c r="F8089" s="26" t="n">
        <v>14.81</v>
      </c>
      <c r="G8089" s="26" t="n">
        <v>8.88</v>
      </c>
    </row>
    <row r="8090" customFormat="false" ht="25.5" hidden="false" customHeight="false" outlineLevel="0" collapsed="false">
      <c r="A8090" s="63" t="s">
        <v>1349</v>
      </c>
      <c r="B8090" s="23" t="s">
        <v>1350</v>
      </c>
      <c r="C8090" s="24" t="s">
        <v>17</v>
      </c>
      <c r="D8090" s="24" t="s">
        <v>1314</v>
      </c>
      <c r="E8090" s="62" t="n">
        <v>0.6</v>
      </c>
      <c r="F8090" s="26" t="n">
        <v>12.54</v>
      </c>
      <c r="G8090" s="26" t="n">
        <v>7.52</v>
      </c>
    </row>
    <row r="8091" customFormat="false" ht="38.25" hidden="false" customHeight="false" outlineLevel="0" collapsed="false">
      <c r="A8091" s="63" t="s">
        <v>1662</v>
      </c>
      <c r="B8091" s="23" t="s">
        <v>1663</v>
      </c>
      <c r="C8091" s="24" t="s">
        <v>17</v>
      </c>
      <c r="D8091" s="24" t="s">
        <v>28</v>
      </c>
      <c r="E8091" s="62" t="n">
        <v>0</v>
      </c>
      <c r="F8091" s="26" t="n">
        <v>328.69</v>
      </c>
      <c r="G8091" s="26" t="n">
        <v>1.48</v>
      </c>
    </row>
    <row r="8092" customFormat="false" ht="15" hidden="false" customHeight="false" outlineLevel="0" collapsed="false">
      <c r="A8092" s="63" t="s">
        <v>1666</v>
      </c>
      <c r="B8092" s="23" t="s">
        <v>1667</v>
      </c>
      <c r="C8092" s="24" t="s">
        <v>1343</v>
      </c>
      <c r="D8092" s="24" t="s">
        <v>23</v>
      </c>
      <c r="E8092" s="62" t="n">
        <v>1</v>
      </c>
      <c r="F8092" s="26" t="n">
        <v>115.3</v>
      </c>
      <c r="G8092" s="26" t="n">
        <v>115.3</v>
      </c>
    </row>
    <row r="8093" customFormat="false" ht="15" hidden="false" customHeight="false" outlineLevel="0" collapsed="false">
      <c r="A8093" s="64" t="s">
        <v>1353</v>
      </c>
      <c r="B8093" s="64"/>
      <c r="C8093" s="64"/>
      <c r="D8093" s="64"/>
      <c r="E8093" s="64"/>
      <c r="F8093" s="64"/>
      <c r="G8093" s="65" t="n">
        <v>11.69</v>
      </c>
    </row>
    <row r="8094" customFormat="false" ht="15" hidden="false" customHeight="false" outlineLevel="0" collapsed="false">
      <c r="A8094" s="64" t="s">
        <v>1354</v>
      </c>
      <c r="B8094" s="64"/>
      <c r="C8094" s="64"/>
      <c r="D8094" s="64"/>
      <c r="E8094" s="64"/>
      <c r="F8094" s="64"/>
      <c r="G8094" s="65" t="n">
        <v>121.49</v>
      </c>
    </row>
    <row r="8095" customFormat="false" ht="15" hidden="false" customHeight="false" outlineLevel="0" collapsed="false">
      <c r="A8095" s="64" t="s">
        <v>1355</v>
      </c>
      <c r="B8095" s="64"/>
      <c r="C8095" s="64"/>
      <c r="D8095" s="64"/>
      <c r="E8095" s="64"/>
      <c r="F8095" s="64"/>
      <c r="G8095" s="65" t="n">
        <v>133.19</v>
      </c>
    </row>
    <row r="8096" customFormat="false" ht="15" hidden="false" customHeight="false" outlineLevel="0" collapsed="false">
      <c r="A8096" s="64" t="s">
        <v>1356</v>
      </c>
      <c r="B8096" s="64"/>
      <c r="C8096" s="64"/>
      <c r="D8096" s="64"/>
      <c r="E8096" s="64"/>
      <c r="F8096" s="64"/>
      <c r="G8096" s="65" t="n">
        <v>0</v>
      </c>
    </row>
    <row r="8097" customFormat="false" ht="15" hidden="false" customHeight="false" outlineLevel="0" collapsed="false">
      <c r="A8097" s="64" t="s">
        <v>1357</v>
      </c>
      <c r="B8097" s="64"/>
      <c r="C8097" s="64"/>
      <c r="D8097" s="64"/>
      <c r="E8097" s="64"/>
      <c r="F8097" s="64"/>
      <c r="G8097" s="65" t="n">
        <v>34.16</v>
      </c>
    </row>
    <row r="8098" customFormat="false" ht="15" hidden="false" customHeight="false" outlineLevel="0" collapsed="false">
      <c r="A8098" s="64" t="s">
        <v>1358</v>
      </c>
      <c r="B8098" s="64"/>
      <c r="C8098" s="64"/>
      <c r="D8098" s="64"/>
      <c r="E8098" s="64"/>
      <c r="F8098" s="64"/>
      <c r="G8098" s="65" t="n">
        <v>0</v>
      </c>
    </row>
    <row r="8099" customFormat="false" ht="15" hidden="false" customHeight="false" outlineLevel="0" collapsed="false">
      <c r="A8099" s="64" t="s">
        <v>1359</v>
      </c>
      <c r="B8099" s="64"/>
      <c r="C8099" s="64"/>
      <c r="D8099" s="64"/>
      <c r="E8099" s="64"/>
      <c r="F8099" s="64"/>
      <c r="G8099" s="65" t="n">
        <v>34.16</v>
      </c>
    </row>
    <row r="8100" customFormat="false" ht="15" hidden="false" customHeight="false" outlineLevel="0" collapsed="false">
      <c r="A8100" s="64" t="s">
        <v>1360</v>
      </c>
      <c r="B8100" s="64"/>
      <c r="C8100" s="64"/>
      <c r="D8100" s="64"/>
      <c r="E8100" s="64"/>
      <c r="F8100" s="64"/>
      <c r="G8100" s="65" t="n">
        <v>167.35</v>
      </c>
    </row>
    <row r="8101" customFormat="false" ht="15" hidden="false" customHeight="false" outlineLevel="0" collapsed="false">
      <c r="A8101" s="64" t="s">
        <v>1361</v>
      </c>
      <c r="B8101" s="64"/>
      <c r="C8101" s="64"/>
      <c r="D8101" s="64"/>
      <c r="E8101" s="64"/>
      <c r="F8101" s="64"/>
      <c r="G8101" s="65" t="n">
        <v>1</v>
      </c>
    </row>
    <row r="8102" customFormat="false" ht="15" hidden="false" customHeight="false" outlineLevel="0" collapsed="false">
      <c r="A8102" s="64" t="s">
        <v>1362</v>
      </c>
      <c r="B8102" s="64"/>
      <c r="C8102" s="64"/>
      <c r="D8102" s="64"/>
      <c r="E8102" s="64"/>
      <c r="F8102" s="64"/>
      <c r="G8102" s="65" t="n">
        <f aca="false">G8100*G8101</f>
        <v>167.35</v>
      </c>
    </row>
    <row r="8103" customFormat="false" ht="15" hidden="false" customHeight="false" outlineLevel="0" collapsed="false">
      <c r="A8103" s="66"/>
      <c r="B8103" s="66"/>
      <c r="C8103" s="66"/>
      <c r="D8103" s="66"/>
      <c r="E8103" s="66"/>
      <c r="F8103" s="66"/>
      <c r="G8103" s="66"/>
    </row>
    <row r="8104" customFormat="false" ht="25.5" hidden="false" customHeight="false" outlineLevel="0" collapsed="false">
      <c r="A8104" s="30" t="s">
        <v>947</v>
      </c>
      <c r="B8104" s="30" t="s">
        <v>225</v>
      </c>
      <c r="C8104" s="61" t="s">
        <v>17</v>
      </c>
      <c r="D8104" s="61" t="s">
        <v>23</v>
      </c>
      <c r="E8104" s="62"/>
      <c r="F8104" s="25"/>
      <c r="G8104" s="25"/>
    </row>
    <row r="8105" customFormat="false" ht="25.5" hidden="false" customHeight="false" outlineLevel="0" collapsed="false">
      <c r="A8105" s="63" t="s">
        <v>1371</v>
      </c>
      <c r="B8105" s="23" t="s">
        <v>1372</v>
      </c>
      <c r="C8105" s="24" t="s">
        <v>17</v>
      </c>
      <c r="D8105" s="24" t="s">
        <v>1314</v>
      </c>
      <c r="E8105" s="62" t="n">
        <v>0.4</v>
      </c>
      <c r="F8105" s="26" t="n">
        <v>14.81</v>
      </c>
      <c r="G8105" s="26" t="n">
        <v>5.92</v>
      </c>
    </row>
    <row r="8106" customFormat="false" ht="25.5" hidden="false" customHeight="false" outlineLevel="0" collapsed="false">
      <c r="A8106" s="63" t="s">
        <v>1349</v>
      </c>
      <c r="B8106" s="23" t="s">
        <v>1350</v>
      </c>
      <c r="C8106" s="24" t="s">
        <v>17</v>
      </c>
      <c r="D8106" s="24" t="s">
        <v>1314</v>
      </c>
      <c r="E8106" s="62" t="n">
        <v>0.4</v>
      </c>
      <c r="F8106" s="26" t="n">
        <v>12.54</v>
      </c>
      <c r="G8106" s="26" t="n">
        <v>5.02</v>
      </c>
    </row>
    <row r="8107" customFormat="false" ht="38.25" hidden="false" customHeight="false" outlineLevel="0" collapsed="false">
      <c r="A8107" s="63" t="s">
        <v>1662</v>
      </c>
      <c r="B8107" s="23" t="s">
        <v>1663</v>
      </c>
      <c r="C8107" s="24" t="s">
        <v>17</v>
      </c>
      <c r="D8107" s="24" t="s">
        <v>28</v>
      </c>
      <c r="E8107" s="62" t="n">
        <v>0</v>
      </c>
      <c r="F8107" s="26" t="n">
        <v>328.69</v>
      </c>
      <c r="G8107" s="26" t="n">
        <v>0.99</v>
      </c>
    </row>
    <row r="8108" customFormat="false" ht="15" hidden="false" customHeight="false" outlineLevel="0" collapsed="false">
      <c r="A8108" s="63" t="s">
        <v>1668</v>
      </c>
      <c r="B8108" s="23" t="s">
        <v>1669</v>
      </c>
      <c r="C8108" s="24" t="s">
        <v>1343</v>
      </c>
      <c r="D8108" s="24" t="s">
        <v>23</v>
      </c>
      <c r="E8108" s="62" t="n">
        <v>1</v>
      </c>
      <c r="F8108" s="26" t="n">
        <v>83.01</v>
      </c>
      <c r="G8108" s="26" t="n">
        <v>83.01</v>
      </c>
    </row>
    <row r="8109" customFormat="false" ht="15" hidden="false" customHeight="false" outlineLevel="0" collapsed="false">
      <c r="A8109" s="64" t="s">
        <v>1353</v>
      </c>
      <c r="B8109" s="64"/>
      <c r="C8109" s="64"/>
      <c r="D8109" s="64"/>
      <c r="E8109" s="64"/>
      <c r="F8109" s="64"/>
      <c r="G8109" s="65" t="n">
        <v>7.79</v>
      </c>
    </row>
    <row r="8110" customFormat="false" ht="15" hidden="false" customHeight="false" outlineLevel="0" collapsed="false">
      <c r="A8110" s="64" t="s">
        <v>1354</v>
      </c>
      <c r="B8110" s="64"/>
      <c r="C8110" s="64"/>
      <c r="D8110" s="64"/>
      <c r="E8110" s="64"/>
      <c r="F8110" s="64"/>
      <c r="G8110" s="65" t="n">
        <v>87.14</v>
      </c>
    </row>
    <row r="8111" customFormat="false" ht="15" hidden="false" customHeight="false" outlineLevel="0" collapsed="false">
      <c r="A8111" s="64" t="s">
        <v>1355</v>
      </c>
      <c r="B8111" s="64"/>
      <c r="C8111" s="64"/>
      <c r="D8111" s="64"/>
      <c r="E8111" s="64"/>
      <c r="F8111" s="64"/>
      <c r="G8111" s="65" t="n">
        <v>94.93</v>
      </c>
    </row>
    <row r="8112" customFormat="false" ht="15" hidden="false" customHeight="false" outlineLevel="0" collapsed="false">
      <c r="A8112" s="64" t="s">
        <v>1356</v>
      </c>
      <c r="B8112" s="64"/>
      <c r="C8112" s="64"/>
      <c r="D8112" s="64"/>
      <c r="E8112" s="64"/>
      <c r="F8112" s="64"/>
      <c r="G8112" s="65" t="n">
        <v>0</v>
      </c>
    </row>
    <row r="8113" customFormat="false" ht="15" hidden="false" customHeight="false" outlineLevel="0" collapsed="false">
      <c r="A8113" s="64" t="s">
        <v>1357</v>
      </c>
      <c r="B8113" s="64"/>
      <c r="C8113" s="64"/>
      <c r="D8113" s="64"/>
      <c r="E8113" s="64"/>
      <c r="F8113" s="64"/>
      <c r="G8113" s="65" t="n">
        <v>24.35</v>
      </c>
    </row>
    <row r="8114" customFormat="false" ht="15" hidden="false" customHeight="false" outlineLevel="0" collapsed="false">
      <c r="A8114" s="64" t="s">
        <v>1358</v>
      </c>
      <c r="B8114" s="64"/>
      <c r="C8114" s="64"/>
      <c r="D8114" s="64"/>
      <c r="E8114" s="64"/>
      <c r="F8114" s="64"/>
      <c r="G8114" s="65" t="n">
        <v>0</v>
      </c>
    </row>
    <row r="8115" customFormat="false" ht="15" hidden="false" customHeight="false" outlineLevel="0" collapsed="false">
      <c r="A8115" s="64" t="s">
        <v>1359</v>
      </c>
      <c r="B8115" s="64"/>
      <c r="C8115" s="64"/>
      <c r="D8115" s="64"/>
      <c r="E8115" s="64"/>
      <c r="F8115" s="64"/>
      <c r="G8115" s="65" t="n">
        <v>24.35</v>
      </c>
    </row>
    <row r="8116" customFormat="false" ht="15" hidden="false" customHeight="false" outlineLevel="0" collapsed="false">
      <c r="A8116" s="64" t="s">
        <v>1360</v>
      </c>
      <c r="B8116" s="64"/>
      <c r="C8116" s="64"/>
      <c r="D8116" s="64"/>
      <c r="E8116" s="64"/>
      <c r="F8116" s="64"/>
      <c r="G8116" s="65" t="n">
        <v>119.28</v>
      </c>
    </row>
    <row r="8117" customFormat="false" ht="15" hidden="false" customHeight="false" outlineLevel="0" collapsed="false">
      <c r="A8117" s="64" t="s">
        <v>1361</v>
      </c>
      <c r="B8117" s="64"/>
      <c r="C8117" s="64"/>
      <c r="D8117" s="64"/>
      <c r="E8117" s="64"/>
      <c r="F8117" s="64"/>
      <c r="G8117" s="65" t="n">
        <v>1</v>
      </c>
    </row>
    <row r="8118" customFormat="false" ht="15" hidden="false" customHeight="false" outlineLevel="0" collapsed="false">
      <c r="A8118" s="64" t="s">
        <v>1362</v>
      </c>
      <c r="B8118" s="64"/>
      <c r="C8118" s="64"/>
      <c r="D8118" s="64"/>
      <c r="E8118" s="64"/>
      <c r="F8118" s="64"/>
      <c r="G8118" s="65" t="n">
        <f aca="false">G8116*G8117</f>
        <v>119.28</v>
      </c>
    </row>
    <row r="8119" customFormat="false" ht="15" hidden="false" customHeight="false" outlineLevel="0" collapsed="false">
      <c r="A8119" s="66"/>
      <c r="B8119" s="66"/>
      <c r="C8119" s="66"/>
      <c r="D8119" s="66"/>
      <c r="E8119" s="66"/>
      <c r="F8119" s="66"/>
      <c r="G8119" s="66"/>
    </row>
    <row r="8120" customFormat="false" ht="25.5" hidden="false" customHeight="false" outlineLevel="0" collapsed="false">
      <c r="A8120" s="30" t="s">
        <v>948</v>
      </c>
      <c r="B8120" s="30" t="s">
        <v>949</v>
      </c>
      <c r="C8120" s="61" t="s">
        <v>17</v>
      </c>
      <c r="D8120" s="61" t="s">
        <v>23</v>
      </c>
      <c r="E8120" s="62"/>
      <c r="F8120" s="25"/>
      <c r="G8120" s="25"/>
    </row>
    <row r="8121" customFormat="false" ht="25.5" hidden="false" customHeight="false" outlineLevel="0" collapsed="false">
      <c r="A8121" s="63" t="s">
        <v>1371</v>
      </c>
      <c r="B8121" s="23" t="s">
        <v>1372</v>
      </c>
      <c r="C8121" s="24" t="s">
        <v>17</v>
      </c>
      <c r="D8121" s="24" t="s">
        <v>1314</v>
      </c>
      <c r="E8121" s="62" t="n">
        <v>1.2</v>
      </c>
      <c r="F8121" s="26" t="n">
        <v>14.81</v>
      </c>
      <c r="G8121" s="26" t="n">
        <v>17.77</v>
      </c>
    </row>
    <row r="8122" customFormat="false" ht="25.5" hidden="false" customHeight="false" outlineLevel="0" collapsed="false">
      <c r="A8122" s="63" t="s">
        <v>1349</v>
      </c>
      <c r="B8122" s="23" t="s">
        <v>1350</v>
      </c>
      <c r="C8122" s="24" t="s">
        <v>17</v>
      </c>
      <c r="D8122" s="24" t="s">
        <v>1314</v>
      </c>
      <c r="E8122" s="62" t="n">
        <v>1.2</v>
      </c>
      <c r="F8122" s="26" t="n">
        <v>12.54</v>
      </c>
      <c r="G8122" s="26" t="n">
        <v>15.05</v>
      </c>
    </row>
    <row r="8123" customFormat="false" ht="38.25" hidden="false" customHeight="false" outlineLevel="0" collapsed="false">
      <c r="A8123" s="63" t="s">
        <v>1762</v>
      </c>
      <c r="B8123" s="23" t="s">
        <v>1763</v>
      </c>
      <c r="C8123" s="24" t="s">
        <v>17</v>
      </c>
      <c r="D8123" s="24" t="s">
        <v>28</v>
      </c>
      <c r="E8123" s="62" t="n">
        <v>0.01</v>
      </c>
      <c r="F8123" s="26" t="n">
        <v>364.43</v>
      </c>
      <c r="G8123" s="26" t="n">
        <v>4.01</v>
      </c>
    </row>
    <row r="8124" customFormat="false" ht="15" hidden="false" customHeight="false" outlineLevel="0" collapsed="false">
      <c r="A8124" s="63" t="s">
        <v>2102</v>
      </c>
      <c r="B8124" s="23" t="s">
        <v>2103</v>
      </c>
      <c r="C8124" s="24" t="s">
        <v>1343</v>
      </c>
      <c r="D8124" s="24" t="s">
        <v>23</v>
      </c>
      <c r="E8124" s="62" t="n">
        <v>1</v>
      </c>
      <c r="F8124" s="26" t="n">
        <v>228.46</v>
      </c>
      <c r="G8124" s="26" t="n">
        <v>228.46</v>
      </c>
    </row>
    <row r="8125" customFormat="false" ht="15" hidden="false" customHeight="false" outlineLevel="0" collapsed="false">
      <c r="A8125" s="64" t="s">
        <v>1353</v>
      </c>
      <c r="B8125" s="64"/>
      <c r="C8125" s="64"/>
      <c r="D8125" s="64"/>
      <c r="E8125" s="64"/>
      <c r="F8125" s="64"/>
      <c r="G8125" s="65" t="n">
        <v>23.52</v>
      </c>
    </row>
    <row r="8126" customFormat="false" ht="15" hidden="false" customHeight="false" outlineLevel="0" collapsed="false">
      <c r="A8126" s="64" t="s">
        <v>1354</v>
      </c>
      <c r="B8126" s="64"/>
      <c r="C8126" s="64"/>
      <c r="D8126" s="64"/>
      <c r="E8126" s="64"/>
      <c r="F8126" s="64"/>
      <c r="G8126" s="65" t="n">
        <v>241.76</v>
      </c>
    </row>
    <row r="8127" customFormat="false" ht="15" hidden="false" customHeight="false" outlineLevel="0" collapsed="false">
      <c r="A8127" s="64" t="s">
        <v>1355</v>
      </c>
      <c r="B8127" s="64"/>
      <c r="C8127" s="64"/>
      <c r="D8127" s="64"/>
      <c r="E8127" s="64"/>
      <c r="F8127" s="64"/>
      <c r="G8127" s="65" t="n">
        <v>265.28</v>
      </c>
    </row>
    <row r="8128" customFormat="false" ht="15" hidden="false" customHeight="false" outlineLevel="0" collapsed="false">
      <c r="A8128" s="64" t="s">
        <v>1356</v>
      </c>
      <c r="B8128" s="64"/>
      <c r="C8128" s="64"/>
      <c r="D8128" s="64"/>
      <c r="E8128" s="64"/>
      <c r="F8128" s="64"/>
      <c r="G8128" s="65" t="n">
        <v>0</v>
      </c>
    </row>
    <row r="8129" customFormat="false" ht="15" hidden="false" customHeight="false" outlineLevel="0" collapsed="false">
      <c r="A8129" s="64" t="s">
        <v>1357</v>
      </c>
      <c r="B8129" s="64"/>
      <c r="C8129" s="64"/>
      <c r="D8129" s="64"/>
      <c r="E8129" s="64"/>
      <c r="F8129" s="64"/>
      <c r="G8129" s="65" t="n">
        <v>68.05</v>
      </c>
    </row>
    <row r="8130" customFormat="false" ht="15" hidden="false" customHeight="false" outlineLevel="0" collapsed="false">
      <c r="A8130" s="64" t="s">
        <v>1358</v>
      </c>
      <c r="B8130" s="64"/>
      <c r="C8130" s="64"/>
      <c r="D8130" s="64"/>
      <c r="E8130" s="64"/>
      <c r="F8130" s="64"/>
      <c r="G8130" s="65" t="n">
        <v>0</v>
      </c>
    </row>
    <row r="8131" customFormat="false" ht="15" hidden="false" customHeight="false" outlineLevel="0" collapsed="false">
      <c r="A8131" s="64" t="s">
        <v>1359</v>
      </c>
      <c r="B8131" s="64"/>
      <c r="C8131" s="64"/>
      <c r="D8131" s="64"/>
      <c r="E8131" s="64"/>
      <c r="F8131" s="64"/>
      <c r="G8131" s="65" t="n">
        <v>68.05</v>
      </c>
    </row>
    <row r="8132" customFormat="false" ht="15" hidden="false" customHeight="false" outlineLevel="0" collapsed="false">
      <c r="A8132" s="64" t="s">
        <v>1360</v>
      </c>
      <c r="B8132" s="64"/>
      <c r="C8132" s="64"/>
      <c r="D8132" s="64"/>
      <c r="E8132" s="64"/>
      <c r="F8132" s="64"/>
      <c r="G8132" s="65" t="n">
        <v>333.33</v>
      </c>
    </row>
    <row r="8133" customFormat="false" ht="15" hidden="false" customHeight="false" outlineLevel="0" collapsed="false">
      <c r="A8133" s="64" t="s">
        <v>1361</v>
      </c>
      <c r="B8133" s="64"/>
      <c r="C8133" s="64"/>
      <c r="D8133" s="64"/>
      <c r="E8133" s="64"/>
      <c r="F8133" s="64"/>
      <c r="G8133" s="65" t="n">
        <v>1</v>
      </c>
    </row>
    <row r="8134" customFormat="false" ht="15" hidden="false" customHeight="false" outlineLevel="0" collapsed="false">
      <c r="A8134" s="64" t="s">
        <v>1362</v>
      </c>
      <c r="B8134" s="64"/>
      <c r="C8134" s="64"/>
      <c r="D8134" s="64"/>
      <c r="E8134" s="64"/>
      <c r="F8134" s="64"/>
      <c r="G8134" s="65" t="n">
        <f aca="false">G8132*G8133</f>
        <v>333.33</v>
      </c>
    </row>
    <row r="8135" customFormat="false" ht="15" hidden="false" customHeight="false" outlineLevel="0" collapsed="false">
      <c r="A8135" s="66"/>
      <c r="B8135" s="66"/>
      <c r="C8135" s="66"/>
      <c r="D8135" s="66"/>
      <c r="E8135" s="66"/>
      <c r="F8135" s="66"/>
      <c r="G8135" s="66"/>
    </row>
    <row r="8136" customFormat="false" ht="25.5" hidden="false" customHeight="false" outlineLevel="0" collapsed="false">
      <c r="A8136" s="30" t="s">
        <v>950</v>
      </c>
      <c r="B8136" s="30" t="s">
        <v>951</v>
      </c>
      <c r="C8136" s="61" t="s">
        <v>17</v>
      </c>
      <c r="D8136" s="61" t="s">
        <v>23</v>
      </c>
      <c r="E8136" s="62"/>
      <c r="F8136" s="25"/>
      <c r="G8136" s="25"/>
    </row>
    <row r="8137" customFormat="false" ht="25.5" hidden="false" customHeight="false" outlineLevel="0" collapsed="false">
      <c r="A8137" s="63" t="s">
        <v>1371</v>
      </c>
      <c r="B8137" s="23" t="s">
        <v>1372</v>
      </c>
      <c r="C8137" s="24" t="s">
        <v>17</v>
      </c>
      <c r="D8137" s="24" t="s">
        <v>1314</v>
      </c>
      <c r="E8137" s="62" t="n">
        <v>0.72</v>
      </c>
      <c r="F8137" s="26" t="n">
        <v>14.81</v>
      </c>
      <c r="G8137" s="26" t="n">
        <v>10.66</v>
      </c>
    </row>
    <row r="8138" customFormat="false" ht="25.5" hidden="false" customHeight="false" outlineLevel="0" collapsed="false">
      <c r="A8138" s="63" t="s">
        <v>1349</v>
      </c>
      <c r="B8138" s="23" t="s">
        <v>1350</v>
      </c>
      <c r="C8138" s="24" t="s">
        <v>17</v>
      </c>
      <c r="D8138" s="24" t="s">
        <v>1314</v>
      </c>
      <c r="E8138" s="62" t="n">
        <v>0.72</v>
      </c>
      <c r="F8138" s="26" t="n">
        <v>12.54</v>
      </c>
      <c r="G8138" s="26" t="n">
        <v>9.03</v>
      </c>
    </row>
    <row r="8139" customFormat="false" ht="38.25" hidden="false" customHeight="false" outlineLevel="0" collapsed="false">
      <c r="A8139" s="63" t="s">
        <v>1762</v>
      </c>
      <c r="B8139" s="23" t="s">
        <v>1763</v>
      </c>
      <c r="C8139" s="24" t="s">
        <v>17</v>
      </c>
      <c r="D8139" s="24" t="s">
        <v>28</v>
      </c>
      <c r="E8139" s="62" t="n">
        <v>0.01</v>
      </c>
      <c r="F8139" s="26" t="n">
        <v>364.43</v>
      </c>
      <c r="G8139" s="26" t="n">
        <v>2.44</v>
      </c>
    </row>
    <row r="8140" customFormat="false" ht="15" hidden="false" customHeight="false" outlineLevel="0" collapsed="false">
      <c r="A8140" s="63" t="s">
        <v>2104</v>
      </c>
      <c r="B8140" s="23" t="s">
        <v>2105</v>
      </c>
      <c r="C8140" s="24" t="s">
        <v>1343</v>
      </c>
      <c r="D8140" s="24" t="s">
        <v>23</v>
      </c>
      <c r="E8140" s="62" t="n">
        <v>1</v>
      </c>
      <c r="F8140" s="26" t="n">
        <v>153.92</v>
      </c>
      <c r="G8140" s="26" t="n">
        <v>153.92</v>
      </c>
    </row>
    <row r="8141" customFormat="false" ht="15" hidden="false" customHeight="false" outlineLevel="0" collapsed="false">
      <c r="A8141" s="64" t="s">
        <v>1353</v>
      </c>
      <c r="B8141" s="64"/>
      <c r="C8141" s="64"/>
      <c r="D8141" s="64"/>
      <c r="E8141" s="64"/>
      <c r="F8141" s="64"/>
      <c r="G8141" s="65" t="n">
        <v>14.12</v>
      </c>
    </row>
    <row r="8142" customFormat="false" ht="15" hidden="false" customHeight="false" outlineLevel="0" collapsed="false">
      <c r="A8142" s="64" t="s">
        <v>1354</v>
      </c>
      <c r="B8142" s="64"/>
      <c r="C8142" s="64"/>
      <c r="D8142" s="64"/>
      <c r="E8142" s="64"/>
      <c r="F8142" s="64"/>
      <c r="G8142" s="65" t="n">
        <v>161.93</v>
      </c>
    </row>
    <row r="8143" customFormat="false" ht="15" hidden="false" customHeight="false" outlineLevel="0" collapsed="false">
      <c r="A8143" s="64" t="s">
        <v>1355</v>
      </c>
      <c r="B8143" s="64"/>
      <c r="C8143" s="64"/>
      <c r="D8143" s="64"/>
      <c r="E8143" s="64"/>
      <c r="F8143" s="64"/>
      <c r="G8143" s="65" t="n">
        <v>176.05</v>
      </c>
    </row>
    <row r="8144" customFormat="false" ht="15" hidden="false" customHeight="false" outlineLevel="0" collapsed="false">
      <c r="A8144" s="64" t="s">
        <v>1356</v>
      </c>
      <c r="B8144" s="64"/>
      <c r="C8144" s="64"/>
      <c r="D8144" s="64"/>
      <c r="E8144" s="64"/>
      <c r="F8144" s="64"/>
      <c r="G8144" s="65" t="n">
        <v>0</v>
      </c>
    </row>
    <row r="8145" customFormat="false" ht="15" hidden="false" customHeight="false" outlineLevel="0" collapsed="false">
      <c r="A8145" s="64" t="s">
        <v>1357</v>
      </c>
      <c r="B8145" s="64"/>
      <c r="C8145" s="64"/>
      <c r="D8145" s="64"/>
      <c r="E8145" s="64"/>
      <c r="F8145" s="64"/>
      <c r="G8145" s="65" t="n">
        <v>45.16</v>
      </c>
    </row>
    <row r="8146" customFormat="false" ht="15" hidden="false" customHeight="false" outlineLevel="0" collapsed="false">
      <c r="A8146" s="64" t="s">
        <v>1358</v>
      </c>
      <c r="B8146" s="64"/>
      <c r="C8146" s="64"/>
      <c r="D8146" s="64"/>
      <c r="E8146" s="64"/>
      <c r="F8146" s="64"/>
      <c r="G8146" s="65" t="n">
        <v>0</v>
      </c>
    </row>
    <row r="8147" customFormat="false" ht="15" hidden="false" customHeight="false" outlineLevel="0" collapsed="false">
      <c r="A8147" s="64" t="s">
        <v>1359</v>
      </c>
      <c r="B8147" s="64"/>
      <c r="C8147" s="64"/>
      <c r="D8147" s="64"/>
      <c r="E8147" s="64"/>
      <c r="F8147" s="64"/>
      <c r="G8147" s="65" t="n">
        <v>45.16</v>
      </c>
    </row>
    <row r="8148" customFormat="false" ht="15" hidden="false" customHeight="false" outlineLevel="0" collapsed="false">
      <c r="A8148" s="64" t="s">
        <v>1360</v>
      </c>
      <c r="B8148" s="64"/>
      <c r="C8148" s="64"/>
      <c r="D8148" s="64"/>
      <c r="E8148" s="64"/>
      <c r="F8148" s="64"/>
      <c r="G8148" s="65" t="n">
        <v>221.21</v>
      </c>
    </row>
    <row r="8149" customFormat="false" ht="15" hidden="false" customHeight="false" outlineLevel="0" collapsed="false">
      <c r="A8149" s="64" t="s">
        <v>1361</v>
      </c>
      <c r="B8149" s="64"/>
      <c r="C8149" s="64"/>
      <c r="D8149" s="64"/>
      <c r="E8149" s="64"/>
      <c r="F8149" s="64"/>
      <c r="G8149" s="65" t="n">
        <v>1</v>
      </c>
    </row>
    <row r="8150" customFormat="false" ht="15" hidden="false" customHeight="false" outlineLevel="0" collapsed="false">
      <c r="A8150" s="64" t="s">
        <v>1362</v>
      </c>
      <c r="B8150" s="64"/>
      <c r="C8150" s="64"/>
      <c r="D8150" s="64"/>
      <c r="E8150" s="64"/>
      <c r="F8150" s="64"/>
      <c r="G8150" s="65" t="n">
        <f aca="false">G8148*G8149</f>
        <v>221.21</v>
      </c>
    </row>
    <row r="8151" customFormat="false" ht="15" hidden="false" customHeight="false" outlineLevel="0" collapsed="false">
      <c r="A8151" s="66"/>
      <c r="B8151" s="66"/>
      <c r="C8151" s="66"/>
      <c r="D8151" s="66"/>
      <c r="E8151" s="66"/>
      <c r="F8151" s="66"/>
      <c r="G8151" s="66"/>
    </row>
    <row r="8152" customFormat="false" ht="25.5" hidden="false" customHeight="false" outlineLevel="0" collapsed="false">
      <c r="A8152" s="30" t="s">
        <v>952</v>
      </c>
      <c r="B8152" s="30" t="s">
        <v>953</v>
      </c>
      <c r="C8152" s="61" t="s">
        <v>17</v>
      </c>
      <c r="D8152" s="61" t="s">
        <v>23</v>
      </c>
      <c r="E8152" s="62"/>
      <c r="F8152" s="25"/>
      <c r="G8152" s="25"/>
    </row>
    <row r="8153" customFormat="false" ht="25.5" hidden="false" customHeight="false" outlineLevel="0" collapsed="false">
      <c r="A8153" s="63" t="s">
        <v>1371</v>
      </c>
      <c r="B8153" s="23" t="s">
        <v>1372</v>
      </c>
      <c r="C8153" s="24" t="s">
        <v>17</v>
      </c>
      <c r="D8153" s="24" t="s">
        <v>1314</v>
      </c>
      <c r="E8153" s="62" t="n">
        <v>3</v>
      </c>
      <c r="F8153" s="26" t="n">
        <v>14.81</v>
      </c>
      <c r="G8153" s="26" t="n">
        <v>44.42</v>
      </c>
    </row>
    <row r="8154" customFormat="false" ht="25.5" hidden="false" customHeight="false" outlineLevel="0" collapsed="false">
      <c r="A8154" s="63" t="s">
        <v>1349</v>
      </c>
      <c r="B8154" s="23" t="s">
        <v>1350</v>
      </c>
      <c r="C8154" s="24" t="s">
        <v>17</v>
      </c>
      <c r="D8154" s="24" t="s">
        <v>1314</v>
      </c>
      <c r="E8154" s="62" t="n">
        <v>3</v>
      </c>
      <c r="F8154" s="26" t="n">
        <v>12.54</v>
      </c>
      <c r="G8154" s="26" t="n">
        <v>37.61</v>
      </c>
    </row>
    <row r="8155" customFormat="false" ht="38.25" hidden="false" customHeight="false" outlineLevel="0" collapsed="false">
      <c r="A8155" s="63" t="s">
        <v>1762</v>
      </c>
      <c r="B8155" s="23" t="s">
        <v>1763</v>
      </c>
      <c r="C8155" s="24" t="s">
        <v>17</v>
      </c>
      <c r="D8155" s="24" t="s">
        <v>28</v>
      </c>
      <c r="E8155" s="62" t="n">
        <v>0.02</v>
      </c>
      <c r="F8155" s="26" t="n">
        <v>364.43</v>
      </c>
      <c r="G8155" s="26" t="n">
        <v>6.01</v>
      </c>
    </row>
    <row r="8156" customFormat="false" ht="15" hidden="false" customHeight="false" outlineLevel="0" collapsed="false">
      <c r="A8156" s="63" t="s">
        <v>2106</v>
      </c>
      <c r="B8156" s="23" t="s">
        <v>2107</v>
      </c>
      <c r="C8156" s="24" t="s">
        <v>1343</v>
      </c>
      <c r="D8156" s="24" t="s">
        <v>23</v>
      </c>
      <c r="E8156" s="62" t="n">
        <v>1</v>
      </c>
      <c r="F8156" s="26" t="n">
        <v>753.97</v>
      </c>
      <c r="G8156" s="26" t="n">
        <v>753.97</v>
      </c>
    </row>
    <row r="8157" customFormat="false" ht="15" hidden="false" customHeight="false" outlineLevel="0" collapsed="false">
      <c r="A8157" s="64" t="s">
        <v>1353</v>
      </c>
      <c r="B8157" s="64"/>
      <c r="C8157" s="64"/>
      <c r="D8157" s="64"/>
      <c r="E8157" s="64"/>
      <c r="F8157" s="64"/>
      <c r="G8157" s="65" t="n">
        <v>58.02</v>
      </c>
    </row>
    <row r="8158" customFormat="false" ht="15" hidden="false" customHeight="false" outlineLevel="0" collapsed="false">
      <c r="A8158" s="64" t="s">
        <v>1354</v>
      </c>
      <c r="B8158" s="64"/>
      <c r="C8158" s="64"/>
      <c r="D8158" s="64"/>
      <c r="E8158" s="64"/>
      <c r="F8158" s="64"/>
      <c r="G8158" s="65" t="n">
        <v>784</v>
      </c>
    </row>
    <row r="8159" customFormat="false" ht="15" hidden="false" customHeight="false" outlineLevel="0" collapsed="false">
      <c r="A8159" s="64" t="s">
        <v>1355</v>
      </c>
      <c r="B8159" s="64"/>
      <c r="C8159" s="64"/>
      <c r="D8159" s="64"/>
      <c r="E8159" s="64"/>
      <c r="F8159" s="64"/>
      <c r="G8159" s="65" t="n">
        <v>842.02</v>
      </c>
    </row>
    <row r="8160" customFormat="false" ht="15" hidden="false" customHeight="false" outlineLevel="0" collapsed="false">
      <c r="A8160" s="64" t="s">
        <v>1356</v>
      </c>
      <c r="B8160" s="64"/>
      <c r="C8160" s="64"/>
      <c r="D8160" s="64"/>
      <c r="E8160" s="64"/>
      <c r="F8160" s="64"/>
      <c r="G8160" s="65" t="n">
        <v>0</v>
      </c>
    </row>
    <row r="8161" customFormat="false" ht="15" hidden="false" customHeight="false" outlineLevel="0" collapsed="false">
      <c r="A8161" s="64" t="s">
        <v>1357</v>
      </c>
      <c r="B8161" s="64"/>
      <c r="C8161" s="64"/>
      <c r="D8161" s="64"/>
      <c r="E8161" s="64"/>
      <c r="F8161" s="64"/>
      <c r="G8161" s="65" t="n">
        <v>215.98</v>
      </c>
    </row>
    <row r="8162" customFormat="false" ht="15" hidden="false" customHeight="false" outlineLevel="0" collapsed="false">
      <c r="A8162" s="64" t="s">
        <v>1358</v>
      </c>
      <c r="B8162" s="64"/>
      <c r="C8162" s="64"/>
      <c r="D8162" s="64"/>
      <c r="E8162" s="64"/>
      <c r="F8162" s="64"/>
      <c r="G8162" s="65" t="n">
        <v>0</v>
      </c>
    </row>
    <row r="8163" customFormat="false" ht="15" hidden="false" customHeight="false" outlineLevel="0" collapsed="false">
      <c r="A8163" s="64" t="s">
        <v>1359</v>
      </c>
      <c r="B8163" s="64"/>
      <c r="C8163" s="64"/>
      <c r="D8163" s="64"/>
      <c r="E8163" s="64"/>
      <c r="F8163" s="64"/>
      <c r="G8163" s="65" t="n">
        <v>215.98</v>
      </c>
    </row>
    <row r="8164" customFormat="false" ht="15" hidden="false" customHeight="false" outlineLevel="0" collapsed="false">
      <c r="A8164" s="64" t="s">
        <v>1360</v>
      </c>
      <c r="B8164" s="64"/>
      <c r="C8164" s="64"/>
      <c r="D8164" s="64"/>
      <c r="E8164" s="64"/>
      <c r="F8164" s="64"/>
      <c r="G8164" s="65" t="n">
        <v>1058</v>
      </c>
    </row>
    <row r="8165" customFormat="false" ht="15" hidden="false" customHeight="false" outlineLevel="0" collapsed="false">
      <c r="A8165" s="64" t="s">
        <v>1361</v>
      </c>
      <c r="B8165" s="64"/>
      <c r="C8165" s="64"/>
      <c r="D8165" s="64"/>
      <c r="E8165" s="64"/>
      <c r="F8165" s="64"/>
      <c r="G8165" s="65" t="n">
        <v>1</v>
      </c>
    </row>
    <row r="8166" customFormat="false" ht="15" hidden="false" customHeight="false" outlineLevel="0" collapsed="false">
      <c r="A8166" s="64" t="s">
        <v>1362</v>
      </c>
      <c r="B8166" s="64"/>
      <c r="C8166" s="64"/>
      <c r="D8166" s="64"/>
      <c r="E8166" s="64"/>
      <c r="F8166" s="64"/>
      <c r="G8166" s="65" t="n">
        <f aca="false">G8164*G8165</f>
        <v>1058</v>
      </c>
    </row>
    <row r="8167" customFormat="false" ht="15" hidden="false" customHeight="false" outlineLevel="0" collapsed="false">
      <c r="A8167" s="66"/>
      <c r="B8167" s="66"/>
      <c r="C8167" s="66"/>
      <c r="D8167" s="66"/>
      <c r="E8167" s="66"/>
      <c r="F8167" s="66"/>
      <c r="G8167" s="66"/>
    </row>
    <row r="8168" customFormat="false" ht="25.5" hidden="false" customHeight="false" outlineLevel="0" collapsed="false">
      <c r="A8168" s="30" t="s">
        <v>954</v>
      </c>
      <c r="B8168" s="30" t="s">
        <v>955</v>
      </c>
      <c r="C8168" s="61" t="s">
        <v>17</v>
      </c>
      <c r="D8168" s="61" t="s">
        <v>23</v>
      </c>
      <c r="E8168" s="62"/>
      <c r="F8168" s="25"/>
      <c r="G8168" s="25"/>
    </row>
    <row r="8169" customFormat="false" ht="38.25" hidden="false" customHeight="false" outlineLevel="0" collapsed="false">
      <c r="A8169" s="63" t="s">
        <v>1599</v>
      </c>
      <c r="B8169" s="23" t="s">
        <v>1600</v>
      </c>
      <c r="C8169" s="24" t="s">
        <v>17</v>
      </c>
      <c r="D8169" s="24" t="s">
        <v>28</v>
      </c>
      <c r="E8169" s="62" t="n">
        <v>0.01</v>
      </c>
      <c r="F8169" s="26" t="n">
        <v>414.96</v>
      </c>
      <c r="G8169" s="26" t="n">
        <v>2.49</v>
      </c>
    </row>
    <row r="8170" customFormat="false" ht="25.5" hidden="false" customHeight="false" outlineLevel="0" collapsed="false">
      <c r="A8170" s="63" t="s">
        <v>1371</v>
      </c>
      <c r="B8170" s="23" t="s">
        <v>1372</v>
      </c>
      <c r="C8170" s="24" t="s">
        <v>17</v>
      </c>
      <c r="D8170" s="24" t="s">
        <v>1314</v>
      </c>
      <c r="E8170" s="62" t="n">
        <v>0.8</v>
      </c>
      <c r="F8170" s="26" t="n">
        <v>14.81</v>
      </c>
      <c r="G8170" s="26" t="n">
        <v>11.85</v>
      </c>
    </row>
    <row r="8171" customFormat="false" ht="25.5" hidden="false" customHeight="false" outlineLevel="0" collapsed="false">
      <c r="A8171" s="63" t="s">
        <v>1349</v>
      </c>
      <c r="B8171" s="23" t="s">
        <v>1350</v>
      </c>
      <c r="C8171" s="24" t="s">
        <v>17</v>
      </c>
      <c r="D8171" s="24" t="s">
        <v>1314</v>
      </c>
      <c r="E8171" s="62" t="n">
        <v>0.4</v>
      </c>
      <c r="F8171" s="26" t="n">
        <v>12.54</v>
      </c>
      <c r="G8171" s="26" t="n">
        <v>5.02</v>
      </c>
    </row>
    <row r="8172" customFormat="false" ht="15" hidden="false" customHeight="false" outlineLevel="0" collapsed="false">
      <c r="A8172" s="63" t="s">
        <v>2108</v>
      </c>
      <c r="B8172" s="23" t="s">
        <v>2109</v>
      </c>
      <c r="C8172" s="24" t="s">
        <v>1343</v>
      </c>
      <c r="D8172" s="24" t="s">
        <v>23</v>
      </c>
      <c r="E8172" s="62" t="n">
        <v>2</v>
      </c>
      <c r="F8172" s="26" t="n">
        <v>60.91</v>
      </c>
      <c r="G8172" s="26" t="n">
        <v>121.82</v>
      </c>
    </row>
    <row r="8173" customFormat="false" ht="15" hidden="false" customHeight="false" outlineLevel="0" collapsed="false">
      <c r="A8173" s="64" t="s">
        <v>1353</v>
      </c>
      <c r="B8173" s="64"/>
      <c r="C8173" s="64"/>
      <c r="D8173" s="64"/>
      <c r="E8173" s="64"/>
      <c r="F8173" s="64"/>
      <c r="G8173" s="65" t="n">
        <v>6.2</v>
      </c>
    </row>
    <row r="8174" customFormat="false" ht="15" hidden="false" customHeight="false" outlineLevel="0" collapsed="false">
      <c r="A8174" s="64" t="s">
        <v>1354</v>
      </c>
      <c r="B8174" s="64"/>
      <c r="C8174" s="64"/>
      <c r="D8174" s="64"/>
      <c r="E8174" s="64"/>
      <c r="F8174" s="64"/>
      <c r="G8174" s="65" t="n">
        <v>64.39</v>
      </c>
    </row>
    <row r="8175" customFormat="false" ht="15" hidden="false" customHeight="false" outlineLevel="0" collapsed="false">
      <c r="A8175" s="64" t="s">
        <v>1355</v>
      </c>
      <c r="B8175" s="64"/>
      <c r="C8175" s="64"/>
      <c r="D8175" s="64"/>
      <c r="E8175" s="64"/>
      <c r="F8175" s="64"/>
      <c r="G8175" s="65" t="n">
        <v>70.59</v>
      </c>
    </row>
    <row r="8176" customFormat="false" ht="15" hidden="false" customHeight="false" outlineLevel="0" collapsed="false">
      <c r="A8176" s="64" t="s">
        <v>1356</v>
      </c>
      <c r="B8176" s="64"/>
      <c r="C8176" s="64"/>
      <c r="D8176" s="64"/>
      <c r="E8176" s="64"/>
      <c r="F8176" s="64"/>
      <c r="G8176" s="65" t="n">
        <v>0</v>
      </c>
    </row>
    <row r="8177" customFormat="false" ht="15" hidden="false" customHeight="false" outlineLevel="0" collapsed="false">
      <c r="A8177" s="64" t="s">
        <v>1357</v>
      </c>
      <c r="B8177" s="64"/>
      <c r="C8177" s="64"/>
      <c r="D8177" s="64"/>
      <c r="E8177" s="64"/>
      <c r="F8177" s="64"/>
      <c r="G8177" s="65" t="n">
        <v>18.11</v>
      </c>
    </row>
    <row r="8178" customFormat="false" ht="15" hidden="false" customHeight="false" outlineLevel="0" collapsed="false">
      <c r="A8178" s="64" t="s">
        <v>1358</v>
      </c>
      <c r="B8178" s="64"/>
      <c r="C8178" s="64"/>
      <c r="D8178" s="64"/>
      <c r="E8178" s="64"/>
      <c r="F8178" s="64"/>
      <c r="G8178" s="65" t="n">
        <v>0</v>
      </c>
    </row>
    <row r="8179" customFormat="false" ht="15" hidden="false" customHeight="false" outlineLevel="0" collapsed="false">
      <c r="A8179" s="64" t="s">
        <v>1359</v>
      </c>
      <c r="B8179" s="64"/>
      <c r="C8179" s="64"/>
      <c r="D8179" s="64"/>
      <c r="E8179" s="64"/>
      <c r="F8179" s="64"/>
      <c r="G8179" s="65" t="n">
        <v>18.11</v>
      </c>
    </row>
    <row r="8180" customFormat="false" ht="15" hidden="false" customHeight="false" outlineLevel="0" collapsed="false">
      <c r="A8180" s="64" t="s">
        <v>1360</v>
      </c>
      <c r="B8180" s="64"/>
      <c r="C8180" s="64"/>
      <c r="D8180" s="64"/>
      <c r="E8180" s="64"/>
      <c r="F8180" s="64"/>
      <c r="G8180" s="65" t="n">
        <v>88.69</v>
      </c>
    </row>
    <row r="8181" customFormat="false" ht="15" hidden="false" customHeight="false" outlineLevel="0" collapsed="false">
      <c r="A8181" s="64" t="s">
        <v>1361</v>
      </c>
      <c r="B8181" s="64"/>
      <c r="C8181" s="64"/>
      <c r="D8181" s="64"/>
      <c r="E8181" s="64"/>
      <c r="F8181" s="64"/>
      <c r="G8181" s="65" t="n">
        <v>2</v>
      </c>
    </row>
    <row r="8182" customFormat="false" ht="15" hidden="false" customHeight="false" outlineLevel="0" collapsed="false">
      <c r="A8182" s="64" t="s">
        <v>1362</v>
      </c>
      <c r="B8182" s="64"/>
      <c r="C8182" s="64"/>
      <c r="D8182" s="64"/>
      <c r="E8182" s="64"/>
      <c r="F8182" s="64"/>
      <c r="G8182" s="65" t="n">
        <f aca="false">G8180*G8181</f>
        <v>177.38</v>
      </c>
    </row>
    <row r="8183" customFormat="false" ht="15" hidden="false" customHeight="false" outlineLevel="0" collapsed="false">
      <c r="A8183" s="66"/>
      <c r="B8183" s="66"/>
      <c r="C8183" s="66"/>
      <c r="D8183" s="66"/>
      <c r="E8183" s="66"/>
      <c r="F8183" s="66"/>
      <c r="G8183" s="66"/>
    </row>
    <row r="8184" customFormat="false" ht="25.5" hidden="false" customHeight="false" outlineLevel="0" collapsed="false">
      <c r="A8184" s="30" t="s">
        <v>956</v>
      </c>
      <c r="B8184" s="30" t="s">
        <v>957</v>
      </c>
      <c r="C8184" s="61" t="s">
        <v>17</v>
      </c>
      <c r="D8184" s="61" t="s">
        <v>23</v>
      </c>
      <c r="E8184" s="62"/>
      <c r="F8184" s="25"/>
      <c r="G8184" s="25"/>
    </row>
    <row r="8185" customFormat="false" ht="38.25" hidden="false" customHeight="false" outlineLevel="0" collapsed="false">
      <c r="A8185" s="63" t="s">
        <v>1599</v>
      </c>
      <c r="B8185" s="23" t="s">
        <v>1600</v>
      </c>
      <c r="C8185" s="24" t="s">
        <v>17</v>
      </c>
      <c r="D8185" s="24" t="s">
        <v>28</v>
      </c>
      <c r="E8185" s="62" t="n">
        <v>0</v>
      </c>
      <c r="F8185" s="26" t="n">
        <v>414.96</v>
      </c>
      <c r="G8185" s="26" t="n">
        <v>1.24</v>
      </c>
    </row>
    <row r="8186" customFormat="false" ht="25.5" hidden="false" customHeight="false" outlineLevel="0" collapsed="false">
      <c r="A8186" s="63" t="s">
        <v>1371</v>
      </c>
      <c r="B8186" s="23" t="s">
        <v>1372</v>
      </c>
      <c r="C8186" s="24" t="s">
        <v>17</v>
      </c>
      <c r="D8186" s="24" t="s">
        <v>1314</v>
      </c>
      <c r="E8186" s="62" t="n">
        <v>0.4</v>
      </c>
      <c r="F8186" s="26" t="n">
        <v>14.81</v>
      </c>
      <c r="G8186" s="26" t="n">
        <v>5.92</v>
      </c>
    </row>
    <row r="8187" customFormat="false" ht="25.5" hidden="false" customHeight="false" outlineLevel="0" collapsed="false">
      <c r="A8187" s="63" t="s">
        <v>1349</v>
      </c>
      <c r="B8187" s="23" t="s">
        <v>1350</v>
      </c>
      <c r="C8187" s="24" t="s">
        <v>17</v>
      </c>
      <c r="D8187" s="24" t="s">
        <v>1314</v>
      </c>
      <c r="E8187" s="62" t="n">
        <v>0.2</v>
      </c>
      <c r="F8187" s="26" t="n">
        <v>12.54</v>
      </c>
      <c r="G8187" s="26" t="n">
        <v>2.51</v>
      </c>
    </row>
    <row r="8188" customFormat="false" ht="15" hidden="false" customHeight="false" outlineLevel="0" collapsed="false">
      <c r="A8188" s="63" t="s">
        <v>2110</v>
      </c>
      <c r="B8188" s="23" t="s">
        <v>2111</v>
      </c>
      <c r="C8188" s="24" t="s">
        <v>1343</v>
      </c>
      <c r="D8188" s="24" t="s">
        <v>23</v>
      </c>
      <c r="E8188" s="62" t="n">
        <v>1</v>
      </c>
      <c r="F8188" s="26" t="n">
        <v>110.01</v>
      </c>
      <c r="G8188" s="26" t="n">
        <v>110.01</v>
      </c>
    </row>
    <row r="8189" customFormat="false" ht="15" hidden="false" customHeight="false" outlineLevel="0" collapsed="false">
      <c r="A8189" s="64" t="s">
        <v>1353</v>
      </c>
      <c r="B8189" s="64"/>
      <c r="C8189" s="64"/>
      <c r="D8189" s="64"/>
      <c r="E8189" s="64"/>
      <c r="F8189" s="64"/>
      <c r="G8189" s="65" t="n">
        <v>6.2</v>
      </c>
    </row>
    <row r="8190" customFormat="false" ht="15" hidden="false" customHeight="false" outlineLevel="0" collapsed="false">
      <c r="A8190" s="64" t="s">
        <v>1354</v>
      </c>
      <c r="B8190" s="64"/>
      <c r="C8190" s="64"/>
      <c r="D8190" s="64"/>
      <c r="E8190" s="64"/>
      <c r="F8190" s="64"/>
      <c r="G8190" s="65" t="n">
        <v>113.49</v>
      </c>
    </row>
    <row r="8191" customFormat="false" ht="15" hidden="false" customHeight="false" outlineLevel="0" collapsed="false">
      <c r="A8191" s="64" t="s">
        <v>1355</v>
      </c>
      <c r="B8191" s="64"/>
      <c r="C8191" s="64"/>
      <c r="D8191" s="64"/>
      <c r="E8191" s="64"/>
      <c r="F8191" s="64"/>
      <c r="G8191" s="65" t="n">
        <v>119.69</v>
      </c>
    </row>
    <row r="8192" customFormat="false" ht="15" hidden="false" customHeight="false" outlineLevel="0" collapsed="false">
      <c r="A8192" s="64" t="s">
        <v>1356</v>
      </c>
      <c r="B8192" s="64"/>
      <c r="C8192" s="64"/>
      <c r="D8192" s="64"/>
      <c r="E8192" s="64"/>
      <c r="F8192" s="64"/>
      <c r="G8192" s="65" t="n">
        <v>0</v>
      </c>
    </row>
    <row r="8193" customFormat="false" ht="15" hidden="false" customHeight="false" outlineLevel="0" collapsed="false">
      <c r="A8193" s="64" t="s">
        <v>1357</v>
      </c>
      <c r="B8193" s="64"/>
      <c r="C8193" s="64"/>
      <c r="D8193" s="64"/>
      <c r="E8193" s="64"/>
      <c r="F8193" s="64"/>
      <c r="G8193" s="65" t="n">
        <v>30.7</v>
      </c>
    </row>
    <row r="8194" customFormat="false" ht="15" hidden="false" customHeight="false" outlineLevel="0" collapsed="false">
      <c r="A8194" s="64" t="s">
        <v>1358</v>
      </c>
      <c r="B8194" s="64"/>
      <c r="C8194" s="64"/>
      <c r="D8194" s="64"/>
      <c r="E8194" s="64"/>
      <c r="F8194" s="64"/>
      <c r="G8194" s="65" t="n">
        <v>0</v>
      </c>
    </row>
    <row r="8195" customFormat="false" ht="15" hidden="false" customHeight="false" outlineLevel="0" collapsed="false">
      <c r="A8195" s="64" t="s">
        <v>1359</v>
      </c>
      <c r="B8195" s="64"/>
      <c r="C8195" s="64"/>
      <c r="D8195" s="64"/>
      <c r="E8195" s="64"/>
      <c r="F8195" s="64"/>
      <c r="G8195" s="65" t="n">
        <v>30.7</v>
      </c>
    </row>
    <row r="8196" customFormat="false" ht="15" hidden="false" customHeight="false" outlineLevel="0" collapsed="false">
      <c r="A8196" s="64" t="s">
        <v>1360</v>
      </c>
      <c r="B8196" s="64"/>
      <c r="C8196" s="64"/>
      <c r="D8196" s="64"/>
      <c r="E8196" s="64"/>
      <c r="F8196" s="64"/>
      <c r="G8196" s="65" t="n">
        <v>150.38</v>
      </c>
    </row>
    <row r="8197" customFormat="false" ht="15" hidden="false" customHeight="false" outlineLevel="0" collapsed="false">
      <c r="A8197" s="64" t="s">
        <v>1361</v>
      </c>
      <c r="B8197" s="64"/>
      <c r="C8197" s="64"/>
      <c r="D8197" s="64"/>
      <c r="E8197" s="64"/>
      <c r="F8197" s="64"/>
      <c r="G8197" s="65" t="n">
        <v>1</v>
      </c>
    </row>
    <row r="8198" customFormat="false" ht="15" hidden="false" customHeight="false" outlineLevel="0" collapsed="false">
      <c r="A8198" s="64" t="s">
        <v>1362</v>
      </c>
      <c r="B8198" s="64"/>
      <c r="C8198" s="64"/>
      <c r="D8198" s="64"/>
      <c r="E8198" s="64"/>
      <c r="F8198" s="64"/>
      <c r="G8198" s="65" t="n">
        <f aca="false">G8196*G8197</f>
        <v>150.38</v>
      </c>
    </row>
    <row r="8199" customFormat="false" ht="15" hidden="false" customHeight="false" outlineLevel="0" collapsed="false">
      <c r="A8199" s="66"/>
      <c r="B8199" s="66"/>
      <c r="C8199" s="66"/>
      <c r="D8199" s="66"/>
      <c r="E8199" s="66"/>
      <c r="F8199" s="66"/>
      <c r="G8199" s="66"/>
    </row>
    <row r="8200" customFormat="false" ht="25.5" hidden="false" customHeight="false" outlineLevel="0" collapsed="false">
      <c r="A8200" s="30" t="s">
        <v>958</v>
      </c>
      <c r="B8200" s="30" t="s">
        <v>959</v>
      </c>
      <c r="C8200" s="61" t="s">
        <v>17</v>
      </c>
      <c r="D8200" s="61" t="s">
        <v>23</v>
      </c>
      <c r="E8200" s="62"/>
      <c r="F8200" s="25"/>
      <c r="G8200" s="25"/>
    </row>
    <row r="8201" customFormat="false" ht="38.25" hidden="false" customHeight="false" outlineLevel="0" collapsed="false">
      <c r="A8201" s="63" t="s">
        <v>1599</v>
      </c>
      <c r="B8201" s="23" t="s">
        <v>1600</v>
      </c>
      <c r="C8201" s="24" t="s">
        <v>17</v>
      </c>
      <c r="D8201" s="24" t="s">
        <v>28</v>
      </c>
      <c r="E8201" s="62" t="n">
        <v>0</v>
      </c>
      <c r="F8201" s="26" t="n">
        <v>414.96</v>
      </c>
      <c r="G8201" s="26" t="n">
        <v>1.24</v>
      </c>
    </row>
    <row r="8202" customFormat="false" ht="25.5" hidden="false" customHeight="false" outlineLevel="0" collapsed="false">
      <c r="A8202" s="63" t="s">
        <v>1371</v>
      </c>
      <c r="B8202" s="23" t="s">
        <v>1372</v>
      </c>
      <c r="C8202" s="24" t="s">
        <v>17</v>
      </c>
      <c r="D8202" s="24" t="s">
        <v>1314</v>
      </c>
      <c r="E8202" s="62" t="n">
        <v>0.4</v>
      </c>
      <c r="F8202" s="26" t="n">
        <v>14.81</v>
      </c>
      <c r="G8202" s="26" t="n">
        <v>5.92</v>
      </c>
    </row>
    <row r="8203" customFormat="false" ht="25.5" hidden="false" customHeight="false" outlineLevel="0" collapsed="false">
      <c r="A8203" s="63" t="s">
        <v>1349</v>
      </c>
      <c r="B8203" s="23" t="s">
        <v>1350</v>
      </c>
      <c r="C8203" s="24" t="s">
        <v>17</v>
      </c>
      <c r="D8203" s="24" t="s">
        <v>1314</v>
      </c>
      <c r="E8203" s="62" t="n">
        <v>0.2</v>
      </c>
      <c r="F8203" s="26" t="n">
        <v>12.54</v>
      </c>
      <c r="G8203" s="26" t="n">
        <v>2.51</v>
      </c>
    </row>
    <row r="8204" customFormat="false" ht="15" hidden="false" customHeight="false" outlineLevel="0" collapsed="false">
      <c r="A8204" s="63" t="s">
        <v>2112</v>
      </c>
      <c r="B8204" s="23" t="s">
        <v>2113</v>
      </c>
      <c r="C8204" s="24" t="s">
        <v>1343</v>
      </c>
      <c r="D8204" s="24" t="s">
        <v>23</v>
      </c>
      <c r="E8204" s="62" t="n">
        <v>1</v>
      </c>
      <c r="F8204" s="26" t="n">
        <v>97.95</v>
      </c>
      <c r="G8204" s="26" t="n">
        <v>97.95</v>
      </c>
    </row>
    <row r="8205" customFormat="false" ht="15" hidden="false" customHeight="false" outlineLevel="0" collapsed="false">
      <c r="A8205" s="64" t="s">
        <v>1353</v>
      </c>
      <c r="B8205" s="64"/>
      <c r="C8205" s="64"/>
      <c r="D8205" s="64"/>
      <c r="E8205" s="64"/>
      <c r="F8205" s="64"/>
      <c r="G8205" s="65" t="n">
        <v>6.2</v>
      </c>
    </row>
    <row r="8206" customFormat="false" ht="15" hidden="false" customHeight="false" outlineLevel="0" collapsed="false">
      <c r="A8206" s="64" t="s">
        <v>1354</v>
      </c>
      <c r="B8206" s="64"/>
      <c r="C8206" s="64"/>
      <c r="D8206" s="64"/>
      <c r="E8206" s="64"/>
      <c r="F8206" s="64"/>
      <c r="G8206" s="65" t="n">
        <v>101.43</v>
      </c>
    </row>
    <row r="8207" customFormat="false" ht="15" hidden="false" customHeight="false" outlineLevel="0" collapsed="false">
      <c r="A8207" s="64" t="s">
        <v>1355</v>
      </c>
      <c r="B8207" s="64"/>
      <c r="C8207" s="64"/>
      <c r="D8207" s="64"/>
      <c r="E8207" s="64"/>
      <c r="F8207" s="64"/>
      <c r="G8207" s="65" t="n">
        <v>107.63</v>
      </c>
    </row>
    <row r="8208" customFormat="false" ht="15" hidden="false" customHeight="false" outlineLevel="0" collapsed="false">
      <c r="A8208" s="64" t="s">
        <v>1356</v>
      </c>
      <c r="B8208" s="64"/>
      <c r="C8208" s="64"/>
      <c r="D8208" s="64"/>
      <c r="E8208" s="64"/>
      <c r="F8208" s="64"/>
      <c r="G8208" s="65" t="n">
        <v>0</v>
      </c>
    </row>
    <row r="8209" customFormat="false" ht="15" hidden="false" customHeight="false" outlineLevel="0" collapsed="false">
      <c r="A8209" s="64" t="s">
        <v>1357</v>
      </c>
      <c r="B8209" s="64"/>
      <c r="C8209" s="64"/>
      <c r="D8209" s="64"/>
      <c r="E8209" s="64"/>
      <c r="F8209" s="64"/>
      <c r="G8209" s="65" t="n">
        <v>27.61</v>
      </c>
    </row>
    <row r="8210" customFormat="false" ht="15" hidden="false" customHeight="false" outlineLevel="0" collapsed="false">
      <c r="A8210" s="64" t="s">
        <v>1358</v>
      </c>
      <c r="B8210" s="64"/>
      <c r="C8210" s="64"/>
      <c r="D8210" s="64"/>
      <c r="E8210" s="64"/>
      <c r="F8210" s="64"/>
      <c r="G8210" s="65" t="n">
        <v>0</v>
      </c>
    </row>
    <row r="8211" customFormat="false" ht="15" hidden="false" customHeight="false" outlineLevel="0" collapsed="false">
      <c r="A8211" s="64" t="s">
        <v>1359</v>
      </c>
      <c r="B8211" s="64"/>
      <c r="C8211" s="64"/>
      <c r="D8211" s="64"/>
      <c r="E8211" s="64"/>
      <c r="F8211" s="64"/>
      <c r="G8211" s="65" t="n">
        <v>27.61</v>
      </c>
    </row>
    <row r="8212" customFormat="false" ht="15" hidden="false" customHeight="false" outlineLevel="0" collapsed="false">
      <c r="A8212" s="64" t="s">
        <v>1360</v>
      </c>
      <c r="B8212" s="64"/>
      <c r="C8212" s="64"/>
      <c r="D8212" s="64"/>
      <c r="E8212" s="64"/>
      <c r="F8212" s="64"/>
      <c r="G8212" s="65" t="n">
        <v>135.23</v>
      </c>
    </row>
    <row r="8213" customFormat="false" ht="15" hidden="false" customHeight="false" outlineLevel="0" collapsed="false">
      <c r="A8213" s="64" t="s">
        <v>1361</v>
      </c>
      <c r="B8213" s="64"/>
      <c r="C8213" s="64"/>
      <c r="D8213" s="64"/>
      <c r="E8213" s="64"/>
      <c r="F8213" s="64"/>
      <c r="G8213" s="65" t="n">
        <v>1</v>
      </c>
    </row>
    <row r="8214" customFormat="false" ht="15" hidden="false" customHeight="false" outlineLevel="0" collapsed="false">
      <c r="A8214" s="64" t="s">
        <v>1362</v>
      </c>
      <c r="B8214" s="64"/>
      <c r="C8214" s="64"/>
      <c r="D8214" s="64"/>
      <c r="E8214" s="64"/>
      <c r="F8214" s="64"/>
      <c r="G8214" s="65" t="n">
        <f aca="false">G8212*G8213</f>
        <v>135.23</v>
      </c>
    </row>
    <row r="8215" customFormat="false" ht="15" hidden="false" customHeight="false" outlineLevel="0" collapsed="false">
      <c r="A8215" s="66"/>
      <c r="B8215" s="66"/>
      <c r="C8215" s="66"/>
      <c r="D8215" s="66"/>
      <c r="E8215" s="66"/>
      <c r="F8215" s="66"/>
      <c r="G8215" s="66"/>
    </row>
    <row r="8216" customFormat="false" ht="25.5" hidden="false" customHeight="false" outlineLevel="0" collapsed="false">
      <c r="A8216" s="30" t="s">
        <v>960</v>
      </c>
      <c r="B8216" s="30" t="s">
        <v>229</v>
      </c>
      <c r="C8216" s="61" t="s">
        <v>17</v>
      </c>
      <c r="D8216" s="61" t="s">
        <v>23</v>
      </c>
      <c r="E8216" s="62"/>
      <c r="F8216" s="25"/>
      <c r="G8216" s="25"/>
    </row>
    <row r="8217" customFormat="false" ht="38.25" hidden="false" customHeight="false" outlineLevel="0" collapsed="false">
      <c r="A8217" s="63" t="s">
        <v>1599</v>
      </c>
      <c r="B8217" s="23" t="s">
        <v>1600</v>
      </c>
      <c r="C8217" s="24" t="s">
        <v>17</v>
      </c>
      <c r="D8217" s="24" t="s">
        <v>28</v>
      </c>
      <c r="E8217" s="62" t="n">
        <v>0.02</v>
      </c>
      <c r="F8217" s="26" t="n">
        <v>414.96</v>
      </c>
      <c r="G8217" s="26" t="n">
        <v>9.96</v>
      </c>
    </row>
    <row r="8218" customFormat="false" ht="25.5" hidden="false" customHeight="false" outlineLevel="0" collapsed="false">
      <c r="A8218" s="63" t="s">
        <v>1371</v>
      </c>
      <c r="B8218" s="23" t="s">
        <v>1372</v>
      </c>
      <c r="C8218" s="24" t="s">
        <v>17</v>
      </c>
      <c r="D8218" s="24" t="s">
        <v>1314</v>
      </c>
      <c r="E8218" s="62" t="n">
        <v>3.2</v>
      </c>
      <c r="F8218" s="26" t="n">
        <v>14.81</v>
      </c>
      <c r="G8218" s="26" t="n">
        <v>47.38</v>
      </c>
    </row>
    <row r="8219" customFormat="false" ht="25.5" hidden="false" customHeight="false" outlineLevel="0" collapsed="false">
      <c r="A8219" s="63" t="s">
        <v>1349</v>
      </c>
      <c r="B8219" s="23" t="s">
        <v>1350</v>
      </c>
      <c r="C8219" s="24" t="s">
        <v>17</v>
      </c>
      <c r="D8219" s="24" t="s">
        <v>1314</v>
      </c>
      <c r="E8219" s="62" t="n">
        <v>1.6</v>
      </c>
      <c r="F8219" s="26" t="n">
        <v>12.54</v>
      </c>
      <c r="G8219" s="26" t="n">
        <v>20.06</v>
      </c>
    </row>
    <row r="8220" customFormat="false" ht="15" hidden="false" customHeight="false" outlineLevel="0" collapsed="false">
      <c r="A8220" s="63" t="s">
        <v>1672</v>
      </c>
      <c r="B8220" s="23" t="s">
        <v>1673</v>
      </c>
      <c r="C8220" s="24" t="s">
        <v>1343</v>
      </c>
      <c r="D8220" s="24" t="s">
        <v>1674</v>
      </c>
      <c r="E8220" s="62" t="n">
        <v>8</v>
      </c>
      <c r="F8220" s="26" t="n">
        <v>54.14</v>
      </c>
      <c r="G8220" s="26" t="n">
        <v>433.12</v>
      </c>
    </row>
    <row r="8221" customFormat="false" ht="15" hidden="false" customHeight="false" outlineLevel="0" collapsed="false">
      <c r="A8221" s="64" t="s">
        <v>1353</v>
      </c>
      <c r="B8221" s="64"/>
      <c r="C8221" s="64"/>
      <c r="D8221" s="64"/>
      <c r="E8221" s="64"/>
      <c r="F8221" s="64"/>
      <c r="G8221" s="65" t="n">
        <v>6.2</v>
      </c>
    </row>
    <row r="8222" customFormat="false" ht="15" hidden="false" customHeight="false" outlineLevel="0" collapsed="false">
      <c r="A8222" s="64" t="s">
        <v>1354</v>
      </c>
      <c r="B8222" s="64"/>
      <c r="C8222" s="64"/>
      <c r="D8222" s="64"/>
      <c r="E8222" s="64"/>
      <c r="F8222" s="64"/>
      <c r="G8222" s="65" t="n">
        <v>57.62</v>
      </c>
    </row>
    <row r="8223" customFormat="false" ht="15" hidden="false" customHeight="false" outlineLevel="0" collapsed="false">
      <c r="A8223" s="64" t="s">
        <v>1355</v>
      </c>
      <c r="B8223" s="64"/>
      <c r="C8223" s="64"/>
      <c r="D8223" s="64"/>
      <c r="E8223" s="64"/>
      <c r="F8223" s="64"/>
      <c r="G8223" s="65" t="n">
        <v>63.82</v>
      </c>
    </row>
    <row r="8224" customFormat="false" ht="15" hidden="false" customHeight="false" outlineLevel="0" collapsed="false">
      <c r="A8224" s="64" t="s">
        <v>1356</v>
      </c>
      <c r="B8224" s="64"/>
      <c r="C8224" s="64"/>
      <c r="D8224" s="64"/>
      <c r="E8224" s="64"/>
      <c r="F8224" s="64"/>
      <c r="G8224" s="65" t="n">
        <v>0</v>
      </c>
    </row>
    <row r="8225" customFormat="false" ht="15" hidden="false" customHeight="false" outlineLevel="0" collapsed="false">
      <c r="A8225" s="64" t="s">
        <v>1357</v>
      </c>
      <c r="B8225" s="64"/>
      <c r="C8225" s="64"/>
      <c r="D8225" s="64"/>
      <c r="E8225" s="64"/>
      <c r="F8225" s="64"/>
      <c r="G8225" s="65" t="n">
        <v>16.37</v>
      </c>
    </row>
    <row r="8226" customFormat="false" ht="15" hidden="false" customHeight="false" outlineLevel="0" collapsed="false">
      <c r="A8226" s="64" t="s">
        <v>1358</v>
      </c>
      <c r="B8226" s="64"/>
      <c r="C8226" s="64"/>
      <c r="D8226" s="64"/>
      <c r="E8226" s="64"/>
      <c r="F8226" s="64"/>
      <c r="G8226" s="65" t="n">
        <v>0</v>
      </c>
    </row>
    <row r="8227" customFormat="false" ht="15" hidden="false" customHeight="false" outlineLevel="0" collapsed="false">
      <c r="A8227" s="64" t="s">
        <v>1359</v>
      </c>
      <c r="B8227" s="64"/>
      <c r="C8227" s="64"/>
      <c r="D8227" s="64"/>
      <c r="E8227" s="64"/>
      <c r="F8227" s="64"/>
      <c r="G8227" s="65" t="n">
        <v>16.37</v>
      </c>
    </row>
    <row r="8228" customFormat="false" ht="15" hidden="false" customHeight="false" outlineLevel="0" collapsed="false">
      <c r="A8228" s="64" t="s">
        <v>1360</v>
      </c>
      <c r="B8228" s="64"/>
      <c r="C8228" s="64"/>
      <c r="D8228" s="64"/>
      <c r="E8228" s="64"/>
      <c r="F8228" s="64"/>
      <c r="G8228" s="65" t="n">
        <v>80.18</v>
      </c>
    </row>
    <row r="8229" customFormat="false" ht="15" hidden="false" customHeight="false" outlineLevel="0" collapsed="false">
      <c r="A8229" s="64" t="s">
        <v>1361</v>
      </c>
      <c r="B8229" s="64"/>
      <c r="C8229" s="64"/>
      <c r="D8229" s="64"/>
      <c r="E8229" s="64"/>
      <c r="F8229" s="64"/>
      <c r="G8229" s="65" t="n">
        <v>8</v>
      </c>
    </row>
    <row r="8230" customFormat="false" ht="15" hidden="false" customHeight="false" outlineLevel="0" collapsed="false">
      <c r="A8230" s="64" t="s">
        <v>1362</v>
      </c>
      <c r="B8230" s="64"/>
      <c r="C8230" s="64"/>
      <c r="D8230" s="64"/>
      <c r="E8230" s="64"/>
      <c r="F8230" s="64"/>
      <c r="G8230" s="65" t="n">
        <f aca="false">G8228*G8229</f>
        <v>641.44</v>
      </c>
    </row>
    <row r="8231" customFormat="false" ht="15" hidden="false" customHeight="false" outlineLevel="0" collapsed="false">
      <c r="A8231" s="66"/>
      <c r="B8231" s="66"/>
      <c r="C8231" s="66"/>
      <c r="D8231" s="66"/>
      <c r="E8231" s="66"/>
      <c r="F8231" s="66"/>
      <c r="G8231" s="66"/>
    </row>
    <row r="8232" customFormat="false" ht="25.5" hidden="false" customHeight="false" outlineLevel="0" collapsed="false">
      <c r="A8232" s="30" t="s">
        <v>961</v>
      </c>
      <c r="B8232" s="30" t="s">
        <v>962</v>
      </c>
      <c r="C8232" s="61" t="s">
        <v>17</v>
      </c>
      <c r="D8232" s="61" t="s">
        <v>23</v>
      </c>
      <c r="E8232" s="62"/>
      <c r="F8232" s="25"/>
      <c r="G8232" s="25"/>
    </row>
    <row r="8233" customFormat="false" ht="38.25" hidden="false" customHeight="false" outlineLevel="0" collapsed="false">
      <c r="A8233" s="63" t="s">
        <v>1599</v>
      </c>
      <c r="B8233" s="23" t="s">
        <v>1600</v>
      </c>
      <c r="C8233" s="24" t="s">
        <v>17</v>
      </c>
      <c r="D8233" s="24" t="s">
        <v>28</v>
      </c>
      <c r="E8233" s="62" t="n">
        <v>0.01</v>
      </c>
      <c r="F8233" s="26" t="n">
        <v>414.96</v>
      </c>
      <c r="G8233" s="26" t="n">
        <v>2.49</v>
      </c>
    </row>
    <row r="8234" customFormat="false" ht="25.5" hidden="false" customHeight="false" outlineLevel="0" collapsed="false">
      <c r="A8234" s="63" t="s">
        <v>1371</v>
      </c>
      <c r="B8234" s="23" t="s">
        <v>1372</v>
      </c>
      <c r="C8234" s="24" t="s">
        <v>17</v>
      </c>
      <c r="D8234" s="24" t="s">
        <v>1314</v>
      </c>
      <c r="E8234" s="62" t="n">
        <v>0.8</v>
      </c>
      <c r="F8234" s="26" t="n">
        <v>14.81</v>
      </c>
      <c r="G8234" s="26" t="n">
        <v>11.85</v>
      </c>
    </row>
    <row r="8235" customFormat="false" ht="25.5" hidden="false" customHeight="false" outlineLevel="0" collapsed="false">
      <c r="A8235" s="63" t="s">
        <v>1349</v>
      </c>
      <c r="B8235" s="23" t="s">
        <v>1350</v>
      </c>
      <c r="C8235" s="24" t="s">
        <v>17</v>
      </c>
      <c r="D8235" s="24" t="s">
        <v>1314</v>
      </c>
      <c r="E8235" s="62" t="n">
        <v>0.4</v>
      </c>
      <c r="F8235" s="26" t="n">
        <v>12.54</v>
      </c>
      <c r="G8235" s="26" t="n">
        <v>5.02</v>
      </c>
    </row>
    <row r="8236" customFormat="false" ht="15" hidden="false" customHeight="false" outlineLevel="0" collapsed="false">
      <c r="A8236" s="63" t="s">
        <v>2114</v>
      </c>
      <c r="B8236" s="23" t="s">
        <v>2115</v>
      </c>
      <c r="C8236" s="24" t="s">
        <v>1343</v>
      </c>
      <c r="D8236" s="24" t="s">
        <v>23</v>
      </c>
      <c r="E8236" s="62" t="n">
        <v>2</v>
      </c>
      <c r="F8236" s="26" t="n">
        <v>90.23</v>
      </c>
      <c r="G8236" s="26" t="n">
        <v>180.46</v>
      </c>
    </row>
    <row r="8237" customFormat="false" ht="15" hidden="false" customHeight="false" outlineLevel="0" collapsed="false">
      <c r="A8237" s="64" t="s">
        <v>1353</v>
      </c>
      <c r="B8237" s="64"/>
      <c r="C8237" s="64"/>
      <c r="D8237" s="64"/>
      <c r="E8237" s="64"/>
      <c r="F8237" s="64"/>
      <c r="G8237" s="65" t="n">
        <v>6.2</v>
      </c>
    </row>
    <row r="8238" customFormat="false" ht="15" hidden="false" customHeight="false" outlineLevel="0" collapsed="false">
      <c r="A8238" s="64" t="s">
        <v>1354</v>
      </c>
      <c r="B8238" s="64"/>
      <c r="C8238" s="64"/>
      <c r="D8238" s="64"/>
      <c r="E8238" s="64"/>
      <c r="F8238" s="64"/>
      <c r="G8238" s="65" t="n">
        <v>93.71</v>
      </c>
    </row>
    <row r="8239" customFormat="false" ht="15" hidden="false" customHeight="false" outlineLevel="0" collapsed="false">
      <c r="A8239" s="64" t="s">
        <v>1355</v>
      </c>
      <c r="B8239" s="64"/>
      <c r="C8239" s="64"/>
      <c r="D8239" s="64"/>
      <c r="E8239" s="64"/>
      <c r="F8239" s="64"/>
      <c r="G8239" s="65" t="n">
        <v>99.91</v>
      </c>
    </row>
    <row r="8240" customFormat="false" ht="15" hidden="false" customHeight="false" outlineLevel="0" collapsed="false">
      <c r="A8240" s="64" t="s">
        <v>1356</v>
      </c>
      <c r="B8240" s="64"/>
      <c r="C8240" s="64"/>
      <c r="D8240" s="64"/>
      <c r="E8240" s="64"/>
      <c r="F8240" s="64"/>
      <c r="G8240" s="65" t="n">
        <v>0</v>
      </c>
    </row>
    <row r="8241" customFormat="false" ht="15" hidden="false" customHeight="false" outlineLevel="0" collapsed="false">
      <c r="A8241" s="64" t="s">
        <v>1357</v>
      </c>
      <c r="B8241" s="64"/>
      <c r="C8241" s="64"/>
      <c r="D8241" s="64"/>
      <c r="E8241" s="64"/>
      <c r="F8241" s="64"/>
      <c r="G8241" s="65" t="n">
        <v>25.63</v>
      </c>
    </row>
    <row r="8242" customFormat="false" ht="15" hidden="false" customHeight="false" outlineLevel="0" collapsed="false">
      <c r="A8242" s="64" t="s">
        <v>1358</v>
      </c>
      <c r="B8242" s="64"/>
      <c r="C8242" s="64"/>
      <c r="D8242" s="64"/>
      <c r="E8242" s="64"/>
      <c r="F8242" s="64"/>
      <c r="G8242" s="65" t="n">
        <v>0</v>
      </c>
    </row>
    <row r="8243" customFormat="false" ht="15" hidden="false" customHeight="false" outlineLevel="0" collapsed="false">
      <c r="A8243" s="64" t="s">
        <v>1359</v>
      </c>
      <c r="B8243" s="64"/>
      <c r="C8243" s="64"/>
      <c r="D8243" s="64"/>
      <c r="E8243" s="64"/>
      <c r="F8243" s="64"/>
      <c r="G8243" s="65" t="n">
        <v>25.63</v>
      </c>
    </row>
    <row r="8244" customFormat="false" ht="15" hidden="false" customHeight="false" outlineLevel="0" collapsed="false">
      <c r="A8244" s="64" t="s">
        <v>1360</v>
      </c>
      <c r="B8244" s="64"/>
      <c r="C8244" s="64"/>
      <c r="D8244" s="64"/>
      <c r="E8244" s="64"/>
      <c r="F8244" s="64"/>
      <c r="G8244" s="65" t="n">
        <v>125.53</v>
      </c>
    </row>
    <row r="8245" customFormat="false" ht="15" hidden="false" customHeight="false" outlineLevel="0" collapsed="false">
      <c r="A8245" s="64" t="s">
        <v>1361</v>
      </c>
      <c r="B8245" s="64"/>
      <c r="C8245" s="64"/>
      <c r="D8245" s="64"/>
      <c r="E8245" s="64"/>
      <c r="F8245" s="64"/>
      <c r="G8245" s="65" t="n">
        <v>2</v>
      </c>
    </row>
    <row r="8246" customFormat="false" ht="15" hidden="false" customHeight="false" outlineLevel="0" collapsed="false">
      <c r="A8246" s="64" t="s">
        <v>1362</v>
      </c>
      <c r="B8246" s="64"/>
      <c r="C8246" s="64"/>
      <c r="D8246" s="64"/>
      <c r="E8246" s="64"/>
      <c r="F8246" s="64"/>
      <c r="G8246" s="65" t="n">
        <f aca="false">G8244*G8245</f>
        <v>251.06</v>
      </c>
    </row>
    <row r="8247" customFormat="false" ht="15" hidden="false" customHeight="false" outlineLevel="0" collapsed="false">
      <c r="A8247" s="66"/>
      <c r="B8247" s="66"/>
      <c r="C8247" s="66"/>
      <c r="D8247" s="66"/>
      <c r="E8247" s="66"/>
      <c r="F8247" s="66"/>
      <c r="G8247" s="66"/>
    </row>
    <row r="8248" customFormat="false" ht="25.5" hidden="false" customHeight="false" outlineLevel="0" collapsed="false">
      <c r="A8248" s="30" t="s">
        <v>963</v>
      </c>
      <c r="B8248" s="30" t="s">
        <v>964</v>
      </c>
      <c r="C8248" s="61" t="s">
        <v>17</v>
      </c>
      <c r="D8248" s="61" t="s">
        <v>23</v>
      </c>
      <c r="E8248" s="62"/>
      <c r="F8248" s="25"/>
      <c r="G8248" s="25"/>
    </row>
    <row r="8249" customFormat="false" ht="38.25" hidden="false" customHeight="false" outlineLevel="0" collapsed="false">
      <c r="A8249" s="63" t="s">
        <v>1599</v>
      </c>
      <c r="B8249" s="23" t="s">
        <v>1600</v>
      </c>
      <c r="C8249" s="24" t="s">
        <v>17</v>
      </c>
      <c r="D8249" s="24" t="s">
        <v>28</v>
      </c>
      <c r="E8249" s="62" t="n">
        <v>0.01</v>
      </c>
      <c r="F8249" s="26" t="n">
        <v>414.96</v>
      </c>
      <c r="G8249" s="26" t="n">
        <v>3.73</v>
      </c>
    </row>
    <row r="8250" customFormat="false" ht="25.5" hidden="false" customHeight="false" outlineLevel="0" collapsed="false">
      <c r="A8250" s="63" t="s">
        <v>1371</v>
      </c>
      <c r="B8250" s="23" t="s">
        <v>1372</v>
      </c>
      <c r="C8250" s="24" t="s">
        <v>17</v>
      </c>
      <c r="D8250" s="24" t="s">
        <v>1314</v>
      </c>
      <c r="E8250" s="62" t="n">
        <v>1.2</v>
      </c>
      <c r="F8250" s="26" t="n">
        <v>14.81</v>
      </c>
      <c r="G8250" s="26" t="n">
        <v>17.77</v>
      </c>
    </row>
    <row r="8251" customFormat="false" ht="25.5" hidden="false" customHeight="false" outlineLevel="0" collapsed="false">
      <c r="A8251" s="63" t="s">
        <v>1349</v>
      </c>
      <c r="B8251" s="23" t="s">
        <v>1350</v>
      </c>
      <c r="C8251" s="24" t="s">
        <v>17</v>
      </c>
      <c r="D8251" s="24" t="s">
        <v>1314</v>
      </c>
      <c r="E8251" s="62" t="n">
        <v>0.6</v>
      </c>
      <c r="F8251" s="26" t="n">
        <v>12.54</v>
      </c>
      <c r="G8251" s="26" t="n">
        <v>7.52</v>
      </c>
    </row>
    <row r="8252" customFormat="false" ht="15" hidden="false" customHeight="false" outlineLevel="0" collapsed="false">
      <c r="A8252" s="63" t="s">
        <v>2116</v>
      </c>
      <c r="B8252" s="23" t="s">
        <v>2117</v>
      </c>
      <c r="C8252" s="24" t="s">
        <v>1343</v>
      </c>
      <c r="D8252" s="24" t="s">
        <v>23</v>
      </c>
      <c r="E8252" s="62" t="n">
        <v>1</v>
      </c>
      <c r="F8252" s="26" t="n">
        <v>224.44</v>
      </c>
      <c r="G8252" s="26" t="n">
        <v>224.44</v>
      </c>
    </row>
    <row r="8253" customFormat="false" ht="15" hidden="false" customHeight="false" outlineLevel="0" collapsed="false">
      <c r="A8253" s="64" t="s">
        <v>1353</v>
      </c>
      <c r="B8253" s="64"/>
      <c r="C8253" s="64"/>
      <c r="D8253" s="64"/>
      <c r="E8253" s="64"/>
      <c r="F8253" s="64"/>
      <c r="G8253" s="65" t="n">
        <v>18.6</v>
      </c>
    </row>
    <row r="8254" customFormat="false" ht="15" hidden="false" customHeight="false" outlineLevel="0" collapsed="false">
      <c r="A8254" s="64" t="s">
        <v>1354</v>
      </c>
      <c r="B8254" s="64"/>
      <c r="C8254" s="64"/>
      <c r="D8254" s="64"/>
      <c r="E8254" s="64"/>
      <c r="F8254" s="64"/>
      <c r="G8254" s="65" t="n">
        <v>234.87</v>
      </c>
    </row>
    <row r="8255" customFormat="false" ht="15" hidden="false" customHeight="false" outlineLevel="0" collapsed="false">
      <c r="A8255" s="64" t="s">
        <v>1355</v>
      </c>
      <c r="B8255" s="64"/>
      <c r="C8255" s="64"/>
      <c r="D8255" s="64"/>
      <c r="E8255" s="64"/>
      <c r="F8255" s="64"/>
      <c r="G8255" s="65" t="n">
        <v>253.47</v>
      </c>
    </row>
    <row r="8256" customFormat="false" ht="15" hidden="false" customHeight="false" outlineLevel="0" collapsed="false">
      <c r="A8256" s="64" t="s">
        <v>1356</v>
      </c>
      <c r="B8256" s="64"/>
      <c r="C8256" s="64"/>
      <c r="D8256" s="64"/>
      <c r="E8256" s="64"/>
      <c r="F8256" s="64"/>
      <c r="G8256" s="65" t="n">
        <v>0</v>
      </c>
    </row>
    <row r="8257" customFormat="false" ht="15" hidden="false" customHeight="false" outlineLevel="0" collapsed="false">
      <c r="A8257" s="64" t="s">
        <v>1357</v>
      </c>
      <c r="B8257" s="64"/>
      <c r="C8257" s="64"/>
      <c r="D8257" s="64"/>
      <c r="E8257" s="64"/>
      <c r="F8257" s="64"/>
      <c r="G8257" s="65" t="n">
        <v>65.01</v>
      </c>
    </row>
    <row r="8258" customFormat="false" ht="15" hidden="false" customHeight="false" outlineLevel="0" collapsed="false">
      <c r="A8258" s="64" t="s">
        <v>1358</v>
      </c>
      <c r="B8258" s="64"/>
      <c r="C8258" s="64"/>
      <c r="D8258" s="64"/>
      <c r="E8258" s="64"/>
      <c r="F8258" s="64"/>
      <c r="G8258" s="65" t="n">
        <v>0</v>
      </c>
    </row>
    <row r="8259" customFormat="false" ht="15" hidden="false" customHeight="false" outlineLevel="0" collapsed="false">
      <c r="A8259" s="64" t="s">
        <v>1359</v>
      </c>
      <c r="B8259" s="64"/>
      <c r="C8259" s="64"/>
      <c r="D8259" s="64"/>
      <c r="E8259" s="64"/>
      <c r="F8259" s="64"/>
      <c r="G8259" s="65" t="n">
        <v>65.01</v>
      </c>
    </row>
    <row r="8260" customFormat="false" ht="15" hidden="false" customHeight="false" outlineLevel="0" collapsed="false">
      <c r="A8260" s="64" t="s">
        <v>1360</v>
      </c>
      <c r="B8260" s="64"/>
      <c r="C8260" s="64"/>
      <c r="D8260" s="64"/>
      <c r="E8260" s="64"/>
      <c r="F8260" s="64"/>
      <c r="G8260" s="65" t="n">
        <v>318.48</v>
      </c>
    </row>
    <row r="8261" customFormat="false" ht="15" hidden="false" customHeight="false" outlineLevel="0" collapsed="false">
      <c r="A8261" s="64" t="s">
        <v>1361</v>
      </c>
      <c r="B8261" s="64"/>
      <c r="C8261" s="64"/>
      <c r="D8261" s="64"/>
      <c r="E8261" s="64"/>
      <c r="F8261" s="64"/>
      <c r="G8261" s="65" t="n">
        <v>1</v>
      </c>
    </row>
    <row r="8262" customFormat="false" ht="15" hidden="false" customHeight="false" outlineLevel="0" collapsed="false">
      <c r="A8262" s="64" t="s">
        <v>1362</v>
      </c>
      <c r="B8262" s="64"/>
      <c r="C8262" s="64"/>
      <c r="D8262" s="64"/>
      <c r="E8262" s="64"/>
      <c r="F8262" s="64"/>
      <c r="G8262" s="65" t="n">
        <f aca="false">G8260*G8261</f>
        <v>318.48</v>
      </c>
    </row>
    <row r="8263" customFormat="false" ht="15" hidden="false" customHeight="false" outlineLevel="0" collapsed="false">
      <c r="A8263" s="66"/>
      <c r="B8263" s="66"/>
      <c r="C8263" s="66"/>
      <c r="D8263" s="66"/>
      <c r="E8263" s="66"/>
      <c r="F8263" s="66"/>
      <c r="G8263" s="66"/>
    </row>
    <row r="8264" customFormat="false" ht="51" hidden="false" customHeight="false" outlineLevel="0" collapsed="false">
      <c r="A8264" s="30" t="s">
        <v>965</v>
      </c>
      <c r="B8264" s="30" t="s">
        <v>231</v>
      </c>
      <c r="C8264" s="61" t="s">
        <v>17</v>
      </c>
      <c r="D8264" s="61" t="s">
        <v>23</v>
      </c>
      <c r="E8264" s="62"/>
      <c r="F8264" s="25"/>
      <c r="G8264" s="25"/>
    </row>
    <row r="8265" customFormat="false" ht="38.25" hidden="false" customHeight="false" outlineLevel="0" collapsed="false">
      <c r="A8265" s="63" t="s">
        <v>1675</v>
      </c>
      <c r="B8265" s="23" t="s">
        <v>1676</v>
      </c>
      <c r="C8265" s="24" t="s">
        <v>1343</v>
      </c>
      <c r="D8265" s="24" t="s">
        <v>23</v>
      </c>
      <c r="E8265" s="62" t="n">
        <v>1</v>
      </c>
      <c r="F8265" s="26" t="n">
        <v>1238.36</v>
      </c>
      <c r="G8265" s="26" t="n">
        <v>1238.36</v>
      </c>
    </row>
    <row r="8266" customFormat="false" ht="15" hidden="false" customHeight="false" outlineLevel="0" collapsed="false">
      <c r="A8266" s="64" t="s">
        <v>1353</v>
      </c>
      <c r="B8266" s="64"/>
      <c r="C8266" s="64"/>
      <c r="D8266" s="64"/>
      <c r="E8266" s="64"/>
      <c r="F8266" s="64"/>
      <c r="G8266" s="65" t="n">
        <v>0</v>
      </c>
    </row>
    <row r="8267" customFormat="false" ht="15" hidden="false" customHeight="false" outlineLevel="0" collapsed="false">
      <c r="A8267" s="64" t="s">
        <v>1354</v>
      </c>
      <c r="B8267" s="64"/>
      <c r="C8267" s="64"/>
      <c r="D8267" s="64"/>
      <c r="E8267" s="64"/>
      <c r="F8267" s="64"/>
      <c r="G8267" s="65" t="n">
        <v>1238.36</v>
      </c>
    </row>
    <row r="8268" customFormat="false" ht="15" hidden="false" customHeight="false" outlineLevel="0" collapsed="false">
      <c r="A8268" s="64" t="s">
        <v>1355</v>
      </c>
      <c r="B8268" s="64"/>
      <c r="C8268" s="64"/>
      <c r="D8268" s="64"/>
      <c r="E8268" s="64"/>
      <c r="F8268" s="64"/>
      <c r="G8268" s="65" t="n">
        <v>1238.36</v>
      </c>
    </row>
    <row r="8269" customFormat="false" ht="15" hidden="false" customHeight="false" outlineLevel="0" collapsed="false">
      <c r="A8269" s="64" t="s">
        <v>1356</v>
      </c>
      <c r="B8269" s="64"/>
      <c r="C8269" s="64"/>
      <c r="D8269" s="64"/>
      <c r="E8269" s="64"/>
      <c r="F8269" s="64"/>
      <c r="G8269" s="65" t="n">
        <v>0</v>
      </c>
    </row>
    <row r="8270" customFormat="false" ht="15" hidden="false" customHeight="false" outlineLevel="0" collapsed="false">
      <c r="A8270" s="64" t="s">
        <v>1357</v>
      </c>
      <c r="B8270" s="64"/>
      <c r="C8270" s="64"/>
      <c r="D8270" s="64"/>
      <c r="E8270" s="64"/>
      <c r="F8270" s="64"/>
      <c r="G8270" s="65" t="n">
        <v>317.64</v>
      </c>
    </row>
    <row r="8271" customFormat="false" ht="15" hidden="false" customHeight="false" outlineLevel="0" collapsed="false">
      <c r="A8271" s="64" t="s">
        <v>1358</v>
      </c>
      <c r="B8271" s="64"/>
      <c r="C8271" s="64"/>
      <c r="D8271" s="64"/>
      <c r="E8271" s="64"/>
      <c r="F8271" s="64"/>
      <c r="G8271" s="65" t="n">
        <v>0</v>
      </c>
    </row>
    <row r="8272" customFormat="false" ht="15" hidden="false" customHeight="false" outlineLevel="0" collapsed="false">
      <c r="A8272" s="64" t="s">
        <v>1359</v>
      </c>
      <c r="B8272" s="64"/>
      <c r="C8272" s="64"/>
      <c r="D8272" s="64"/>
      <c r="E8272" s="64"/>
      <c r="F8272" s="64"/>
      <c r="G8272" s="65" t="n">
        <v>317.64</v>
      </c>
    </row>
    <row r="8273" customFormat="false" ht="15" hidden="false" customHeight="false" outlineLevel="0" collapsed="false">
      <c r="A8273" s="64" t="s">
        <v>1360</v>
      </c>
      <c r="B8273" s="64"/>
      <c r="C8273" s="64"/>
      <c r="D8273" s="64"/>
      <c r="E8273" s="64"/>
      <c r="F8273" s="64"/>
      <c r="G8273" s="65" t="n">
        <v>1556</v>
      </c>
    </row>
    <row r="8274" customFormat="false" ht="15" hidden="false" customHeight="false" outlineLevel="0" collapsed="false">
      <c r="A8274" s="64" t="s">
        <v>1361</v>
      </c>
      <c r="B8274" s="64"/>
      <c r="C8274" s="64"/>
      <c r="D8274" s="64"/>
      <c r="E8274" s="64"/>
      <c r="F8274" s="64"/>
      <c r="G8274" s="65" t="n">
        <v>1</v>
      </c>
    </row>
    <row r="8275" customFormat="false" ht="15" hidden="false" customHeight="false" outlineLevel="0" collapsed="false">
      <c r="A8275" s="64" t="s">
        <v>1362</v>
      </c>
      <c r="B8275" s="64"/>
      <c r="C8275" s="64"/>
      <c r="D8275" s="64"/>
      <c r="E8275" s="64"/>
      <c r="F8275" s="64"/>
      <c r="G8275" s="65" t="n">
        <f aca="false">G8273*G8274</f>
        <v>1556</v>
      </c>
    </row>
    <row r="8276" customFormat="false" ht="15" hidden="false" customHeight="false" outlineLevel="0" collapsed="false">
      <c r="A8276" s="66"/>
      <c r="B8276" s="66"/>
      <c r="C8276" s="66"/>
      <c r="D8276" s="66"/>
      <c r="E8276" s="66"/>
      <c r="F8276" s="66"/>
      <c r="G8276" s="66"/>
    </row>
    <row r="8277" customFormat="false" ht="89.25" hidden="false" customHeight="false" outlineLevel="0" collapsed="false">
      <c r="A8277" s="30" t="s">
        <v>966</v>
      </c>
      <c r="B8277" s="30" t="s">
        <v>967</v>
      </c>
      <c r="C8277" s="61" t="s">
        <v>17</v>
      </c>
      <c r="D8277" s="61" t="s">
        <v>23</v>
      </c>
      <c r="E8277" s="62"/>
      <c r="F8277" s="25"/>
      <c r="G8277" s="25"/>
    </row>
    <row r="8278" customFormat="false" ht="38.25" hidden="false" customHeight="false" outlineLevel="0" collapsed="false">
      <c r="A8278" s="63" t="n">
        <v>3103</v>
      </c>
      <c r="B8278" s="23" t="s">
        <v>2118</v>
      </c>
      <c r="C8278" s="24" t="s">
        <v>1343</v>
      </c>
      <c r="D8278" s="24" t="s">
        <v>23</v>
      </c>
      <c r="E8278" s="62" t="n">
        <v>1</v>
      </c>
      <c r="F8278" s="26" t="n">
        <v>54.33</v>
      </c>
      <c r="G8278" s="26" t="n">
        <v>54.33</v>
      </c>
    </row>
    <row r="8279" customFormat="false" ht="76.5" hidden="false" customHeight="false" outlineLevel="0" collapsed="false">
      <c r="A8279" s="63" t="s">
        <v>2119</v>
      </c>
      <c r="B8279" s="23" t="s">
        <v>2120</v>
      </c>
      <c r="C8279" s="24" t="s">
        <v>1343</v>
      </c>
      <c r="D8279" s="24" t="s">
        <v>23</v>
      </c>
      <c r="E8279" s="62" t="n">
        <v>1</v>
      </c>
      <c r="F8279" s="26" t="n">
        <v>13956.09</v>
      </c>
      <c r="G8279" s="26" t="n">
        <v>13956.09</v>
      </c>
    </row>
    <row r="8280" customFormat="false" ht="15" hidden="false" customHeight="false" outlineLevel="0" collapsed="false">
      <c r="A8280" s="63" t="s">
        <v>2121</v>
      </c>
      <c r="B8280" s="23" t="s">
        <v>2122</v>
      </c>
      <c r="C8280" s="24" t="s">
        <v>1343</v>
      </c>
      <c r="D8280" s="24" t="s">
        <v>23</v>
      </c>
      <c r="E8280" s="62" t="n">
        <v>1</v>
      </c>
      <c r="F8280" s="26" t="n">
        <v>125.09</v>
      </c>
      <c r="G8280" s="26" t="n">
        <v>125.09</v>
      </c>
    </row>
    <row r="8281" customFormat="false" ht="15" hidden="false" customHeight="false" outlineLevel="0" collapsed="false">
      <c r="A8281" s="64" t="s">
        <v>1353</v>
      </c>
      <c r="B8281" s="64"/>
      <c r="C8281" s="64"/>
      <c r="D8281" s="64"/>
      <c r="E8281" s="64"/>
      <c r="F8281" s="64"/>
      <c r="G8281" s="65" t="n">
        <v>0</v>
      </c>
    </row>
    <row r="8282" customFormat="false" ht="15" hidden="false" customHeight="false" outlineLevel="0" collapsed="false">
      <c r="A8282" s="64" t="s">
        <v>1354</v>
      </c>
      <c r="B8282" s="64"/>
      <c r="C8282" s="64"/>
      <c r="D8282" s="64"/>
      <c r="E8282" s="64"/>
      <c r="F8282" s="64"/>
      <c r="G8282" s="65" t="n">
        <v>14135.51</v>
      </c>
    </row>
    <row r="8283" customFormat="false" ht="15" hidden="false" customHeight="false" outlineLevel="0" collapsed="false">
      <c r="A8283" s="64" t="s">
        <v>1355</v>
      </c>
      <c r="B8283" s="64"/>
      <c r="C8283" s="64"/>
      <c r="D8283" s="64"/>
      <c r="E8283" s="64"/>
      <c r="F8283" s="64"/>
      <c r="G8283" s="65" t="n">
        <v>14135.51</v>
      </c>
    </row>
    <row r="8284" customFormat="false" ht="15" hidden="false" customHeight="false" outlineLevel="0" collapsed="false">
      <c r="A8284" s="64" t="s">
        <v>1356</v>
      </c>
      <c r="B8284" s="64"/>
      <c r="C8284" s="64"/>
      <c r="D8284" s="64"/>
      <c r="E8284" s="64"/>
      <c r="F8284" s="64"/>
      <c r="G8284" s="65" t="n">
        <v>0</v>
      </c>
    </row>
    <row r="8285" customFormat="false" ht="15" hidden="false" customHeight="false" outlineLevel="0" collapsed="false">
      <c r="A8285" s="64" t="s">
        <v>1357</v>
      </c>
      <c r="B8285" s="64"/>
      <c r="C8285" s="64"/>
      <c r="D8285" s="64"/>
      <c r="E8285" s="64"/>
      <c r="F8285" s="64"/>
      <c r="G8285" s="65" t="n">
        <v>3625.76</v>
      </c>
    </row>
    <row r="8286" customFormat="false" ht="15" hidden="false" customHeight="false" outlineLevel="0" collapsed="false">
      <c r="A8286" s="64" t="s">
        <v>1358</v>
      </c>
      <c r="B8286" s="64"/>
      <c r="C8286" s="64"/>
      <c r="D8286" s="64"/>
      <c r="E8286" s="64"/>
      <c r="F8286" s="64"/>
      <c r="G8286" s="65" t="n">
        <v>0</v>
      </c>
    </row>
    <row r="8287" customFormat="false" ht="15" hidden="false" customHeight="false" outlineLevel="0" collapsed="false">
      <c r="A8287" s="64" t="s">
        <v>1359</v>
      </c>
      <c r="B8287" s="64"/>
      <c r="C8287" s="64"/>
      <c r="D8287" s="64"/>
      <c r="E8287" s="64"/>
      <c r="F8287" s="64"/>
      <c r="G8287" s="65" t="n">
        <v>3625.76</v>
      </c>
    </row>
    <row r="8288" customFormat="false" ht="15" hidden="false" customHeight="false" outlineLevel="0" collapsed="false">
      <c r="A8288" s="64" t="s">
        <v>1360</v>
      </c>
      <c r="B8288" s="64"/>
      <c r="C8288" s="64"/>
      <c r="D8288" s="64"/>
      <c r="E8288" s="64"/>
      <c r="F8288" s="64"/>
      <c r="G8288" s="65" t="n">
        <v>17761.27</v>
      </c>
    </row>
    <row r="8289" customFormat="false" ht="15" hidden="false" customHeight="false" outlineLevel="0" collapsed="false">
      <c r="A8289" s="64" t="s">
        <v>1361</v>
      </c>
      <c r="B8289" s="64"/>
      <c r="C8289" s="64"/>
      <c r="D8289" s="64"/>
      <c r="E8289" s="64"/>
      <c r="F8289" s="64"/>
      <c r="G8289" s="65" t="n">
        <v>1</v>
      </c>
    </row>
    <row r="8290" customFormat="false" ht="15" hidden="false" customHeight="false" outlineLevel="0" collapsed="false">
      <c r="A8290" s="64" t="s">
        <v>1362</v>
      </c>
      <c r="B8290" s="64"/>
      <c r="C8290" s="64"/>
      <c r="D8290" s="64"/>
      <c r="E8290" s="64"/>
      <c r="F8290" s="64"/>
      <c r="G8290" s="65" t="n">
        <f aca="false">G8288*G8289</f>
        <v>17761.27</v>
      </c>
    </row>
    <row r="8291" customFormat="false" ht="15" hidden="false" customHeight="false" outlineLevel="0" collapsed="false">
      <c r="A8291" s="66"/>
      <c r="B8291" s="66"/>
      <c r="C8291" s="66"/>
      <c r="D8291" s="66"/>
      <c r="E8291" s="66"/>
      <c r="F8291" s="66"/>
      <c r="G8291" s="66"/>
    </row>
    <row r="8292" customFormat="false" ht="51" hidden="false" customHeight="false" outlineLevel="0" collapsed="false">
      <c r="A8292" s="30" t="s">
        <v>968</v>
      </c>
      <c r="B8292" s="30" t="s">
        <v>969</v>
      </c>
      <c r="C8292" s="61" t="s">
        <v>17</v>
      </c>
      <c r="D8292" s="61" t="s">
        <v>23</v>
      </c>
      <c r="E8292" s="62"/>
      <c r="F8292" s="25"/>
      <c r="G8292" s="25"/>
    </row>
    <row r="8293" customFormat="false" ht="51" hidden="false" customHeight="false" outlineLevel="0" collapsed="false">
      <c r="A8293" s="63" t="s">
        <v>2123</v>
      </c>
      <c r="B8293" s="23" t="s">
        <v>2124</v>
      </c>
      <c r="C8293" s="24" t="s">
        <v>1343</v>
      </c>
      <c r="D8293" s="24" t="s">
        <v>23</v>
      </c>
      <c r="E8293" s="62" t="n">
        <v>1</v>
      </c>
      <c r="F8293" s="26" t="n">
        <v>13904.77</v>
      </c>
      <c r="G8293" s="26" t="n">
        <v>13904.77</v>
      </c>
    </row>
    <row r="8294" customFormat="false" ht="15" hidden="false" customHeight="false" outlineLevel="0" collapsed="false">
      <c r="A8294" s="64" t="s">
        <v>1353</v>
      </c>
      <c r="B8294" s="64"/>
      <c r="C8294" s="64"/>
      <c r="D8294" s="64"/>
      <c r="E8294" s="64"/>
      <c r="F8294" s="64"/>
      <c r="G8294" s="65" t="n">
        <v>0</v>
      </c>
    </row>
    <row r="8295" customFormat="false" ht="15" hidden="false" customHeight="false" outlineLevel="0" collapsed="false">
      <c r="A8295" s="64" t="s">
        <v>1354</v>
      </c>
      <c r="B8295" s="64"/>
      <c r="C8295" s="64"/>
      <c r="D8295" s="64"/>
      <c r="E8295" s="64"/>
      <c r="F8295" s="64"/>
      <c r="G8295" s="65" t="n">
        <v>13904.77</v>
      </c>
    </row>
    <row r="8296" customFormat="false" ht="15" hidden="false" customHeight="false" outlineLevel="0" collapsed="false">
      <c r="A8296" s="64" t="s">
        <v>1355</v>
      </c>
      <c r="B8296" s="64"/>
      <c r="C8296" s="64"/>
      <c r="D8296" s="64"/>
      <c r="E8296" s="64"/>
      <c r="F8296" s="64"/>
      <c r="G8296" s="65" t="n">
        <v>13904.77</v>
      </c>
    </row>
    <row r="8297" customFormat="false" ht="15" hidden="false" customHeight="false" outlineLevel="0" collapsed="false">
      <c r="A8297" s="64" t="s">
        <v>1356</v>
      </c>
      <c r="B8297" s="64"/>
      <c r="C8297" s="64"/>
      <c r="D8297" s="64"/>
      <c r="E8297" s="64"/>
      <c r="F8297" s="64"/>
      <c r="G8297" s="65" t="n">
        <v>0</v>
      </c>
    </row>
    <row r="8298" customFormat="false" ht="15" hidden="false" customHeight="false" outlineLevel="0" collapsed="false">
      <c r="A8298" s="64" t="s">
        <v>1357</v>
      </c>
      <c r="B8298" s="64"/>
      <c r="C8298" s="64"/>
      <c r="D8298" s="64"/>
      <c r="E8298" s="64"/>
      <c r="F8298" s="64"/>
      <c r="G8298" s="65" t="n">
        <v>3566.57</v>
      </c>
    </row>
    <row r="8299" customFormat="false" ht="15" hidden="false" customHeight="false" outlineLevel="0" collapsed="false">
      <c r="A8299" s="64" t="s">
        <v>1358</v>
      </c>
      <c r="B8299" s="64"/>
      <c r="C8299" s="64"/>
      <c r="D8299" s="64"/>
      <c r="E8299" s="64"/>
      <c r="F8299" s="64"/>
      <c r="G8299" s="65" t="n">
        <v>0</v>
      </c>
    </row>
    <row r="8300" customFormat="false" ht="15" hidden="false" customHeight="false" outlineLevel="0" collapsed="false">
      <c r="A8300" s="64" t="s">
        <v>1359</v>
      </c>
      <c r="B8300" s="64"/>
      <c r="C8300" s="64"/>
      <c r="D8300" s="64"/>
      <c r="E8300" s="64"/>
      <c r="F8300" s="64"/>
      <c r="G8300" s="65" t="n">
        <v>3566.57</v>
      </c>
    </row>
    <row r="8301" customFormat="false" ht="15" hidden="false" customHeight="false" outlineLevel="0" collapsed="false">
      <c r="A8301" s="64" t="s">
        <v>1360</v>
      </c>
      <c r="B8301" s="64"/>
      <c r="C8301" s="64"/>
      <c r="D8301" s="64"/>
      <c r="E8301" s="64"/>
      <c r="F8301" s="64"/>
      <c r="G8301" s="65" t="n">
        <v>17471.34</v>
      </c>
    </row>
    <row r="8302" customFormat="false" ht="15" hidden="false" customHeight="false" outlineLevel="0" collapsed="false">
      <c r="A8302" s="64" t="s">
        <v>1361</v>
      </c>
      <c r="B8302" s="64"/>
      <c r="C8302" s="64"/>
      <c r="D8302" s="64"/>
      <c r="E8302" s="64"/>
      <c r="F8302" s="64"/>
      <c r="G8302" s="65" t="n">
        <v>1</v>
      </c>
    </row>
    <row r="8303" customFormat="false" ht="15" hidden="false" customHeight="false" outlineLevel="0" collapsed="false">
      <c r="A8303" s="64" t="s">
        <v>1362</v>
      </c>
      <c r="B8303" s="64"/>
      <c r="C8303" s="64"/>
      <c r="D8303" s="64"/>
      <c r="E8303" s="64"/>
      <c r="F8303" s="64"/>
      <c r="G8303" s="65" t="n">
        <f aca="false">G8301*G8302</f>
        <v>17471.34</v>
      </c>
    </row>
    <row r="8304" customFormat="false" ht="15" hidden="false" customHeight="false" outlineLevel="0" collapsed="false">
      <c r="A8304" s="66"/>
      <c r="B8304" s="66"/>
      <c r="C8304" s="66"/>
      <c r="D8304" s="66"/>
      <c r="E8304" s="66"/>
      <c r="F8304" s="66"/>
      <c r="G8304" s="66"/>
    </row>
    <row r="8305" customFormat="false" ht="51" hidden="false" customHeight="false" outlineLevel="0" collapsed="false">
      <c r="A8305" s="30" t="s">
        <v>970</v>
      </c>
      <c r="B8305" s="30" t="s">
        <v>971</v>
      </c>
      <c r="C8305" s="61" t="s">
        <v>17</v>
      </c>
      <c r="D8305" s="61" t="s">
        <v>23</v>
      </c>
      <c r="E8305" s="62"/>
      <c r="F8305" s="25"/>
      <c r="G8305" s="25"/>
    </row>
    <row r="8306" customFormat="false" ht="38.25" hidden="false" customHeight="false" outlineLevel="0" collapsed="false">
      <c r="A8306" s="63" t="n">
        <v>3103</v>
      </c>
      <c r="B8306" s="23" t="s">
        <v>2118</v>
      </c>
      <c r="C8306" s="24" t="s">
        <v>1343</v>
      </c>
      <c r="D8306" s="24" t="s">
        <v>23</v>
      </c>
      <c r="E8306" s="62" t="n">
        <v>1</v>
      </c>
      <c r="F8306" s="26" t="n">
        <v>54.33</v>
      </c>
      <c r="G8306" s="26" t="n">
        <v>54.33</v>
      </c>
    </row>
    <row r="8307" customFormat="false" ht="38.25" hidden="false" customHeight="false" outlineLevel="0" collapsed="false">
      <c r="A8307" s="63" t="s">
        <v>2125</v>
      </c>
      <c r="B8307" s="23" t="s">
        <v>2126</v>
      </c>
      <c r="C8307" s="24" t="s">
        <v>1343</v>
      </c>
      <c r="D8307" s="24" t="s">
        <v>23</v>
      </c>
      <c r="E8307" s="62" t="n">
        <v>1</v>
      </c>
      <c r="F8307" s="26" t="n">
        <v>1235.12</v>
      </c>
      <c r="G8307" s="26" t="n">
        <v>1235.12</v>
      </c>
    </row>
    <row r="8308" customFormat="false" ht="15" hidden="false" customHeight="false" outlineLevel="0" collapsed="false">
      <c r="A8308" s="63" t="s">
        <v>2127</v>
      </c>
      <c r="B8308" s="23" t="s">
        <v>2128</v>
      </c>
      <c r="C8308" s="24" t="s">
        <v>1343</v>
      </c>
      <c r="D8308" s="24" t="s">
        <v>23</v>
      </c>
      <c r="E8308" s="62" t="n">
        <v>1</v>
      </c>
      <c r="F8308" s="26" t="n">
        <v>89.7</v>
      </c>
      <c r="G8308" s="26" t="n">
        <v>89.7</v>
      </c>
    </row>
    <row r="8309" customFormat="false" ht="15" hidden="false" customHeight="false" outlineLevel="0" collapsed="false">
      <c r="A8309" s="64" t="s">
        <v>1353</v>
      </c>
      <c r="B8309" s="64"/>
      <c r="C8309" s="64"/>
      <c r="D8309" s="64"/>
      <c r="E8309" s="64"/>
      <c r="F8309" s="64"/>
      <c r="G8309" s="65" t="n">
        <v>0</v>
      </c>
    </row>
    <row r="8310" customFormat="false" ht="15" hidden="false" customHeight="false" outlineLevel="0" collapsed="false">
      <c r="A8310" s="64" t="s">
        <v>1354</v>
      </c>
      <c r="B8310" s="64"/>
      <c r="C8310" s="64"/>
      <c r="D8310" s="64"/>
      <c r="E8310" s="64"/>
      <c r="F8310" s="64"/>
      <c r="G8310" s="65" t="n">
        <v>1379.15</v>
      </c>
    </row>
    <row r="8311" customFormat="false" ht="15" hidden="false" customHeight="false" outlineLevel="0" collapsed="false">
      <c r="A8311" s="64" t="s">
        <v>1355</v>
      </c>
      <c r="B8311" s="64"/>
      <c r="C8311" s="64"/>
      <c r="D8311" s="64"/>
      <c r="E8311" s="64"/>
      <c r="F8311" s="64"/>
      <c r="G8311" s="65" t="n">
        <v>1379.15</v>
      </c>
    </row>
    <row r="8312" customFormat="false" ht="15" hidden="false" customHeight="false" outlineLevel="0" collapsed="false">
      <c r="A8312" s="64" t="s">
        <v>1356</v>
      </c>
      <c r="B8312" s="64"/>
      <c r="C8312" s="64"/>
      <c r="D8312" s="64"/>
      <c r="E8312" s="64"/>
      <c r="F8312" s="64"/>
      <c r="G8312" s="65" t="n">
        <v>0</v>
      </c>
    </row>
    <row r="8313" customFormat="false" ht="15" hidden="false" customHeight="false" outlineLevel="0" collapsed="false">
      <c r="A8313" s="64" t="s">
        <v>1357</v>
      </c>
      <c r="B8313" s="64"/>
      <c r="C8313" s="64"/>
      <c r="D8313" s="64"/>
      <c r="E8313" s="64"/>
      <c r="F8313" s="64"/>
      <c r="G8313" s="65" t="n">
        <v>353.75</v>
      </c>
    </row>
    <row r="8314" customFormat="false" ht="15" hidden="false" customHeight="false" outlineLevel="0" collapsed="false">
      <c r="A8314" s="64" t="s">
        <v>1358</v>
      </c>
      <c r="B8314" s="64"/>
      <c r="C8314" s="64"/>
      <c r="D8314" s="64"/>
      <c r="E8314" s="64"/>
      <c r="F8314" s="64"/>
      <c r="G8314" s="65" t="n">
        <v>0</v>
      </c>
    </row>
    <row r="8315" customFormat="false" ht="15" hidden="false" customHeight="false" outlineLevel="0" collapsed="false">
      <c r="A8315" s="64" t="s">
        <v>1359</v>
      </c>
      <c r="B8315" s="64"/>
      <c r="C8315" s="64"/>
      <c r="D8315" s="64"/>
      <c r="E8315" s="64"/>
      <c r="F8315" s="64"/>
      <c r="G8315" s="65" t="n">
        <v>353.75</v>
      </c>
    </row>
    <row r="8316" customFormat="false" ht="15" hidden="false" customHeight="false" outlineLevel="0" collapsed="false">
      <c r="A8316" s="64" t="s">
        <v>1360</v>
      </c>
      <c r="B8316" s="64"/>
      <c r="C8316" s="64"/>
      <c r="D8316" s="64"/>
      <c r="E8316" s="64"/>
      <c r="F8316" s="64"/>
      <c r="G8316" s="65" t="n">
        <v>1732.9</v>
      </c>
    </row>
    <row r="8317" customFormat="false" ht="15" hidden="false" customHeight="false" outlineLevel="0" collapsed="false">
      <c r="A8317" s="64" t="s">
        <v>1361</v>
      </c>
      <c r="B8317" s="64"/>
      <c r="C8317" s="64"/>
      <c r="D8317" s="64"/>
      <c r="E8317" s="64"/>
      <c r="F8317" s="64"/>
      <c r="G8317" s="65" t="n">
        <v>1</v>
      </c>
    </row>
    <row r="8318" customFormat="false" ht="15" hidden="false" customHeight="false" outlineLevel="0" collapsed="false">
      <c r="A8318" s="64" t="s">
        <v>1362</v>
      </c>
      <c r="B8318" s="64"/>
      <c r="C8318" s="64"/>
      <c r="D8318" s="64"/>
      <c r="E8318" s="64"/>
      <c r="F8318" s="64"/>
      <c r="G8318" s="65" t="n">
        <f aca="false">G8316*G8317</f>
        <v>1732.9</v>
      </c>
    </row>
    <row r="8319" customFormat="false" ht="15" hidden="false" customHeight="false" outlineLevel="0" collapsed="false">
      <c r="A8319" s="66"/>
      <c r="B8319" s="66"/>
      <c r="C8319" s="66"/>
      <c r="D8319" s="66"/>
      <c r="E8319" s="66"/>
      <c r="F8319" s="66"/>
      <c r="G8319" s="66"/>
    </row>
    <row r="8320" customFormat="false" ht="51" hidden="false" customHeight="false" outlineLevel="0" collapsed="false">
      <c r="A8320" s="30" t="s">
        <v>972</v>
      </c>
      <c r="B8320" s="30" t="s">
        <v>973</v>
      </c>
      <c r="C8320" s="61" t="s">
        <v>17</v>
      </c>
      <c r="D8320" s="61" t="s">
        <v>23</v>
      </c>
      <c r="E8320" s="62"/>
      <c r="F8320" s="25"/>
      <c r="G8320" s="25"/>
    </row>
    <row r="8321" customFormat="false" ht="51" hidden="false" customHeight="false" outlineLevel="0" collapsed="false">
      <c r="A8321" s="63" t="n">
        <v>142</v>
      </c>
      <c r="B8321" s="23" t="s">
        <v>2067</v>
      </c>
      <c r="C8321" s="24" t="s">
        <v>1343</v>
      </c>
      <c r="D8321" s="24" t="s">
        <v>2068</v>
      </c>
      <c r="E8321" s="62" t="n">
        <v>4.41</v>
      </c>
      <c r="F8321" s="26" t="n">
        <v>31.72</v>
      </c>
      <c r="G8321" s="26" t="n">
        <v>140.03</v>
      </c>
    </row>
    <row r="8322" customFormat="false" ht="63.75" hidden="false" customHeight="false" outlineLevel="0" collapsed="false">
      <c r="A8322" s="63" t="n">
        <v>4350</v>
      </c>
      <c r="B8322" s="23" t="s">
        <v>2129</v>
      </c>
      <c r="C8322" s="24" t="s">
        <v>1343</v>
      </c>
      <c r="D8322" s="24" t="s">
        <v>23</v>
      </c>
      <c r="E8322" s="62" t="n">
        <v>24.08</v>
      </c>
      <c r="F8322" s="26" t="n">
        <v>0.21</v>
      </c>
      <c r="G8322" s="26" t="n">
        <v>5.06</v>
      </c>
    </row>
    <row r="8323" customFormat="false" ht="25.5" hidden="false" customHeight="false" outlineLevel="0" collapsed="false">
      <c r="A8323" s="63" t="s">
        <v>2130</v>
      </c>
      <c r="B8323" s="23" t="s">
        <v>2131</v>
      </c>
      <c r="C8323" s="24" t="s">
        <v>17</v>
      </c>
      <c r="D8323" s="24" t="s">
        <v>1314</v>
      </c>
      <c r="E8323" s="62" t="n">
        <v>0.96</v>
      </c>
      <c r="F8323" s="26" t="n">
        <v>13.2</v>
      </c>
      <c r="G8323" s="26" t="n">
        <v>12.6</v>
      </c>
    </row>
    <row r="8324" customFormat="false" ht="25.5" hidden="false" customHeight="false" outlineLevel="0" collapsed="false">
      <c r="A8324" s="63" t="s">
        <v>2005</v>
      </c>
      <c r="B8324" s="23" t="s">
        <v>2006</v>
      </c>
      <c r="C8324" s="24" t="s">
        <v>17</v>
      </c>
      <c r="D8324" s="24" t="s">
        <v>1314</v>
      </c>
      <c r="E8324" s="62" t="n">
        <v>1.91</v>
      </c>
      <c r="F8324" s="26" t="n">
        <v>14.81</v>
      </c>
      <c r="G8324" s="26" t="n">
        <v>28.33</v>
      </c>
    </row>
    <row r="8325" customFormat="false" ht="38.25" hidden="false" customHeight="false" outlineLevel="0" collapsed="false">
      <c r="A8325" s="63" t="s">
        <v>2132</v>
      </c>
      <c r="B8325" s="23" t="s">
        <v>2133</v>
      </c>
      <c r="C8325" s="24" t="s">
        <v>1343</v>
      </c>
      <c r="D8325" s="24" t="s">
        <v>23</v>
      </c>
      <c r="E8325" s="62" t="n">
        <v>5</v>
      </c>
      <c r="F8325" s="26" t="n">
        <v>1290.93</v>
      </c>
      <c r="G8325" s="26" t="n">
        <v>6454.65</v>
      </c>
    </row>
    <row r="8326" customFormat="false" ht="15" hidden="false" customHeight="false" outlineLevel="0" collapsed="false">
      <c r="A8326" s="64" t="s">
        <v>1353</v>
      </c>
      <c r="B8326" s="64"/>
      <c r="C8326" s="64"/>
      <c r="D8326" s="64"/>
      <c r="E8326" s="64"/>
      <c r="F8326" s="64"/>
      <c r="G8326" s="65" t="n">
        <v>5.78</v>
      </c>
    </row>
    <row r="8327" customFormat="false" ht="15" hidden="false" customHeight="false" outlineLevel="0" collapsed="false">
      <c r="A8327" s="64" t="s">
        <v>1354</v>
      </c>
      <c r="B8327" s="64"/>
      <c r="C8327" s="64"/>
      <c r="D8327" s="64"/>
      <c r="E8327" s="64"/>
      <c r="F8327" s="64"/>
      <c r="G8327" s="65" t="n">
        <v>1322.35</v>
      </c>
    </row>
    <row r="8328" customFormat="false" ht="15" hidden="false" customHeight="false" outlineLevel="0" collapsed="false">
      <c r="A8328" s="64" t="s">
        <v>1355</v>
      </c>
      <c r="B8328" s="64"/>
      <c r="C8328" s="64"/>
      <c r="D8328" s="64"/>
      <c r="E8328" s="64"/>
      <c r="F8328" s="64"/>
      <c r="G8328" s="65" t="n">
        <v>1328.13</v>
      </c>
    </row>
    <row r="8329" customFormat="false" ht="15" hidden="false" customHeight="false" outlineLevel="0" collapsed="false">
      <c r="A8329" s="64" t="s">
        <v>1356</v>
      </c>
      <c r="B8329" s="64"/>
      <c r="C8329" s="64"/>
      <c r="D8329" s="64"/>
      <c r="E8329" s="64"/>
      <c r="F8329" s="64"/>
      <c r="G8329" s="65" t="n">
        <v>0</v>
      </c>
    </row>
    <row r="8330" customFormat="false" ht="15" hidden="false" customHeight="false" outlineLevel="0" collapsed="false">
      <c r="A8330" s="64" t="s">
        <v>1357</v>
      </c>
      <c r="B8330" s="64"/>
      <c r="C8330" s="64"/>
      <c r="D8330" s="64"/>
      <c r="E8330" s="64"/>
      <c r="F8330" s="64"/>
      <c r="G8330" s="65" t="n">
        <v>340.67</v>
      </c>
    </row>
    <row r="8331" customFormat="false" ht="15" hidden="false" customHeight="false" outlineLevel="0" collapsed="false">
      <c r="A8331" s="64" t="s">
        <v>1358</v>
      </c>
      <c r="B8331" s="64"/>
      <c r="C8331" s="64"/>
      <c r="D8331" s="64"/>
      <c r="E8331" s="64"/>
      <c r="F8331" s="64"/>
      <c r="G8331" s="65" t="n">
        <v>0</v>
      </c>
    </row>
    <row r="8332" customFormat="false" ht="15" hidden="false" customHeight="false" outlineLevel="0" collapsed="false">
      <c r="A8332" s="64" t="s">
        <v>1359</v>
      </c>
      <c r="B8332" s="64"/>
      <c r="C8332" s="64"/>
      <c r="D8332" s="64"/>
      <c r="E8332" s="64"/>
      <c r="F8332" s="64"/>
      <c r="G8332" s="65" t="n">
        <v>340.67</v>
      </c>
    </row>
    <row r="8333" customFormat="false" ht="15" hidden="false" customHeight="false" outlineLevel="0" collapsed="false">
      <c r="A8333" s="64" t="s">
        <v>1360</v>
      </c>
      <c r="B8333" s="64"/>
      <c r="C8333" s="64"/>
      <c r="D8333" s="64"/>
      <c r="E8333" s="64"/>
      <c r="F8333" s="64"/>
      <c r="G8333" s="65" t="n">
        <v>1668.8</v>
      </c>
    </row>
    <row r="8334" customFormat="false" ht="15" hidden="false" customHeight="false" outlineLevel="0" collapsed="false">
      <c r="A8334" s="64" t="s">
        <v>1361</v>
      </c>
      <c r="B8334" s="64"/>
      <c r="C8334" s="64"/>
      <c r="D8334" s="64"/>
      <c r="E8334" s="64"/>
      <c r="F8334" s="64"/>
      <c r="G8334" s="65" t="n">
        <v>5</v>
      </c>
    </row>
    <row r="8335" customFormat="false" ht="15" hidden="false" customHeight="false" outlineLevel="0" collapsed="false">
      <c r="A8335" s="64" t="s">
        <v>1362</v>
      </c>
      <c r="B8335" s="64"/>
      <c r="C8335" s="64"/>
      <c r="D8335" s="64"/>
      <c r="E8335" s="64"/>
      <c r="F8335" s="64"/>
      <c r="G8335" s="65" t="n">
        <f aca="false">G8333*G8334</f>
        <v>8344</v>
      </c>
    </row>
    <row r="8336" customFormat="false" ht="15" hidden="false" customHeight="false" outlineLevel="0" collapsed="false">
      <c r="A8336" s="66"/>
      <c r="B8336" s="66"/>
      <c r="C8336" s="66"/>
      <c r="D8336" s="66"/>
      <c r="E8336" s="66"/>
      <c r="F8336" s="66"/>
      <c r="G8336" s="66"/>
    </row>
    <row r="8337" customFormat="false" ht="38.25" hidden="false" customHeight="false" outlineLevel="0" collapsed="false">
      <c r="A8337" s="30" t="s">
        <v>974</v>
      </c>
      <c r="B8337" s="30" t="s">
        <v>233</v>
      </c>
      <c r="C8337" s="61" t="s">
        <v>17</v>
      </c>
      <c r="D8337" s="61" t="s">
        <v>23</v>
      </c>
      <c r="E8337" s="62"/>
      <c r="F8337" s="25"/>
      <c r="G8337" s="25"/>
    </row>
    <row r="8338" customFormat="false" ht="51" hidden="false" customHeight="false" outlineLevel="0" collapsed="false">
      <c r="A8338" s="63" t="s">
        <v>1677</v>
      </c>
      <c r="B8338" s="23" t="s">
        <v>1678</v>
      </c>
      <c r="C8338" s="24" t="s">
        <v>1343</v>
      </c>
      <c r="D8338" s="24" t="s">
        <v>23</v>
      </c>
      <c r="E8338" s="62" t="n">
        <v>6</v>
      </c>
      <c r="F8338" s="26" t="n">
        <v>1533.93</v>
      </c>
      <c r="G8338" s="26" t="n">
        <v>9203.58</v>
      </c>
    </row>
    <row r="8339" customFormat="false" ht="15" hidden="false" customHeight="false" outlineLevel="0" collapsed="false">
      <c r="A8339" s="64" t="s">
        <v>1353</v>
      </c>
      <c r="B8339" s="64"/>
      <c r="C8339" s="64"/>
      <c r="D8339" s="64"/>
      <c r="E8339" s="64"/>
      <c r="F8339" s="64"/>
      <c r="G8339" s="65" t="n">
        <v>0</v>
      </c>
    </row>
    <row r="8340" customFormat="false" ht="15" hidden="false" customHeight="false" outlineLevel="0" collapsed="false">
      <c r="A8340" s="64" t="s">
        <v>1354</v>
      </c>
      <c r="B8340" s="64"/>
      <c r="C8340" s="64"/>
      <c r="D8340" s="64"/>
      <c r="E8340" s="64"/>
      <c r="F8340" s="64"/>
      <c r="G8340" s="65" t="n">
        <v>1533.93</v>
      </c>
    </row>
    <row r="8341" customFormat="false" ht="15" hidden="false" customHeight="false" outlineLevel="0" collapsed="false">
      <c r="A8341" s="64" t="s">
        <v>1355</v>
      </c>
      <c r="B8341" s="64"/>
      <c r="C8341" s="64"/>
      <c r="D8341" s="64"/>
      <c r="E8341" s="64"/>
      <c r="F8341" s="64"/>
      <c r="G8341" s="65" t="n">
        <v>1533.93</v>
      </c>
    </row>
    <row r="8342" customFormat="false" ht="15" hidden="false" customHeight="false" outlineLevel="0" collapsed="false">
      <c r="A8342" s="64" t="s">
        <v>1356</v>
      </c>
      <c r="B8342" s="64"/>
      <c r="C8342" s="64"/>
      <c r="D8342" s="64"/>
      <c r="E8342" s="64"/>
      <c r="F8342" s="64"/>
      <c r="G8342" s="65" t="n">
        <v>0</v>
      </c>
    </row>
    <row r="8343" customFormat="false" ht="15" hidden="false" customHeight="false" outlineLevel="0" collapsed="false">
      <c r="A8343" s="64" t="s">
        <v>1357</v>
      </c>
      <c r="B8343" s="64"/>
      <c r="C8343" s="64"/>
      <c r="D8343" s="64"/>
      <c r="E8343" s="64"/>
      <c r="F8343" s="64"/>
      <c r="G8343" s="65" t="n">
        <v>393.45</v>
      </c>
    </row>
    <row r="8344" customFormat="false" ht="15" hidden="false" customHeight="false" outlineLevel="0" collapsed="false">
      <c r="A8344" s="64" t="s">
        <v>1358</v>
      </c>
      <c r="B8344" s="64"/>
      <c r="C8344" s="64"/>
      <c r="D8344" s="64"/>
      <c r="E8344" s="64"/>
      <c r="F8344" s="64"/>
      <c r="G8344" s="65" t="n">
        <v>0</v>
      </c>
    </row>
    <row r="8345" customFormat="false" ht="15" hidden="false" customHeight="false" outlineLevel="0" collapsed="false">
      <c r="A8345" s="64" t="s">
        <v>1359</v>
      </c>
      <c r="B8345" s="64"/>
      <c r="C8345" s="64"/>
      <c r="D8345" s="64"/>
      <c r="E8345" s="64"/>
      <c r="F8345" s="64"/>
      <c r="G8345" s="65" t="n">
        <v>393.45</v>
      </c>
    </row>
    <row r="8346" customFormat="false" ht="15" hidden="false" customHeight="false" outlineLevel="0" collapsed="false">
      <c r="A8346" s="64" t="s">
        <v>1360</v>
      </c>
      <c r="B8346" s="64"/>
      <c r="C8346" s="64"/>
      <c r="D8346" s="64"/>
      <c r="E8346" s="64"/>
      <c r="F8346" s="64"/>
      <c r="G8346" s="65" t="n">
        <v>1927.38</v>
      </c>
    </row>
    <row r="8347" customFormat="false" ht="15" hidden="false" customHeight="false" outlineLevel="0" collapsed="false">
      <c r="A8347" s="64" t="s">
        <v>1361</v>
      </c>
      <c r="B8347" s="64"/>
      <c r="C8347" s="64"/>
      <c r="D8347" s="64"/>
      <c r="E8347" s="64"/>
      <c r="F8347" s="64"/>
      <c r="G8347" s="65" t="n">
        <v>6</v>
      </c>
    </row>
    <row r="8348" customFormat="false" ht="15" hidden="false" customHeight="false" outlineLevel="0" collapsed="false">
      <c r="A8348" s="64" t="s">
        <v>1362</v>
      </c>
      <c r="B8348" s="64"/>
      <c r="C8348" s="64"/>
      <c r="D8348" s="64"/>
      <c r="E8348" s="64"/>
      <c r="F8348" s="64"/>
      <c r="G8348" s="65" t="n">
        <f aca="false">G8346*G8347</f>
        <v>11564.28</v>
      </c>
    </row>
    <row r="8349" customFormat="false" ht="15" hidden="false" customHeight="false" outlineLevel="0" collapsed="false">
      <c r="A8349" s="66"/>
      <c r="B8349" s="66"/>
      <c r="C8349" s="66"/>
      <c r="D8349" s="66"/>
      <c r="E8349" s="66"/>
      <c r="F8349" s="66"/>
      <c r="G8349" s="66"/>
    </row>
    <row r="8350" customFormat="false" ht="38.25" hidden="false" customHeight="false" outlineLevel="0" collapsed="false">
      <c r="A8350" s="30" t="s">
        <v>975</v>
      </c>
      <c r="B8350" s="30" t="s">
        <v>235</v>
      </c>
      <c r="C8350" s="61" t="s">
        <v>17</v>
      </c>
      <c r="D8350" s="61" t="s">
        <v>23</v>
      </c>
      <c r="E8350" s="62"/>
      <c r="F8350" s="25"/>
      <c r="G8350" s="25"/>
    </row>
    <row r="8351" customFormat="false" ht="51" hidden="false" customHeight="false" outlineLevel="0" collapsed="false">
      <c r="A8351" s="63" t="s">
        <v>1679</v>
      </c>
      <c r="B8351" s="23" t="s">
        <v>1680</v>
      </c>
      <c r="C8351" s="24" t="s">
        <v>1343</v>
      </c>
      <c r="D8351" s="24" t="s">
        <v>23</v>
      </c>
      <c r="E8351" s="62" t="n">
        <v>4</v>
      </c>
      <c r="F8351" s="26" t="n">
        <v>1012.57</v>
      </c>
      <c r="G8351" s="26" t="n">
        <v>4050.28</v>
      </c>
    </row>
    <row r="8352" customFormat="false" ht="15" hidden="false" customHeight="false" outlineLevel="0" collapsed="false">
      <c r="A8352" s="64" t="s">
        <v>1353</v>
      </c>
      <c r="B8352" s="64"/>
      <c r="C8352" s="64"/>
      <c r="D8352" s="64"/>
      <c r="E8352" s="64"/>
      <c r="F8352" s="64"/>
      <c r="G8352" s="65" t="n">
        <v>0</v>
      </c>
    </row>
    <row r="8353" customFormat="false" ht="15" hidden="false" customHeight="false" outlineLevel="0" collapsed="false">
      <c r="A8353" s="64" t="s">
        <v>1354</v>
      </c>
      <c r="B8353" s="64"/>
      <c r="C8353" s="64"/>
      <c r="D8353" s="64"/>
      <c r="E8353" s="64"/>
      <c r="F8353" s="64"/>
      <c r="G8353" s="65" t="n">
        <v>1012.57</v>
      </c>
    </row>
    <row r="8354" customFormat="false" ht="15" hidden="false" customHeight="false" outlineLevel="0" collapsed="false">
      <c r="A8354" s="64" t="s">
        <v>1355</v>
      </c>
      <c r="B8354" s="64"/>
      <c r="C8354" s="64"/>
      <c r="D8354" s="64"/>
      <c r="E8354" s="64"/>
      <c r="F8354" s="64"/>
      <c r="G8354" s="65" t="n">
        <v>1012.57</v>
      </c>
    </row>
    <row r="8355" customFormat="false" ht="15" hidden="false" customHeight="false" outlineLevel="0" collapsed="false">
      <c r="A8355" s="64" t="s">
        <v>1356</v>
      </c>
      <c r="B8355" s="64"/>
      <c r="C8355" s="64"/>
      <c r="D8355" s="64"/>
      <c r="E8355" s="64"/>
      <c r="F8355" s="64"/>
      <c r="G8355" s="65" t="n">
        <v>0</v>
      </c>
    </row>
    <row r="8356" customFormat="false" ht="15" hidden="false" customHeight="false" outlineLevel="0" collapsed="false">
      <c r="A8356" s="64" t="s">
        <v>1357</v>
      </c>
      <c r="B8356" s="64"/>
      <c r="C8356" s="64"/>
      <c r="D8356" s="64"/>
      <c r="E8356" s="64"/>
      <c r="F8356" s="64"/>
      <c r="G8356" s="65" t="n">
        <v>259.72</v>
      </c>
    </row>
    <row r="8357" customFormat="false" ht="15" hidden="false" customHeight="false" outlineLevel="0" collapsed="false">
      <c r="A8357" s="64" t="s">
        <v>1358</v>
      </c>
      <c r="B8357" s="64"/>
      <c r="C8357" s="64"/>
      <c r="D8357" s="64"/>
      <c r="E8357" s="64"/>
      <c r="F8357" s="64"/>
      <c r="G8357" s="65" t="n">
        <v>0</v>
      </c>
    </row>
    <row r="8358" customFormat="false" ht="15" hidden="false" customHeight="false" outlineLevel="0" collapsed="false">
      <c r="A8358" s="64" t="s">
        <v>1359</v>
      </c>
      <c r="B8358" s="64"/>
      <c r="C8358" s="64"/>
      <c r="D8358" s="64"/>
      <c r="E8358" s="64"/>
      <c r="F8358" s="64"/>
      <c r="G8358" s="65" t="n">
        <v>259.72</v>
      </c>
    </row>
    <row r="8359" customFormat="false" ht="15" hidden="false" customHeight="false" outlineLevel="0" collapsed="false">
      <c r="A8359" s="64" t="s">
        <v>1360</v>
      </c>
      <c r="B8359" s="64"/>
      <c r="C8359" s="64"/>
      <c r="D8359" s="64"/>
      <c r="E8359" s="64"/>
      <c r="F8359" s="64"/>
      <c r="G8359" s="65" t="n">
        <v>1272.29</v>
      </c>
    </row>
    <row r="8360" customFormat="false" ht="15" hidden="false" customHeight="false" outlineLevel="0" collapsed="false">
      <c r="A8360" s="64" t="s">
        <v>1361</v>
      </c>
      <c r="B8360" s="64"/>
      <c r="C8360" s="64"/>
      <c r="D8360" s="64"/>
      <c r="E8360" s="64"/>
      <c r="F8360" s="64"/>
      <c r="G8360" s="65" t="n">
        <v>4</v>
      </c>
    </row>
    <row r="8361" customFormat="false" ht="15" hidden="false" customHeight="false" outlineLevel="0" collapsed="false">
      <c r="A8361" s="64" t="s">
        <v>1362</v>
      </c>
      <c r="B8361" s="64"/>
      <c r="C8361" s="64"/>
      <c r="D8361" s="64"/>
      <c r="E8361" s="64"/>
      <c r="F8361" s="64"/>
      <c r="G8361" s="65" t="n">
        <f aca="false">G8359*G8360</f>
        <v>5089.16</v>
      </c>
    </row>
    <row r="8362" customFormat="false" ht="15" hidden="false" customHeight="false" outlineLevel="0" collapsed="false">
      <c r="A8362" s="66"/>
      <c r="B8362" s="66"/>
      <c r="C8362" s="66"/>
      <c r="D8362" s="66"/>
      <c r="E8362" s="66"/>
      <c r="F8362" s="66"/>
      <c r="G8362" s="66"/>
    </row>
    <row r="8363" customFormat="false" ht="38.25" hidden="false" customHeight="false" outlineLevel="0" collapsed="false">
      <c r="A8363" s="30" t="s">
        <v>976</v>
      </c>
      <c r="B8363" s="30" t="s">
        <v>237</v>
      </c>
      <c r="C8363" s="61" t="s">
        <v>17</v>
      </c>
      <c r="D8363" s="61" t="s">
        <v>23</v>
      </c>
      <c r="E8363" s="62"/>
      <c r="F8363" s="25"/>
      <c r="G8363" s="25"/>
    </row>
    <row r="8364" customFormat="false" ht="51" hidden="false" customHeight="false" outlineLevel="0" collapsed="false">
      <c r="A8364" s="63" t="s">
        <v>1681</v>
      </c>
      <c r="B8364" s="23" t="s">
        <v>1682</v>
      </c>
      <c r="C8364" s="24" t="s">
        <v>1343</v>
      </c>
      <c r="D8364" s="24" t="s">
        <v>23</v>
      </c>
      <c r="E8364" s="62" t="n">
        <v>1</v>
      </c>
      <c r="F8364" s="26" t="n">
        <v>869.05</v>
      </c>
      <c r="G8364" s="26" t="n">
        <v>869.05</v>
      </c>
    </row>
    <row r="8365" customFormat="false" ht="15" hidden="false" customHeight="false" outlineLevel="0" collapsed="false">
      <c r="A8365" s="64" t="s">
        <v>1353</v>
      </c>
      <c r="B8365" s="64"/>
      <c r="C8365" s="64"/>
      <c r="D8365" s="64"/>
      <c r="E8365" s="64"/>
      <c r="F8365" s="64"/>
      <c r="G8365" s="65" t="n">
        <v>0</v>
      </c>
    </row>
    <row r="8366" customFormat="false" ht="15" hidden="false" customHeight="false" outlineLevel="0" collapsed="false">
      <c r="A8366" s="64" t="s">
        <v>1354</v>
      </c>
      <c r="B8366" s="64"/>
      <c r="C8366" s="64"/>
      <c r="D8366" s="64"/>
      <c r="E8366" s="64"/>
      <c r="F8366" s="64"/>
      <c r="G8366" s="65" t="n">
        <v>869.05</v>
      </c>
    </row>
    <row r="8367" customFormat="false" ht="15" hidden="false" customHeight="false" outlineLevel="0" collapsed="false">
      <c r="A8367" s="64" t="s">
        <v>1355</v>
      </c>
      <c r="B8367" s="64"/>
      <c r="C8367" s="64"/>
      <c r="D8367" s="64"/>
      <c r="E8367" s="64"/>
      <c r="F8367" s="64"/>
      <c r="G8367" s="65" t="n">
        <v>869.05</v>
      </c>
    </row>
    <row r="8368" customFormat="false" ht="15" hidden="false" customHeight="false" outlineLevel="0" collapsed="false">
      <c r="A8368" s="64" t="s">
        <v>1356</v>
      </c>
      <c r="B8368" s="64"/>
      <c r="C8368" s="64"/>
      <c r="D8368" s="64"/>
      <c r="E8368" s="64"/>
      <c r="F8368" s="64"/>
      <c r="G8368" s="65" t="n">
        <v>0</v>
      </c>
    </row>
    <row r="8369" customFormat="false" ht="15" hidden="false" customHeight="false" outlineLevel="0" collapsed="false">
      <c r="A8369" s="64" t="s">
        <v>1357</v>
      </c>
      <c r="B8369" s="64"/>
      <c r="C8369" s="64"/>
      <c r="D8369" s="64"/>
      <c r="E8369" s="64"/>
      <c r="F8369" s="64"/>
      <c r="G8369" s="65" t="n">
        <v>222.91</v>
      </c>
    </row>
    <row r="8370" customFormat="false" ht="15" hidden="false" customHeight="false" outlineLevel="0" collapsed="false">
      <c r="A8370" s="64" t="s">
        <v>1358</v>
      </c>
      <c r="B8370" s="64"/>
      <c r="C8370" s="64"/>
      <c r="D8370" s="64"/>
      <c r="E8370" s="64"/>
      <c r="F8370" s="64"/>
      <c r="G8370" s="65" t="n">
        <v>0</v>
      </c>
    </row>
    <row r="8371" customFormat="false" ht="15" hidden="false" customHeight="false" outlineLevel="0" collapsed="false">
      <c r="A8371" s="64" t="s">
        <v>1359</v>
      </c>
      <c r="B8371" s="64"/>
      <c r="C8371" s="64"/>
      <c r="D8371" s="64"/>
      <c r="E8371" s="64"/>
      <c r="F8371" s="64"/>
      <c r="G8371" s="65" t="n">
        <v>222.91</v>
      </c>
    </row>
    <row r="8372" customFormat="false" ht="15" hidden="false" customHeight="false" outlineLevel="0" collapsed="false">
      <c r="A8372" s="64" t="s">
        <v>1360</v>
      </c>
      <c r="B8372" s="64"/>
      <c r="C8372" s="64"/>
      <c r="D8372" s="64"/>
      <c r="E8372" s="64"/>
      <c r="F8372" s="64"/>
      <c r="G8372" s="65" t="n">
        <v>1091.96</v>
      </c>
    </row>
    <row r="8373" customFormat="false" ht="15" hidden="false" customHeight="false" outlineLevel="0" collapsed="false">
      <c r="A8373" s="64" t="s">
        <v>1361</v>
      </c>
      <c r="B8373" s="64"/>
      <c r="C8373" s="64"/>
      <c r="D8373" s="64"/>
      <c r="E8373" s="64"/>
      <c r="F8373" s="64"/>
      <c r="G8373" s="65" t="n">
        <v>1</v>
      </c>
    </row>
    <row r="8374" customFormat="false" ht="15" hidden="false" customHeight="false" outlineLevel="0" collapsed="false">
      <c r="A8374" s="64" t="s">
        <v>1362</v>
      </c>
      <c r="B8374" s="64"/>
      <c r="C8374" s="64"/>
      <c r="D8374" s="64"/>
      <c r="E8374" s="64"/>
      <c r="F8374" s="64"/>
      <c r="G8374" s="65" t="n">
        <f aca="false">G8372*G8373</f>
        <v>1091.96</v>
      </c>
    </row>
    <row r="8375" customFormat="false" ht="15" hidden="false" customHeight="false" outlineLevel="0" collapsed="false">
      <c r="A8375" s="66"/>
      <c r="B8375" s="66"/>
      <c r="C8375" s="66"/>
      <c r="D8375" s="66"/>
      <c r="E8375" s="66"/>
      <c r="F8375" s="66"/>
      <c r="G8375" s="66"/>
    </row>
    <row r="8376" customFormat="false" ht="38.25" hidden="false" customHeight="false" outlineLevel="0" collapsed="false">
      <c r="A8376" s="30" t="s">
        <v>977</v>
      </c>
      <c r="B8376" s="30" t="s">
        <v>978</v>
      </c>
      <c r="C8376" s="61" t="s">
        <v>17</v>
      </c>
      <c r="D8376" s="61" t="s">
        <v>23</v>
      </c>
      <c r="E8376" s="62"/>
      <c r="F8376" s="25"/>
      <c r="G8376" s="25"/>
    </row>
    <row r="8377" customFormat="false" ht="51" hidden="false" customHeight="false" outlineLevel="0" collapsed="false">
      <c r="A8377" s="63" t="s">
        <v>2134</v>
      </c>
      <c r="B8377" s="23" t="s">
        <v>2135</v>
      </c>
      <c r="C8377" s="24" t="s">
        <v>1343</v>
      </c>
      <c r="D8377" s="24" t="s">
        <v>23</v>
      </c>
      <c r="E8377" s="62" t="n">
        <v>1</v>
      </c>
      <c r="F8377" s="26" t="n">
        <v>1343.78</v>
      </c>
      <c r="G8377" s="26" t="n">
        <v>1343.78</v>
      </c>
    </row>
    <row r="8378" customFormat="false" ht="15" hidden="false" customHeight="false" outlineLevel="0" collapsed="false">
      <c r="A8378" s="64" t="s">
        <v>1353</v>
      </c>
      <c r="B8378" s="64"/>
      <c r="C8378" s="64"/>
      <c r="D8378" s="64"/>
      <c r="E8378" s="64"/>
      <c r="F8378" s="64"/>
      <c r="G8378" s="65" t="n">
        <v>0</v>
      </c>
    </row>
    <row r="8379" customFormat="false" ht="15" hidden="false" customHeight="false" outlineLevel="0" collapsed="false">
      <c r="A8379" s="64" t="s">
        <v>1354</v>
      </c>
      <c r="B8379" s="64"/>
      <c r="C8379" s="64"/>
      <c r="D8379" s="64"/>
      <c r="E8379" s="64"/>
      <c r="F8379" s="64"/>
      <c r="G8379" s="65" t="n">
        <v>1343.78</v>
      </c>
    </row>
    <row r="8380" customFormat="false" ht="15" hidden="false" customHeight="false" outlineLevel="0" collapsed="false">
      <c r="A8380" s="64" t="s">
        <v>1355</v>
      </c>
      <c r="B8380" s="64"/>
      <c r="C8380" s="64"/>
      <c r="D8380" s="64"/>
      <c r="E8380" s="64"/>
      <c r="F8380" s="64"/>
      <c r="G8380" s="65" t="n">
        <v>1343.78</v>
      </c>
    </row>
    <row r="8381" customFormat="false" ht="15" hidden="false" customHeight="false" outlineLevel="0" collapsed="false">
      <c r="A8381" s="64" t="s">
        <v>1356</v>
      </c>
      <c r="B8381" s="64"/>
      <c r="C8381" s="64"/>
      <c r="D8381" s="64"/>
      <c r="E8381" s="64"/>
      <c r="F8381" s="64"/>
      <c r="G8381" s="65" t="n">
        <v>0</v>
      </c>
    </row>
    <row r="8382" customFormat="false" ht="15" hidden="false" customHeight="false" outlineLevel="0" collapsed="false">
      <c r="A8382" s="64" t="s">
        <v>1357</v>
      </c>
      <c r="B8382" s="64"/>
      <c r="C8382" s="64"/>
      <c r="D8382" s="64"/>
      <c r="E8382" s="64"/>
      <c r="F8382" s="64"/>
      <c r="G8382" s="65" t="n">
        <v>344.68</v>
      </c>
    </row>
    <row r="8383" customFormat="false" ht="15" hidden="false" customHeight="false" outlineLevel="0" collapsed="false">
      <c r="A8383" s="64" t="s">
        <v>1358</v>
      </c>
      <c r="B8383" s="64"/>
      <c r="C8383" s="64"/>
      <c r="D8383" s="64"/>
      <c r="E8383" s="64"/>
      <c r="F8383" s="64"/>
      <c r="G8383" s="65" t="n">
        <v>0</v>
      </c>
    </row>
    <row r="8384" customFormat="false" ht="15" hidden="false" customHeight="false" outlineLevel="0" collapsed="false">
      <c r="A8384" s="64" t="s">
        <v>1359</v>
      </c>
      <c r="B8384" s="64"/>
      <c r="C8384" s="64"/>
      <c r="D8384" s="64"/>
      <c r="E8384" s="64"/>
      <c r="F8384" s="64"/>
      <c r="G8384" s="65" t="n">
        <v>344.68</v>
      </c>
    </row>
    <row r="8385" customFormat="false" ht="15" hidden="false" customHeight="false" outlineLevel="0" collapsed="false">
      <c r="A8385" s="64" t="s">
        <v>1360</v>
      </c>
      <c r="B8385" s="64"/>
      <c r="C8385" s="64"/>
      <c r="D8385" s="64"/>
      <c r="E8385" s="64"/>
      <c r="F8385" s="64"/>
      <c r="G8385" s="65" t="n">
        <v>1688.46</v>
      </c>
    </row>
    <row r="8386" customFormat="false" ht="15" hidden="false" customHeight="false" outlineLevel="0" collapsed="false">
      <c r="A8386" s="64" t="s">
        <v>1361</v>
      </c>
      <c r="B8386" s="64"/>
      <c r="C8386" s="64"/>
      <c r="D8386" s="64"/>
      <c r="E8386" s="64"/>
      <c r="F8386" s="64"/>
      <c r="G8386" s="65" t="n">
        <v>1</v>
      </c>
    </row>
    <row r="8387" customFormat="false" ht="15" hidden="false" customHeight="false" outlineLevel="0" collapsed="false">
      <c r="A8387" s="64" t="s">
        <v>1362</v>
      </c>
      <c r="B8387" s="64"/>
      <c r="C8387" s="64"/>
      <c r="D8387" s="64"/>
      <c r="E8387" s="64"/>
      <c r="F8387" s="64"/>
      <c r="G8387" s="65" t="n">
        <f aca="false">G8385*G8386</f>
        <v>1688.46</v>
      </c>
    </row>
    <row r="8388" customFormat="false" ht="15" hidden="false" customHeight="false" outlineLevel="0" collapsed="false">
      <c r="A8388" s="66"/>
      <c r="B8388" s="66"/>
      <c r="C8388" s="66"/>
      <c r="D8388" s="66"/>
      <c r="E8388" s="66"/>
      <c r="F8388" s="66"/>
      <c r="G8388" s="66"/>
    </row>
    <row r="8389" customFormat="false" ht="38.25" hidden="false" customHeight="false" outlineLevel="0" collapsed="false">
      <c r="A8389" s="30" t="s">
        <v>979</v>
      </c>
      <c r="B8389" s="30" t="s">
        <v>980</v>
      </c>
      <c r="C8389" s="61" t="s">
        <v>17</v>
      </c>
      <c r="D8389" s="61" t="s">
        <v>23</v>
      </c>
      <c r="E8389" s="62"/>
      <c r="F8389" s="25"/>
      <c r="G8389" s="25"/>
    </row>
    <row r="8390" customFormat="false" ht="51" hidden="false" customHeight="false" outlineLevel="0" collapsed="false">
      <c r="A8390" s="63" t="s">
        <v>2136</v>
      </c>
      <c r="B8390" s="23" t="s">
        <v>2137</v>
      </c>
      <c r="C8390" s="24" t="s">
        <v>1343</v>
      </c>
      <c r="D8390" s="24" t="s">
        <v>23</v>
      </c>
      <c r="E8390" s="62" t="n">
        <v>1</v>
      </c>
      <c r="F8390" s="26" t="n">
        <v>934.14</v>
      </c>
      <c r="G8390" s="26" t="n">
        <v>934.14</v>
      </c>
    </row>
    <row r="8391" customFormat="false" ht="15" hidden="false" customHeight="false" outlineLevel="0" collapsed="false">
      <c r="A8391" s="64" t="s">
        <v>1353</v>
      </c>
      <c r="B8391" s="64"/>
      <c r="C8391" s="64"/>
      <c r="D8391" s="64"/>
      <c r="E8391" s="64"/>
      <c r="F8391" s="64"/>
      <c r="G8391" s="65" t="n">
        <v>0</v>
      </c>
    </row>
    <row r="8392" customFormat="false" ht="15" hidden="false" customHeight="false" outlineLevel="0" collapsed="false">
      <c r="A8392" s="64" t="s">
        <v>1354</v>
      </c>
      <c r="B8392" s="64"/>
      <c r="C8392" s="64"/>
      <c r="D8392" s="64"/>
      <c r="E8392" s="64"/>
      <c r="F8392" s="64"/>
      <c r="G8392" s="65" t="n">
        <v>934.14</v>
      </c>
    </row>
    <row r="8393" customFormat="false" ht="15" hidden="false" customHeight="false" outlineLevel="0" collapsed="false">
      <c r="A8393" s="64" t="s">
        <v>1355</v>
      </c>
      <c r="B8393" s="64"/>
      <c r="C8393" s="64"/>
      <c r="D8393" s="64"/>
      <c r="E8393" s="64"/>
      <c r="F8393" s="64"/>
      <c r="G8393" s="65" t="n">
        <v>934.14</v>
      </c>
    </row>
    <row r="8394" customFormat="false" ht="15" hidden="false" customHeight="false" outlineLevel="0" collapsed="false">
      <c r="A8394" s="64" t="s">
        <v>1356</v>
      </c>
      <c r="B8394" s="64"/>
      <c r="C8394" s="64"/>
      <c r="D8394" s="64"/>
      <c r="E8394" s="64"/>
      <c r="F8394" s="64"/>
      <c r="G8394" s="65" t="n">
        <v>0</v>
      </c>
    </row>
    <row r="8395" customFormat="false" ht="15" hidden="false" customHeight="false" outlineLevel="0" collapsed="false">
      <c r="A8395" s="64" t="s">
        <v>1357</v>
      </c>
      <c r="B8395" s="64"/>
      <c r="C8395" s="64"/>
      <c r="D8395" s="64"/>
      <c r="E8395" s="64"/>
      <c r="F8395" s="64"/>
      <c r="G8395" s="65" t="n">
        <v>239.61</v>
      </c>
    </row>
    <row r="8396" customFormat="false" ht="15" hidden="false" customHeight="false" outlineLevel="0" collapsed="false">
      <c r="A8396" s="64" t="s">
        <v>1358</v>
      </c>
      <c r="B8396" s="64"/>
      <c r="C8396" s="64"/>
      <c r="D8396" s="64"/>
      <c r="E8396" s="64"/>
      <c r="F8396" s="64"/>
      <c r="G8396" s="65" t="n">
        <v>0</v>
      </c>
    </row>
    <row r="8397" customFormat="false" ht="15" hidden="false" customHeight="false" outlineLevel="0" collapsed="false">
      <c r="A8397" s="64" t="s">
        <v>1359</v>
      </c>
      <c r="B8397" s="64"/>
      <c r="C8397" s="64"/>
      <c r="D8397" s="64"/>
      <c r="E8397" s="64"/>
      <c r="F8397" s="64"/>
      <c r="G8397" s="65" t="n">
        <v>239.61</v>
      </c>
    </row>
    <row r="8398" customFormat="false" ht="15" hidden="false" customHeight="false" outlineLevel="0" collapsed="false">
      <c r="A8398" s="64" t="s">
        <v>1360</v>
      </c>
      <c r="B8398" s="64"/>
      <c r="C8398" s="64"/>
      <c r="D8398" s="64"/>
      <c r="E8398" s="64"/>
      <c r="F8398" s="64"/>
      <c r="G8398" s="65" t="n">
        <v>1173.75</v>
      </c>
    </row>
    <row r="8399" customFormat="false" ht="15" hidden="false" customHeight="false" outlineLevel="0" collapsed="false">
      <c r="A8399" s="64" t="s">
        <v>1361</v>
      </c>
      <c r="B8399" s="64"/>
      <c r="C8399" s="64"/>
      <c r="D8399" s="64"/>
      <c r="E8399" s="64"/>
      <c r="F8399" s="64"/>
      <c r="G8399" s="65" t="n">
        <v>1</v>
      </c>
    </row>
    <row r="8400" customFormat="false" ht="15" hidden="false" customHeight="false" outlineLevel="0" collapsed="false">
      <c r="A8400" s="64" t="s">
        <v>1362</v>
      </c>
      <c r="B8400" s="64"/>
      <c r="C8400" s="64"/>
      <c r="D8400" s="64"/>
      <c r="E8400" s="64"/>
      <c r="F8400" s="64"/>
      <c r="G8400" s="65" t="n">
        <f aca="false">G8398*G8399</f>
        <v>1173.75</v>
      </c>
    </row>
    <row r="8401" customFormat="false" ht="15" hidden="false" customHeight="false" outlineLevel="0" collapsed="false">
      <c r="A8401" s="66"/>
      <c r="B8401" s="66"/>
      <c r="C8401" s="66"/>
      <c r="D8401" s="66"/>
      <c r="E8401" s="66"/>
      <c r="F8401" s="66"/>
      <c r="G8401" s="66"/>
    </row>
    <row r="8402" customFormat="false" ht="15" hidden="false" customHeight="true" outlineLevel="0" collapsed="false">
      <c r="A8402" s="30" t="s">
        <v>981</v>
      </c>
      <c r="B8402" s="30" t="s">
        <v>245</v>
      </c>
      <c r="C8402" s="30"/>
      <c r="D8402" s="30"/>
      <c r="E8402" s="30"/>
      <c r="F8402" s="30"/>
      <c r="G8402" s="30"/>
    </row>
    <row r="8403" customFormat="false" ht="76.5" hidden="false" customHeight="false" outlineLevel="0" collapsed="false">
      <c r="A8403" s="30" t="s">
        <v>982</v>
      </c>
      <c r="B8403" s="30" t="s">
        <v>249</v>
      </c>
      <c r="C8403" s="61" t="s">
        <v>17</v>
      </c>
      <c r="D8403" s="61" t="s">
        <v>23</v>
      </c>
      <c r="E8403" s="62"/>
      <c r="F8403" s="25"/>
      <c r="G8403" s="25"/>
    </row>
    <row r="8404" customFormat="false" ht="38.25" hidden="false" customHeight="false" outlineLevel="0" collapsed="false">
      <c r="A8404" s="63" t="s">
        <v>1697</v>
      </c>
      <c r="B8404" s="23" t="s">
        <v>1698</v>
      </c>
      <c r="C8404" s="24" t="s">
        <v>17</v>
      </c>
      <c r="D8404" s="24" t="s">
        <v>23</v>
      </c>
      <c r="E8404" s="62" t="n">
        <v>6</v>
      </c>
      <c r="F8404" s="26" t="n">
        <v>50.67</v>
      </c>
      <c r="G8404" s="26" t="n">
        <v>303.99</v>
      </c>
    </row>
    <row r="8405" customFormat="false" ht="51" hidden="false" customHeight="false" outlineLevel="0" collapsed="false">
      <c r="A8405" s="63" t="s">
        <v>1481</v>
      </c>
      <c r="B8405" s="23" t="s">
        <v>1482</v>
      </c>
      <c r="C8405" s="24" t="s">
        <v>17</v>
      </c>
      <c r="D8405" s="24" t="s">
        <v>23</v>
      </c>
      <c r="E8405" s="62" t="n">
        <v>6</v>
      </c>
      <c r="F8405" s="26" t="n">
        <v>380.65</v>
      </c>
      <c r="G8405" s="26" t="n">
        <v>2283.91</v>
      </c>
    </row>
    <row r="8406" customFormat="false" ht="15" hidden="false" customHeight="false" outlineLevel="0" collapsed="false">
      <c r="A8406" s="64" t="s">
        <v>1353</v>
      </c>
      <c r="B8406" s="64"/>
      <c r="C8406" s="64"/>
      <c r="D8406" s="64"/>
      <c r="E8406" s="64"/>
      <c r="F8406" s="64"/>
      <c r="G8406" s="65" t="n">
        <v>14.6</v>
      </c>
    </row>
    <row r="8407" customFormat="false" ht="15" hidden="false" customHeight="false" outlineLevel="0" collapsed="false">
      <c r="A8407" s="64" t="s">
        <v>1354</v>
      </c>
      <c r="B8407" s="64"/>
      <c r="C8407" s="64"/>
      <c r="D8407" s="64"/>
      <c r="E8407" s="64"/>
      <c r="F8407" s="64"/>
      <c r="G8407" s="65" t="n">
        <v>416.71</v>
      </c>
    </row>
    <row r="8408" customFormat="false" ht="15" hidden="false" customHeight="false" outlineLevel="0" collapsed="false">
      <c r="A8408" s="64" t="s">
        <v>1355</v>
      </c>
      <c r="B8408" s="64"/>
      <c r="C8408" s="64"/>
      <c r="D8408" s="64"/>
      <c r="E8408" s="64"/>
      <c r="F8408" s="64"/>
      <c r="G8408" s="65" t="n">
        <v>431.32</v>
      </c>
    </row>
    <row r="8409" customFormat="false" ht="15" hidden="false" customHeight="false" outlineLevel="0" collapsed="false">
      <c r="A8409" s="64" t="s">
        <v>1356</v>
      </c>
      <c r="B8409" s="64"/>
      <c r="C8409" s="64"/>
      <c r="D8409" s="64"/>
      <c r="E8409" s="64"/>
      <c r="F8409" s="64"/>
      <c r="G8409" s="65" t="n">
        <v>0</v>
      </c>
    </row>
    <row r="8410" customFormat="false" ht="15" hidden="false" customHeight="false" outlineLevel="0" collapsed="false">
      <c r="A8410" s="64" t="s">
        <v>1357</v>
      </c>
      <c r="B8410" s="64"/>
      <c r="C8410" s="64"/>
      <c r="D8410" s="64"/>
      <c r="E8410" s="64"/>
      <c r="F8410" s="64"/>
      <c r="G8410" s="65" t="n">
        <v>110.63</v>
      </c>
    </row>
    <row r="8411" customFormat="false" ht="15" hidden="false" customHeight="false" outlineLevel="0" collapsed="false">
      <c r="A8411" s="64" t="s">
        <v>1358</v>
      </c>
      <c r="B8411" s="64"/>
      <c r="C8411" s="64"/>
      <c r="D8411" s="64"/>
      <c r="E8411" s="64"/>
      <c r="F8411" s="64"/>
      <c r="G8411" s="65" t="n">
        <v>0</v>
      </c>
    </row>
    <row r="8412" customFormat="false" ht="15" hidden="false" customHeight="false" outlineLevel="0" collapsed="false">
      <c r="A8412" s="64" t="s">
        <v>1359</v>
      </c>
      <c r="B8412" s="64"/>
      <c r="C8412" s="64"/>
      <c r="D8412" s="64"/>
      <c r="E8412" s="64"/>
      <c r="F8412" s="64"/>
      <c r="G8412" s="65" t="n">
        <v>110.63</v>
      </c>
    </row>
    <row r="8413" customFormat="false" ht="15" hidden="false" customHeight="false" outlineLevel="0" collapsed="false">
      <c r="A8413" s="64" t="s">
        <v>1360</v>
      </c>
      <c r="B8413" s="64"/>
      <c r="C8413" s="64"/>
      <c r="D8413" s="64"/>
      <c r="E8413" s="64"/>
      <c r="F8413" s="64"/>
      <c r="G8413" s="65" t="n">
        <v>541.95</v>
      </c>
    </row>
    <row r="8414" customFormat="false" ht="15" hidden="false" customHeight="false" outlineLevel="0" collapsed="false">
      <c r="A8414" s="64" t="s">
        <v>1361</v>
      </c>
      <c r="B8414" s="64"/>
      <c r="C8414" s="64"/>
      <c r="D8414" s="64"/>
      <c r="E8414" s="64"/>
      <c r="F8414" s="64"/>
      <c r="G8414" s="65" t="n">
        <v>6</v>
      </c>
    </row>
    <row r="8415" customFormat="false" ht="15" hidden="false" customHeight="false" outlineLevel="0" collapsed="false">
      <c r="A8415" s="64" t="s">
        <v>1362</v>
      </c>
      <c r="B8415" s="64"/>
      <c r="C8415" s="64"/>
      <c r="D8415" s="64"/>
      <c r="E8415" s="64"/>
      <c r="F8415" s="64"/>
      <c r="G8415" s="65" t="n">
        <f aca="false">G8413*G8414</f>
        <v>3251.7</v>
      </c>
    </row>
    <row r="8416" customFormat="false" ht="15" hidden="false" customHeight="false" outlineLevel="0" collapsed="false">
      <c r="A8416" s="66"/>
      <c r="B8416" s="66"/>
      <c r="C8416" s="66"/>
      <c r="D8416" s="66"/>
      <c r="E8416" s="66"/>
      <c r="F8416" s="66"/>
      <c r="G8416" s="66"/>
    </row>
    <row r="8417" customFormat="false" ht="76.5" hidden="false" customHeight="false" outlineLevel="0" collapsed="false">
      <c r="A8417" s="30" t="s">
        <v>983</v>
      </c>
      <c r="B8417" s="30" t="s">
        <v>984</v>
      </c>
      <c r="C8417" s="61" t="s">
        <v>17</v>
      </c>
      <c r="D8417" s="61" t="s">
        <v>23</v>
      </c>
      <c r="E8417" s="62"/>
      <c r="F8417" s="25"/>
      <c r="G8417" s="25"/>
    </row>
    <row r="8418" customFormat="false" ht="51" hidden="false" customHeight="false" outlineLevel="0" collapsed="false">
      <c r="A8418" s="63" t="s">
        <v>2138</v>
      </c>
      <c r="B8418" s="23" t="s">
        <v>2139</v>
      </c>
      <c r="C8418" s="24" t="s">
        <v>17</v>
      </c>
      <c r="D8418" s="24" t="s">
        <v>23</v>
      </c>
      <c r="E8418" s="62" t="n">
        <v>1</v>
      </c>
      <c r="F8418" s="26" t="n">
        <v>68.23</v>
      </c>
      <c r="G8418" s="26" t="n">
        <v>68.23</v>
      </c>
    </row>
    <row r="8419" customFormat="false" ht="51" hidden="false" customHeight="false" outlineLevel="0" collapsed="false">
      <c r="A8419" s="63" t="s">
        <v>1693</v>
      </c>
      <c r="B8419" s="23" t="s">
        <v>1694</v>
      </c>
      <c r="C8419" s="24" t="s">
        <v>17</v>
      </c>
      <c r="D8419" s="24" t="s">
        <v>23</v>
      </c>
      <c r="E8419" s="62" t="n">
        <v>1</v>
      </c>
      <c r="F8419" s="26" t="n">
        <v>195.37</v>
      </c>
      <c r="G8419" s="26" t="n">
        <v>195.37</v>
      </c>
    </row>
    <row r="8420" customFormat="false" ht="38.25" hidden="false" customHeight="false" outlineLevel="0" collapsed="false">
      <c r="A8420" s="63" t="s">
        <v>2140</v>
      </c>
      <c r="B8420" s="23" t="s">
        <v>2141</v>
      </c>
      <c r="C8420" s="24" t="s">
        <v>17</v>
      </c>
      <c r="D8420" s="24" t="s">
        <v>23</v>
      </c>
      <c r="E8420" s="62" t="n">
        <v>1</v>
      </c>
      <c r="F8420" s="26" t="n">
        <v>128.75</v>
      </c>
      <c r="G8420" s="26" t="n">
        <v>128.75</v>
      </c>
    </row>
    <row r="8421" customFormat="false" ht="15" hidden="false" customHeight="false" outlineLevel="0" collapsed="false">
      <c r="A8421" s="64" t="s">
        <v>1353</v>
      </c>
      <c r="B8421" s="64"/>
      <c r="C8421" s="64"/>
      <c r="D8421" s="64"/>
      <c r="E8421" s="64"/>
      <c r="F8421" s="64"/>
      <c r="G8421" s="65" t="n">
        <v>12.49</v>
      </c>
    </row>
    <row r="8422" customFormat="false" ht="15" hidden="false" customHeight="false" outlineLevel="0" collapsed="false">
      <c r="A8422" s="64" t="s">
        <v>1354</v>
      </c>
      <c r="B8422" s="64"/>
      <c r="C8422" s="64"/>
      <c r="D8422" s="64"/>
      <c r="E8422" s="64"/>
      <c r="F8422" s="64"/>
      <c r="G8422" s="65" t="n">
        <v>379.86</v>
      </c>
    </row>
    <row r="8423" customFormat="false" ht="15" hidden="false" customHeight="false" outlineLevel="0" collapsed="false">
      <c r="A8423" s="64" t="s">
        <v>1355</v>
      </c>
      <c r="B8423" s="64"/>
      <c r="C8423" s="64"/>
      <c r="D8423" s="64"/>
      <c r="E8423" s="64"/>
      <c r="F8423" s="64"/>
      <c r="G8423" s="65" t="n">
        <v>392.35</v>
      </c>
    </row>
    <row r="8424" customFormat="false" ht="15" hidden="false" customHeight="false" outlineLevel="0" collapsed="false">
      <c r="A8424" s="64" t="s">
        <v>1356</v>
      </c>
      <c r="B8424" s="64"/>
      <c r="C8424" s="64"/>
      <c r="D8424" s="64"/>
      <c r="E8424" s="64"/>
      <c r="F8424" s="64"/>
      <c r="G8424" s="65" t="n">
        <v>0</v>
      </c>
    </row>
    <row r="8425" customFormat="false" ht="15" hidden="false" customHeight="false" outlineLevel="0" collapsed="false">
      <c r="A8425" s="64" t="s">
        <v>1357</v>
      </c>
      <c r="B8425" s="64"/>
      <c r="C8425" s="64"/>
      <c r="D8425" s="64"/>
      <c r="E8425" s="64"/>
      <c r="F8425" s="64"/>
      <c r="G8425" s="65" t="n">
        <v>100.64</v>
      </c>
    </row>
    <row r="8426" customFormat="false" ht="15" hidden="false" customHeight="false" outlineLevel="0" collapsed="false">
      <c r="A8426" s="64" t="s">
        <v>1358</v>
      </c>
      <c r="B8426" s="64"/>
      <c r="C8426" s="64"/>
      <c r="D8426" s="64"/>
      <c r="E8426" s="64"/>
      <c r="F8426" s="64"/>
      <c r="G8426" s="65" t="n">
        <v>0</v>
      </c>
    </row>
    <row r="8427" customFormat="false" ht="15" hidden="false" customHeight="false" outlineLevel="0" collapsed="false">
      <c r="A8427" s="64" t="s">
        <v>1359</v>
      </c>
      <c r="B8427" s="64"/>
      <c r="C8427" s="64"/>
      <c r="D8427" s="64"/>
      <c r="E8427" s="64"/>
      <c r="F8427" s="64"/>
      <c r="G8427" s="65" t="n">
        <v>100.64</v>
      </c>
    </row>
    <row r="8428" customFormat="false" ht="15" hidden="false" customHeight="false" outlineLevel="0" collapsed="false">
      <c r="A8428" s="64" t="s">
        <v>1360</v>
      </c>
      <c r="B8428" s="64"/>
      <c r="C8428" s="64"/>
      <c r="D8428" s="64"/>
      <c r="E8428" s="64"/>
      <c r="F8428" s="64"/>
      <c r="G8428" s="65" t="n">
        <v>492.98</v>
      </c>
    </row>
    <row r="8429" customFormat="false" ht="15" hidden="false" customHeight="false" outlineLevel="0" collapsed="false">
      <c r="A8429" s="64" t="s">
        <v>1361</v>
      </c>
      <c r="B8429" s="64"/>
      <c r="C8429" s="64"/>
      <c r="D8429" s="64"/>
      <c r="E8429" s="64"/>
      <c r="F8429" s="64"/>
      <c r="G8429" s="65" t="n">
        <v>1</v>
      </c>
    </row>
    <row r="8430" customFormat="false" ht="15" hidden="false" customHeight="false" outlineLevel="0" collapsed="false">
      <c r="A8430" s="64" t="s">
        <v>1362</v>
      </c>
      <c r="B8430" s="64"/>
      <c r="C8430" s="64"/>
      <c r="D8430" s="64"/>
      <c r="E8430" s="64"/>
      <c r="F8430" s="64"/>
      <c r="G8430" s="65" t="n">
        <f aca="false">G8428*G8429</f>
        <v>492.98</v>
      </c>
    </row>
    <row r="8431" customFormat="false" ht="15" hidden="false" customHeight="false" outlineLevel="0" collapsed="false">
      <c r="A8431" s="66"/>
      <c r="B8431" s="66"/>
      <c r="C8431" s="66"/>
      <c r="D8431" s="66"/>
      <c r="E8431" s="66"/>
      <c r="F8431" s="66"/>
      <c r="G8431" s="66"/>
    </row>
    <row r="8432" customFormat="false" ht="38.25" hidden="false" customHeight="false" outlineLevel="0" collapsed="false">
      <c r="A8432" s="30" t="s">
        <v>985</v>
      </c>
      <c r="B8432" s="30" t="s">
        <v>986</v>
      </c>
      <c r="C8432" s="61" t="s">
        <v>17</v>
      </c>
      <c r="D8432" s="61" t="s">
        <v>23</v>
      </c>
      <c r="E8432" s="62"/>
      <c r="F8432" s="25"/>
      <c r="G8432" s="25"/>
    </row>
    <row r="8433" customFormat="false" ht="15" hidden="false" customHeight="false" outlineLevel="0" collapsed="false">
      <c r="A8433" s="63" t="n">
        <v>37329</v>
      </c>
      <c r="B8433" s="23" t="s">
        <v>1699</v>
      </c>
      <c r="C8433" s="24" t="s">
        <v>1343</v>
      </c>
      <c r="D8433" s="24" t="s">
        <v>114</v>
      </c>
      <c r="E8433" s="62" t="n">
        <v>0.1</v>
      </c>
      <c r="F8433" s="26" t="n">
        <v>53.64</v>
      </c>
      <c r="G8433" s="26" t="n">
        <v>5.51</v>
      </c>
    </row>
    <row r="8434" customFormat="false" ht="38.25" hidden="false" customHeight="false" outlineLevel="0" collapsed="false">
      <c r="A8434" s="63" t="n">
        <v>37590</v>
      </c>
      <c r="B8434" s="23" t="s">
        <v>1700</v>
      </c>
      <c r="C8434" s="24" t="s">
        <v>1343</v>
      </c>
      <c r="D8434" s="24" t="s">
        <v>23</v>
      </c>
      <c r="E8434" s="62" t="n">
        <v>4</v>
      </c>
      <c r="F8434" s="26" t="n">
        <v>23.51</v>
      </c>
      <c r="G8434" s="26" t="n">
        <v>94.04</v>
      </c>
    </row>
    <row r="8435" customFormat="false" ht="25.5" hidden="false" customHeight="false" outlineLevel="0" collapsed="false">
      <c r="A8435" s="63" t="n">
        <v>4823</v>
      </c>
      <c r="B8435" s="23" t="s">
        <v>1701</v>
      </c>
      <c r="C8435" s="24" t="s">
        <v>1343</v>
      </c>
      <c r="D8435" s="24" t="s">
        <v>114</v>
      </c>
      <c r="E8435" s="62" t="n">
        <v>0.15</v>
      </c>
      <c r="F8435" s="26" t="n">
        <v>29.69</v>
      </c>
      <c r="G8435" s="26" t="n">
        <v>4.57</v>
      </c>
    </row>
    <row r="8436" customFormat="false" ht="63.75" hidden="false" customHeight="false" outlineLevel="0" collapsed="false">
      <c r="A8436" s="63" t="n">
        <v>7568</v>
      </c>
      <c r="B8436" s="23" t="s">
        <v>1702</v>
      </c>
      <c r="C8436" s="24" t="s">
        <v>1343</v>
      </c>
      <c r="D8436" s="24" t="s">
        <v>23</v>
      </c>
      <c r="E8436" s="62" t="n">
        <v>12</v>
      </c>
      <c r="F8436" s="26" t="n">
        <v>0.49</v>
      </c>
      <c r="G8436" s="26" t="n">
        <v>5.88</v>
      </c>
    </row>
    <row r="8437" customFormat="false" ht="25.5" hidden="false" customHeight="false" outlineLevel="0" collapsed="false">
      <c r="A8437" s="63" t="s">
        <v>1371</v>
      </c>
      <c r="B8437" s="23" t="s">
        <v>1372</v>
      </c>
      <c r="C8437" s="24" t="s">
        <v>17</v>
      </c>
      <c r="D8437" s="24" t="s">
        <v>1314</v>
      </c>
      <c r="E8437" s="62" t="n">
        <v>7.68</v>
      </c>
      <c r="F8437" s="26" t="n">
        <v>14.81</v>
      </c>
      <c r="G8437" s="26" t="n">
        <v>113.72</v>
      </c>
    </row>
    <row r="8438" customFormat="false" ht="25.5" hidden="false" customHeight="false" outlineLevel="0" collapsed="false">
      <c r="A8438" s="63" t="s">
        <v>1349</v>
      </c>
      <c r="B8438" s="23" t="s">
        <v>1350</v>
      </c>
      <c r="C8438" s="24" t="s">
        <v>17</v>
      </c>
      <c r="D8438" s="24" t="s">
        <v>1314</v>
      </c>
      <c r="E8438" s="62" t="n">
        <v>3.92</v>
      </c>
      <c r="F8438" s="26" t="n">
        <v>12.54</v>
      </c>
      <c r="G8438" s="26" t="n">
        <v>49.15</v>
      </c>
    </row>
    <row r="8439" customFormat="false" ht="25.5" hidden="false" customHeight="false" outlineLevel="0" collapsed="false">
      <c r="A8439" s="63" t="s">
        <v>2142</v>
      </c>
      <c r="B8439" s="23" t="s">
        <v>2143</v>
      </c>
      <c r="C8439" s="24" t="s">
        <v>1343</v>
      </c>
      <c r="D8439" s="24" t="s">
        <v>23</v>
      </c>
      <c r="E8439" s="62" t="n">
        <v>2</v>
      </c>
      <c r="F8439" s="26" t="n">
        <v>500.69</v>
      </c>
      <c r="G8439" s="26" t="n">
        <v>1001.38</v>
      </c>
    </row>
    <row r="8440" customFormat="false" ht="15" hidden="false" customHeight="false" outlineLevel="0" collapsed="false">
      <c r="A8440" s="64" t="s">
        <v>1353</v>
      </c>
      <c r="B8440" s="64"/>
      <c r="C8440" s="64"/>
      <c r="D8440" s="64"/>
      <c r="E8440" s="64"/>
      <c r="F8440" s="64"/>
      <c r="G8440" s="65" t="n">
        <v>57.09</v>
      </c>
    </row>
    <row r="8441" customFormat="false" ht="15" hidden="false" customHeight="false" outlineLevel="0" collapsed="false">
      <c r="A8441" s="64" t="s">
        <v>1354</v>
      </c>
      <c r="B8441" s="64"/>
      <c r="C8441" s="64"/>
      <c r="D8441" s="64"/>
      <c r="E8441" s="64"/>
      <c r="F8441" s="64"/>
      <c r="G8441" s="65" t="n">
        <v>580.04</v>
      </c>
    </row>
    <row r="8442" customFormat="false" ht="15" hidden="false" customHeight="false" outlineLevel="0" collapsed="false">
      <c r="A8442" s="64" t="s">
        <v>1355</v>
      </c>
      <c r="B8442" s="64"/>
      <c r="C8442" s="64"/>
      <c r="D8442" s="64"/>
      <c r="E8442" s="64"/>
      <c r="F8442" s="64"/>
      <c r="G8442" s="65" t="n">
        <v>637.12</v>
      </c>
    </row>
    <row r="8443" customFormat="false" ht="15" hidden="false" customHeight="false" outlineLevel="0" collapsed="false">
      <c r="A8443" s="64" t="s">
        <v>1356</v>
      </c>
      <c r="B8443" s="64"/>
      <c r="C8443" s="64"/>
      <c r="D8443" s="64"/>
      <c r="E8443" s="64"/>
      <c r="F8443" s="64"/>
      <c r="G8443" s="65" t="n">
        <v>0</v>
      </c>
    </row>
    <row r="8444" customFormat="false" ht="15" hidden="false" customHeight="false" outlineLevel="0" collapsed="false">
      <c r="A8444" s="64" t="s">
        <v>1357</v>
      </c>
      <c r="B8444" s="64"/>
      <c r="C8444" s="64"/>
      <c r="D8444" s="64"/>
      <c r="E8444" s="64"/>
      <c r="F8444" s="64"/>
      <c r="G8444" s="65" t="n">
        <v>163.42</v>
      </c>
    </row>
    <row r="8445" customFormat="false" ht="15" hidden="false" customHeight="false" outlineLevel="0" collapsed="false">
      <c r="A8445" s="64" t="s">
        <v>1358</v>
      </c>
      <c r="B8445" s="64"/>
      <c r="C8445" s="64"/>
      <c r="D8445" s="64"/>
      <c r="E8445" s="64"/>
      <c r="F8445" s="64"/>
      <c r="G8445" s="65" t="n">
        <v>0</v>
      </c>
    </row>
    <row r="8446" customFormat="false" ht="15" hidden="false" customHeight="false" outlineLevel="0" collapsed="false">
      <c r="A8446" s="64" t="s">
        <v>1359</v>
      </c>
      <c r="B8446" s="64"/>
      <c r="C8446" s="64"/>
      <c r="D8446" s="64"/>
      <c r="E8446" s="64"/>
      <c r="F8446" s="64"/>
      <c r="G8446" s="65" t="n">
        <v>163.42</v>
      </c>
    </row>
    <row r="8447" customFormat="false" ht="15" hidden="false" customHeight="false" outlineLevel="0" collapsed="false">
      <c r="A8447" s="64" t="s">
        <v>1360</v>
      </c>
      <c r="B8447" s="64"/>
      <c r="C8447" s="64"/>
      <c r="D8447" s="64"/>
      <c r="E8447" s="64"/>
      <c r="F8447" s="64"/>
      <c r="G8447" s="65" t="n">
        <v>800.55</v>
      </c>
    </row>
    <row r="8448" customFormat="false" ht="15" hidden="false" customHeight="false" outlineLevel="0" collapsed="false">
      <c r="A8448" s="64" t="s">
        <v>1361</v>
      </c>
      <c r="B8448" s="64"/>
      <c r="C8448" s="64"/>
      <c r="D8448" s="64"/>
      <c r="E8448" s="64"/>
      <c r="F8448" s="64"/>
      <c r="G8448" s="65" t="n">
        <v>2</v>
      </c>
    </row>
    <row r="8449" customFormat="false" ht="15" hidden="false" customHeight="false" outlineLevel="0" collapsed="false">
      <c r="A8449" s="64" t="s">
        <v>1362</v>
      </c>
      <c r="B8449" s="64"/>
      <c r="C8449" s="64"/>
      <c r="D8449" s="64"/>
      <c r="E8449" s="64"/>
      <c r="F8449" s="64"/>
      <c r="G8449" s="65" t="n">
        <f aca="false">G8447*G8448</f>
        <v>1601.1</v>
      </c>
    </row>
    <row r="8450" customFormat="false" ht="15" hidden="false" customHeight="false" outlineLevel="0" collapsed="false">
      <c r="A8450" s="66"/>
      <c r="B8450" s="66"/>
      <c r="C8450" s="66"/>
      <c r="D8450" s="66"/>
      <c r="E8450" s="66"/>
      <c r="F8450" s="66"/>
      <c r="G8450" s="66"/>
    </row>
    <row r="8451" customFormat="false" ht="38.25" hidden="false" customHeight="false" outlineLevel="0" collapsed="false">
      <c r="A8451" s="30" t="s">
        <v>987</v>
      </c>
      <c r="B8451" s="30" t="s">
        <v>988</v>
      </c>
      <c r="C8451" s="61" t="s">
        <v>17</v>
      </c>
      <c r="D8451" s="61" t="s">
        <v>23</v>
      </c>
      <c r="E8451" s="62"/>
      <c r="F8451" s="25"/>
      <c r="G8451" s="25"/>
    </row>
    <row r="8452" customFormat="false" ht="15" hidden="false" customHeight="false" outlineLevel="0" collapsed="false">
      <c r="A8452" s="63" t="n">
        <v>37329</v>
      </c>
      <c r="B8452" s="23" t="s">
        <v>1699</v>
      </c>
      <c r="C8452" s="24" t="s">
        <v>1343</v>
      </c>
      <c r="D8452" s="24" t="s">
        <v>114</v>
      </c>
      <c r="E8452" s="62" t="n">
        <v>0.08</v>
      </c>
      <c r="F8452" s="26" t="n">
        <v>53.64</v>
      </c>
      <c r="G8452" s="26" t="n">
        <v>4.14</v>
      </c>
    </row>
    <row r="8453" customFormat="false" ht="38.25" hidden="false" customHeight="false" outlineLevel="0" collapsed="false">
      <c r="A8453" s="63" t="n">
        <v>37590</v>
      </c>
      <c r="B8453" s="23" t="s">
        <v>1700</v>
      </c>
      <c r="C8453" s="24" t="s">
        <v>1343</v>
      </c>
      <c r="D8453" s="24" t="s">
        <v>23</v>
      </c>
      <c r="E8453" s="62" t="n">
        <v>5</v>
      </c>
      <c r="F8453" s="26" t="n">
        <v>23.51</v>
      </c>
      <c r="G8453" s="26" t="n">
        <v>117.55</v>
      </c>
    </row>
    <row r="8454" customFormat="false" ht="25.5" hidden="false" customHeight="false" outlineLevel="0" collapsed="false">
      <c r="A8454" s="63" t="n">
        <v>4823</v>
      </c>
      <c r="B8454" s="23" t="s">
        <v>1701</v>
      </c>
      <c r="C8454" s="24" t="s">
        <v>1343</v>
      </c>
      <c r="D8454" s="24" t="s">
        <v>114</v>
      </c>
      <c r="E8454" s="62" t="n">
        <v>1.15</v>
      </c>
      <c r="F8454" s="26" t="n">
        <v>29.69</v>
      </c>
      <c r="G8454" s="26" t="n">
        <v>34.24</v>
      </c>
    </row>
    <row r="8455" customFormat="false" ht="63.75" hidden="false" customHeight="false" outlineLevel="0" collapsed="false">
      <c r="A8455" s="63" t="n">
        <v>7568</v>
      </c>
      <c r="B8455" s="23" t="s">
        <v>1702</v>
      </c>
      <c r="C8455" s="24" t="s">
        <v>1343</v>
      </c>
      <c r="D8455" s="24" t="s">
        <v>23</v>
      </c>
      <c r="E8455" s="62" t="n">
        <v>15</v>
      </c>
      <c r="F8455" s="26" t="n">
        <v>0.49</v>
      </c>
      <c r="G8455" s="26" t="n">
        <v>7.35</v>
      </c>
    </row>
    <row r="8456" customFormat="false" ht="25.5" hidden="false" customHeight="false" outlineLevel="0" collapsed="false">
      <c r="A8456" s="63" t="s">
        <v>1371</v>
      </c>
      <c r="B8456" s="23" t="s">
        <v>1372</v>
      </c>
      <c r="C8456" s="24" t="s">
        <v>17</v>
      </c>
      <c r="D8456" s="24" t="s">
        <v>1314</v>
      </c>
      <c r="E8456" s="62" t="n">
        <v>5.76</v>
      </c>
      <c r="F8456" s="26" t="n">
        <v>14.81</v>
      </c>
      <c r="G8456" s="26" t="n">
        <v>85.29</v>
      </c>
    </row>
    <row r="8457" customFormat="false" ht="25.5" hidden="false" customHeight="false" outlineLevel="0" collapsed="false">
      <c r="A8457" s="63" t="s">
        <v>1349</v>
      </c>
      <c r="B8457" s="23" t="s">
        <v>1350</v>
      </c>
      <c r="C8457" s="24" t="s">
        <v>17</v>
      </c>
      <c r="D8457" s="24" t="s">
        <v>1314</v>
      </c>
      <c r="E8457" s="62" t="n">
        <v>2.94</v>
      </c>
      <c r="F8457" s="26" t="n">
        <v>12.54</v>
      </c>
      <c r="G8457" s="26" t="n">
        <v>36.86</v>
      </c>
    </row>
    <row r="8458" customFormat="false" ht="25.5" hidden="false" customHeight="false" outlineLevel="0" collapsed="false">
      <c r="A8458" s="63" t="s">
        <v>2144</v>
      </c>
      <c r="B8458" s="23" t="s">
        <v>2145</v>
      </c>
      <c r="C8458" s="24" t="s">
        <v>1343</v>
      </c>
      <c r="D8458" s="24" t="s">
        <v>23</v>
      </c>
      <c r="E8458" s="62" t="n">
        <v>1</v>
      </c>
      <c r="F8458" s="26" t="n">
        <v>1476.51</v>
      </c>
      <c r="G8458" s="26" t="n">
        <v>1476.51</v>
      </c>
    </row>
    <row r="8459" customFormat="false" ht="15" hidden="false" customHeight="false" outlineLevel="0" collapsed="false">
      <c r="A8459" s="64" t="s">
        <v>1353</v>
      </c>
      <c r="B8459" s="64"/>
      <c r="C8459" s="64"/>
      <c r="D8459" s="64"/>
      <c r="E8459" s="64"/>
      <c r="F8459" s="64"/>
      <c r="G8459" s="65" t="n">
        <v>85.63</v>
      </c>
    </row>
    <row r="8460" customFormat="false" ht="15" hidden="false" customHeight="false" outlineLevel="0" collapsed="false">
      <c r="A8460" s="64" t="s">
        <v>1354</v>
      </c>
      <c r="B8460" s="64"/>
      <c r="C8460" s="64"/>
      <c r="D8460" s="64"/>
      <c r="E8460" s="64"/>
      <c r="F8460" s="64"/>
      <c r="G8460" s="65" t="n">
        <v>1676.3</v>
      </c>
    </row>
    <row r="8461" customFormat="false" ht="15" hidden="false" customHeight="false" outlineLevel="0" collapsed="false">
      <c r="A8461" s="64" t="s">
        <v>1355</v>
      </c>
      <c r="B8461" s="64"/>
      <c r="C8461" s="64"/>
      <c r="D8461" s="64"/>
      <c r="E8461" s="64"/>
      <c r="F8461" s="64"/>
      <c r="G8461" s="65" t="n">
        <v>1761.94</v>
      </c>
    </row>
    <row r="8462" customFormat="false" ht="15" hidden="false" customHeight="false" outlineLevel="0" collapsed="false">
      <c r="A8462" s="64" t="s">
        <v>1356</v>
      </c>
      <c r="B8462" s="64"/>
      <c r="C8462" s="64"/>
      <c r="D8462" s="64"/>
      <c r="E8462" s="64"/>
      <c r="F8462" s="64"/>
      <c r="G8462" s="65" t="n">
        <v>0</v>
      </c>
    </row>
    <row r="8463" customFormat="false" ht="15" hidden="false" customHeight="false" outlineLevel="0" collapsed="false">
      <c r="A8463" s="64" t="s">
        <v>1357</v>
      </c>
      <c r="B8463" s="64"/>
      <c r="C8463" s="64"/>
      <c r="D8463" s="64"/>
      <c r="E8463" s="64"/>
      <c r="F8463" s="64"/>
      <c r="G8463" s="65" t="n">
        <v>451.94</v>
      </c>
    </row>
    <row r="8464" customFormat="false" ht="15" hidden="false" customHeight="false" outlineLevel="0" collapsed="false">
      <c r="A8464" s="64" t="s">
        <v>1358</v>
      </c>
      <c r="B8464" s="64"/>
      <c r="C8464" s="64"/>
      <c r="D8464" s="64"/>
      <c r="E8464" s="64"/>
      <c r="F8464" s="64"/>
      <c r="G8464" s="65" t="n">
        <v>0</v>
      </c>
    </row>
    <row r="8465" customFormat="false" ht="15" hidden="false" customHeight="false" outlineLevel="0" collapsed="false">
      <c r="A8465" s="64" t="s">
        <v>1359</v>
      </c>
      <c r="B8465" s="64"/>
      <c r="C8465" s="64"/>
      <c r="D8465" s="64"/>
      <c r="E8465" s="64"/>
      <c r="F8465" s="64"/>
      <c r="G8465" s="65" t="n">
        <v>451.94</v>
      </c>
    </row>
    <row r="8466" customFormat="false" ht="15" hidden="false" customHeight="false" outlineLevel="0" collapsed="false">
      <c r="A8466" s="64" t="s">
        <v>1360</v>
      </c>
      <c r="B8466" s="64"/>
      <c r="C8466" s="64"/>
      <c r="D8466" s="64"/>
      <c r="E8466" s="64"/>
      <c r="F8466" s="64"/>
      <c r="G8466" s="65" t="n">
        <v>2213.87</v>
      </c>
    </row>
    <row r="8467" customFormat="false" ht="15" hidden="false" customHeight="false" outlineLevel="0" collapsed="false">
      <c r="A8467" s="64" t="s">
        <v>1361</v>
      </c>
      <c r="B8467" s="64"/>
      <c r="C8467" s="64"/>
      <c r="D8467" s="64"/>
      <c r="E8467" s="64"/>
      <c r="F8467" s="64"/>
      <c r="G8467" s="65" t="n">
        <v>1</v>
      </c>
    </row>
    <row r="8468" customFormat="false" ht="15" hidden="false" customHeight="false" outlineLevel="0" collapsed="false">
      <c r="A8468" s="64" t="s">
        <v>1362</v>
      </c>
      <c r="B8468" s="64"/>
      <c r="C8468" s="64"/>
      <c r="D8468" s="64"/>
      <c r="E8468" s="64"/>
      <c r="F8468" s="64"/>
      <c r="G8468" s="65" t="n">
        <f aca="false">G8466*G8467</f>
        <v>2213.87</v>
      </c>
    </row>
    <row r="8469" customFormat="false" ht="15" hidden="false" customHeight="false" outlineLevel="0" collapsed="false">
      <c r="A8469" s="66"/>
      <c r="B8469" s="66"/>
      <c r="C8469" s="66"/>
      <c r="D8469" s="66"/>
      <c r="E8469" s="66"/>
      <c r="F8469" s="66"/>
      <c r="G8469" s="66"/>
    </row>
    <row r="8470" customFormat="false" ht="38.25" hidden="false" customHeight="false" outlineLevel="0" collapsed="false">
      <c r="A8470" s="30" t="s">
        <v>989</v>
      </c>
      <c r="B8470" s="30" t="s">
        <v>990</v>
      </c>
      <c r="C8470" s="61" t="s">
        <v>17</v>
      </c>
      <c r="D8470" s="61" t="s">
        <v>23</v>
      </c>
      <c r="E8470" s="62"/>
      <c r="F8470" s="25"/>
      <c r="G8470" s="25"/>
    </row>
    <row r="8471" customFormat="false" ht="15" hidden="false" customHeight="false" outlineLevel="0" collapsed="false">
      <c r="A8471" s="63" t="n">
        <v>37329</v>
      </c>
      <c r="B8471" s="23" t="s">
        <v>1699</v>
      </c>
      <c r="C8471" s="24" t="s">
        <v>1343</v>
      </c>
      <c r="D8471" s="24" t="s">
        <v>114</v>
      </c>
      <c r="E8471" s="62" t="n">
        <v>0.03</v>
      </c>
      <c r="F8471" s="26" t="n">
        <v>53.64</v>
      </c>
      <c r="G8471" s="26" t="n">
        <v>1.38</v>
      </c>
    </row>
    <row r="8472" customFormat="false" ht="25.5" hidden="false" customHeight="false" outlineLevel="0" collapsed="false">
      <c r="A8472" s="63" t="s">
        <v>1371</v>
      </c>
      <c r="B8472" s="23" t="s">
        <v>1372</v>
      </c>
      <c r="C8472" s="24" t="s">
        <v>17</v>
      </c>
      <c r="D8472" s="24" t="s">
        <v>1314</v>
      </c>
      <c r="E8472" s="62" t="n">
        <v>1.8</v>
      </c>
      <c r="F8472" s="26" t="n">
        <v>14.81</v>
      </c>
      <c r="G8472" s="26" t="n">
        <v>26.65</v>
      </c>
    </row>
    <row r="8473" customFormat="false" ht="25.5" hidden="false" customHeight="false" outlineLevel="0" collapsed="false">
      <c r="A8473" s="63" t="s">
        <v>1349</v>
      </c>
      <c r="B8473" s="23" t="s">
        <v>1350</v>
      </c>
      <c r="C8473" s="24" t="s">
        <v>17</v>
      </c>
      <c r="D8473" s="24" t="s">
        <v>1314</v>
      </c>
      <c r="E8473" s="62" t="n">
        <v>1.8</v>
      </c>
      <c r="F8473" s="26" t="n">
        <v>12.54</v>
      </c>
      <c r="G8473" s="26" t="n">
        <v>22.57</v>
      </c>
    </row>
    <row r="8474" customFormat="false" ht="38.25" hidden="false" customHeight="false" outlineLevel="0" collapsed="false">
      <c r="A8474" s="63" t="s">
        <v>1662</v>
      </c>
      <c r="B8474" s="23" t="s">
        <v>1663</v>
      </c>
      <c r="C8474" s="24" t="s">
        <v>17</v>
      </c>
      <c r="D8474" s="24" t="s">
        <v>28</v>
      </c>
      <c r="E8474" s="62" t="n">
        <v>0.02</v>
      </c>
      <c r="F8474" s="26" t="n">
        <v>328.69</v>
      </c>
      <c r="G8474" s="26" t="n">
        <v>5.42</v>
      </c>
    </row>
    <row r="8475" customFormat="false" ht="25.5" hidden="false" customHeight="false" outlineLevel="0" collapsed="false">
      <c r="A8475" s="63" t="s">
        <v>2146</v>
      </c>
      <c r="B8475" s="23" t="s">
        <v>2147</v>
      </c>
      <c r="C8475" s="24" t="s">
        <v>1343</v>
      </c>
      <c r="D8475" s="24" t="s">
        <v>23</v>
      </c>
      <c r="E8475" s="62" t="n">
        <v>1</v>
      </c>
      <c r="F8475" s="26" t="n">
        <v>934.87</v>
      </c>
      <c r="G8475" s="26" t="n">
        <v>934.87</v>
      </c>
    </row>
    <row r="8476" customFormat="false" ht="15" hidden="false" customHeight="false" outlineLevel="0" collapsed="false">
      <c r="A8476" s="64" t="s">
        <v>1353</v>
      </c>
      <c r="B8476" s="64"/>
      <c r="C8476" s="64"/>
      <c r="D8476" s="64"/>
      <c r="E8476" s="64"/>
      <c r="F8476" s="64"/>
      <c r="G8476" s="65" t="n">
        <v>35.29</v>
      </c>
    </row>
    <row r="8477" customFormat="false" ht="15" hidden="false" customHeight="false" outlineLevel="0" collapsed="false">
      <c r="A8477" s="64" t="s">
        <v>1354</v>
      </c>
      <c r="B8477" s="64"/>
      <c r="C8477" s="64"/>
      <c r="D8477" s="64"/>
      <c r="E8477" s="64"/>
      <c r="F8477" s="64"/>
      <c r="G8477" s="65" t="n">
        <v>955.6</v>
      </c>
    </row>
    <row r="8478" customFormat="false" ht="15" hidden="false" customHeight="false" outlineLevel="0" collapsed="false">
      <c r="A8478" s="64" t="s">
        <v>1355</v>
      </c>
      <c r="B8478" s="64"/>
      <c r="C8478" s="64"/>
      <c r="D8478" s="64"/>
      <c r="E8478" s="64"/>
      <c r="F8478" s="64"/>
      <c r="G8478" s="65" t="n">
        <v>990.89</v>
      </c>
    </row>
    <row r="8479" customFormat="false" ht="15" hidden="false" customHeight="false" outlineLevel="0" collapsed="false">
      <c r="A8479" s="64" t="s">
        <v>1356</v>
      </c>
      <c r="B8479" s="64"/>
      <c r="C8479" s="64"/>
      <c r="D8479" s="64"/>
      <c r="E8479" s="64"/>
      <c r="F8479" s="64"/>
      <c r="G8479" s="65" t="n">
        <v>0</v>
      </c>
    </row>
    <row r="8480" customFormat="false" ht="15" hidden="false" customHeight="false" outlineLevel="0" collapsed="false">
      <c r="A8480" s="64" t="s">
        <v>1357</v>
      </c>
      <c r="B8480" s="64"/>
      <c r="C8480" s="64"/>
      <c r="D8480" s="64"/>
      <c r="E8480" s="64"/>
      <c r="F8480" s="64"/>
      <c r="G8480" s="65" t="n">
        <v>254.16</v>
      </c>
    </row>
    <row r="8481" customFormat="false" ht="15" hidden="false" customHeight="false" outlineLevel="0" collapsed="false">
      <c r="A8481" s="64" t="s">
        <v>1358</v>
      </c>
      <c r="B8481" s="64"/>
      <c r="C8481" s="64"/>
      <c r="D8481" s="64"/>
      <c r="E8481" s="64"/>
      <c r="F8481" s="64"/>
      <c r="G8481" s="65" t="n">
        <v>0</v>
      </c>
    </row>
    <row r="8482" customFormat="false" ht="15" hidden="false" customHeight="false" outlineLevel="0" collapsed="false">
      <c r="A8482" s="64" t="s">
        <v>1359</v>
      </c>
      <c r="B8482" s="64"/>
      <c r="C8482" s="64"/>
      <c r="D8482" s="64"/>
      <c r="E8482" s="64"/>
      <c r="F8482" s="64"/>
      <c r="G8482" s="65" t="n">
        <v>254.16</v>
      </c>
    </row>
    <row r="8483" customFormat="false" ht="15" hidden="false" customHeight="false" outlineLevel="0" collapsed="false">
      <c r="A8483" s="64" t="s">
        <v>1360</v>
      </c>
      <c r="B8483" s="64"/>
      <c r="C8483" s="64"/>
      <c r="D8483" s="64"/>
      <c r="E8483" s="64"/>
      <c r="F8483" s="64"/>
      <c r="G8483" s="65" t="n">
        <v>1245.06</v>
      </c>
    </row>
    <row r="8484" customFormat="false" ht="15" hidden="false" customHeight="false" outlineLevel="0" collapsed="false">
      <c r="A8484" s="64" t="s">
        <v>1361</v>
      </c>
      <c r="B8484" s="64"/>
      <c r="C8484" s="64"/>
      <c r="D8484" s="64"/>
      <c r="E8484" s="64"/>
      <c r="F8484" s="64"/>
      <c r="G8484" s="65" t="n">
        <v>1</v>
      </c>
    </row>
    <row r="8485" customFormat="false" ht="15" hidden="false" customHeight="false" outlineLevel="0" collapsed="false">
      <c r="A8485" s="64" t="s">
        <v>1362</v>
      </c>
      <c r="B8485" s="64"/>
      <c r="C8485" s="64"/>
      <c r="D8485" s="64"/>
      <c r="E8485" s="64"/>
      <c r="F8485" s="64"/>
      <c r="G8485" s="65" t="n">
        <f aca="false">G8483*G8484</f>
        <v>1245.06</v>
      </c>
    </row>
    <row r="8486" customFormat="false" ht="15" hidden="false" customHeight="false" outlineLevel="0" collapsed="false">
      <c r="A8486" s="66"/>
      <c r="B8486" s="66"/>
      <c r="C8486" s="66"/>
      <c r="D8486" s="66"/>
      <c r="E8486" s="66"/>
      <c r="F8486" s="66"/>
      <c r="G8486" s="66"/>
    </row>
    <row r="8487" customFormat="false" ht="38.25" hidden="false" customHeight="false" outlineLevel="0" collapsed="false">
      <c r="A8487" s="30" t="s">
        <v>991</v>
      </c>
      <c r="B8487" s="30" t="s">
        <v>992</v>
      </c>
      <c r="C8487" s="61" t="s">
        <v>17</v>
      </c>
      <c r="D8487" s="61" t="s">
        <v>23</v>
      </c>
      <c r="E8487" s="62"/>
      <c r="F8487" s="25"/>
      <c r="G8487" s="25"/>
    </row>
    <row r="8488" customFormat="false" ht="15" hidden="false" customHeight="false" outlineLevel="0" collapsed="false">
      <c r="A8488" s="63" t="n">
        <v>37329</v>
      </c>
      <c r="B8488" s="23" t="s">
        <v>1699</v>
      </c>
      <c r="C8488" s="24" t="s">
        <v>1343</v>
      </c>
      <c r="D8488" s="24" t="s">
        <v>114</v>
      </c>
      <c r="E8488" s="62" t="n">
        <v>0.08</v>
      </c>
      <c r="F8488" s="26" t="n">
        <v>53.64</v>
      </c>
      <c r="G8488" s="26" t="n">
        <v>4.14</v>
      </c>
    </row>
    <row r="8489" customFormat="false" ht="38.25" hidden="false" customHeight="false" outlineLevel="0" collapsed="false">
      <c r="A8489" s="63" t="n">
        <v>37590</v>
      </c>
      <c r="B8489" s="23" t="s">
        <v>1700</v>
      </c>
      <c r="C8489" s="24" t="s">
        <v>1343</v>
      </c>
      <c r="D8489" s="24" t="s">
        <v>23</v>
      </c>
      <c r="E8489" s="62" t="n">
        <v>3</v>
      </c>
      <c r="F8489" s="26" t="n">
        <v>23.51</v>
      </c>
      <c r="G8489" s="26" t="n">
        <v>70.53</v>
      </c>
    </row>
    <row r="8490" customFormat="false" ht="25.5" hidden="false" customHeight="false" outlineLevel="0" collapsed="false">
      <c r="A8490" s="63" t="n">
        <v>4823</v>
      </c>
      <c r="B8490" s="23" t="s">
        <v>1701</v>
      </c>
      <c r="C8490" s="24" t="s">
        <v>1343</v>
      </c>
      <c r="D8490" s="24" t="s">
        <v>114</v>
      </c>
      <c r="E8490" s="62" t="n">
        <v>1.15</v>
      </c>
      <c r="F8490" s="26" t="n">
        <v>29.69</v>
      </c>
      <c r="G8490" s="26" t="n">
        <v>34.24</v>
      </c>
    </row>
    <row r="8491" customFormat="false" ht="63.75" hidden="false" customHeight="false" outlineLevel="0" collapsed="false">
      <c r="A8491" s="63" t="n">
        <v>7568</v>
      </c>
      <c r="B8491" s="23" t="s">
        <v>1702</v>
      </c>
      <c r="C8491" s="24" t="s">
        <v>1343</v>
      </c>
      <c r="D8491" s="24" t="s">
        <v>23</v>
      </c>
      <c r="E8491" s="62" t="n">
        <v>9</v>
      </c>
      <c r="F8491" s="26" t="n">
        <v>0.49</v>
      </c>
      <c r="G8491" s="26" t="n">
        <v>4.41</v>
      </c>
    </row>
    <row r="8492" customFormat="false" ht="25.5" hidden="false" customHeight="false" outlineLevel="0" collapsed="false">
      <c r="A8492" s="63" t="s">
        <v>1371</v>
      </c>
      <c r="B8492" s="23" t="s">
        <v>1372</v>
      </c>
      <c r="C8492" s="24" t="s">
        <v>17</v>
      </c>
      <c r="D8492" s="24" t="s">
        <v>1314</v>
      </c>
      <c r="E8492" s="62" t="n">
        <v>5.76</v>
      </c>
      <c r="F8492" s="26" t="n">
        <v>14.81</v>
      </c>
      <c r="G8492" s="26" t="n">
        <v>85.29</v>
      </c>
    </row>
    <row r="8493" customFormat="false" ht="25.5" hidden="false" customHeight="false" outlineLevel="0" collapsed="false">
      <c r="A8493" s="63" t="s">
        <v>1349</v>
      </c>
      <c r="B8493" s="23" t="s">
        <v>1350</v>
      </c>
      <c r="C8493" s="24" t="s">
        <v>17</v>
      </c>
      <c r="D8493" s="24" t="s">
        <v>1314</v>
      </c>
      <c r="E8493" s="62" t="n">
        <v>2.94</v>
      </c>
      <c r="F8493" s="26" t="n">
        <v>12.54</v>
      </c>
      <c r="G8493" s="26" t="n">
        <v>36.86</v>
      </c>
    </row>
    <row r="8494" customFormat="false" ht="25.5" hidden="false" customHeight="false" outlineLevel="0" collapsed="false">
      <c r="A8494" s="63" t="s">
        <v>2148</v>
      </c>
      <c r="B8494" s="23" t="s">
        <v>2149</v>
      </c>
      <c r="C8494" s="24" t="s">
        <v>1343</v>
      </c>
      <c r="D8494" s="24" t="s">
        <v>23</v>
      </c>
      <c r="E8494" s="62" t="n">
        <v>1</v>
      </c>
      <c r="F8494" s="26" t="n">
        <v>882.99</v>
      </c>
      <c r="G8494" s="26" t="n">
        <v>882.99</v>
      </c>
    </row>
    <row r="8495" customFormat="false" ht="15" hidden="false" customHeight="false" outlineLevel="0" collapsed="false">
      <c r="A8495" s="64" t="s">
        <v>1353</v>
      </c>
      <c r="B8495" s="64"/>
      <c r="C8495" s="64"/>
      <c r="D8495" s="64"/>
      <c r="E8495" s="64"/>
      <c r="F8495" s="64"/>
      <c r="G8495" s="65" t="n">
        <v>85.63</v>
      </c>
    </row>
    <row r="8496" customFormat="false" ht="15" hidden="false" customHeight="false" outlineLevel="0" collapsed="false">
      <c r="A8496" s="64" t="s">
        <v>1354</v>
      </c>
      <c r="B8496" s="64"/>
      <c r="C8496" s="64"/>
      <c r="D8496" s="64"/>
      <c r="E8496" s="64"/>
      <c r="F8496" s="64"/>
      <c r="G8496" s="65" t="n">
        <v>1032.82</v>
      </c>
    </row>
    <row r="8497" customFormat="false" ht="15" hidden="false" customHeight="false" outlineLevel="0" collapsed="false">
      <c r="A8497" s="64" t="s">
        <v>1355</v>
      </c>
      <c r="B8497" s="64"/>
      <c r="C8497" s="64"/>
      <c r="D8497" s="64"/>
      <c r="E8497" s="64"/>
      <c r="F8497" s="64"/>
      <c r="G8497" s="65" t="n">
        <v>1118.46</v>
      </c>
    </row>
    <row r="8498" customFormat="false" ht="15" hidden="false" customHeight="false" outlineLevel="0" collapsed="false">
      <c r="A8498" s="64" t="s">
        <v>1356</v>
      </c>
      <c r="B8498" s="64"/>
      <c r="C8498" s="64"/>
      <c r="D8498" s="64"/>
      <c r="E8498" s="64"/>
      <c r="F8498" s="64"/>
      <c r="G8498" s="65" t="n">
        <v>0</v>
      </c>
    </row>
    <row r="8499" customFormat="false" ht="15" hidden="false" customHeight="false" outlineLevel="0" collapsed="false">
      <c r="A8499" s="64" t="s">
        <v>1357</v>
      </c>
      <c r="B8499" s="64"/>
      <c r="C8499" s="64"/>
      <c r="D8499" s="64"/>
      <c r="E8499" s="64"/>
      <c r="F8499" s="64"/>
      <c r="G8499" s="65" t="n">
        <v>286.88</v>
      </c>
    </row>
    <row r="8500" customFormat="false" ht="15" hidden="false" customHeight="false" outlineLevel="0" collapsed="false">
      <c r="A8500" s="64" t="s">
        <v>1358</v>
      </c>
      <c r="B8500" s="64"/>
      <c r="C8500" s="64"/>
      <c r="D8500" s="64"/>
      <c r="E8500" s="64"/>
      <c r="F8500" s="64"/>
      <c r="G8500" s="65" t="n">
        <v>0</v>
      </c>
    </row>
    <row r="8501" customFormat="false" ht="15" hidden="false" customHeight="false" outlineLevel="0" collapsed="false">
      <c r="A8501" s="64" t="s">
        <v>1359</v>
      </c>
      <c r="B8501" s="64"/>
      <c r="C8501" s="64"/>
      <c r="D8501" s="64"/>
      <c r="E8501" s="64"/>
      <c r="F8501" s="64"/>
      <c r="G8501" s="65" t="n">
        <v>286.88</v>
      </c>
    </row>
    <row r="8502" customFormat="false" ht="15" hidden="false" customHeight="false" outlineLevel="0" collapsed="false">
      <c r="A8502" s="64" t="s">
        <v>1360</v>
      </c>
      <c r="B8502" s="64"/>
      <c r="C8502" s="64"/>
      <c r="D8502" s="64"/>
      <c r="E8502" s="64"/>
      <c r="F8502" s="64"/>
      <c r="G8502" s="65" t="n">
        <v>1405.34</v>
      </c>
    </row>
    <row r="8503" customFormat="false" ht="15" hidden="false" customHeight="false" outlineLevel="0" collapsed="false">
      <c r="A8503" s="64" t="s">
        <v>1361</v>
      </c>
      <c r="B8503" s="64"/>
      <c r="C8503" s="64"/>
      <c r="D8503" s="64"/>
      <c r="E8503" s="64"/>
      <c r="F8503" s="64"/>
      <c r="G8503" s="65" t="n">
        <v>1</v>
      </c>
    </row>
    <row r="8504" customFormat="false" ht="15" hidden="false" customHeight="false" outlineLevel="0" collapsed="false">
      <c r="A8504" s="64" t="s">
        <v>1362</v>
      </c>
      <c r="B8504" s="64"/>
      <c r="C8504" s="64"/>
      <c r="D8504" s="64"/>
      <c r="E8504" s="64"/>
      <c r="F8504" s="64"/>
      <c r="G8504" s="65" t="n">
        <f aca="false">G8502*G8503</f>
        <v>1405.34</v>
      </c>
    </row>
    <row r="8505" customFormat="false" ht="15" hidden="false" customHeight="false" outlineLevel="0" collapsed="false">
      <c r="A8505" s="66"/>
      <c r="B8505" s="66"/>
      <c r="C8505" s="66"/>
      <c r="D8505" s="66"/>
      <c r="E8505" s="66"/>
      <c r="F8505" s="66"/>
      <c r="G8505" s="66"/>
    </row>
    <row r="8506" customFormat="false" ht="38.25" hidden="false" customHeight="false" outlineLevel="0" collapsed="false">
      <c r="A8506" s="30" t="s">
        <v>993</v>
      </c>
      <c r="B8506" s="30" t="s">
        <v>994</v>
      </c>
      <c r="C8506" s="61" t="s">
        <v>17</v>
      </c>
      <c r="D8506" s="61" t="s">
        <v>23</v>
      </c>
      <c r="E8506" s="62"/>
      <c r="F8506" s="25"/>
      <c r="G8506" s="25"/>
    </row>
    <row r="8507" customFormat="false" ht="15" hidden="false" customHeight="false" outlineLevel="0" collapsed="false">
      <c r="A8507" s="63" t="n">
        <v>37329</v>
      </c>
      <c r="B8507" s="23" t="s">
        <v>1699</v>
      </c>
      <c r="C8507" s="24" t="s">
        <v>1343</v>
      </c>
      <c r="D8507" s="24" t="s">
        <v>114</v>
      </c>
      <c r="E8507" s="62" t="n">
        <v>0.08</v>
      </c>
      <c r="F8507" s="26" t="n">
        <v>53.64</v>
      </c>
      <c r="G8507" s="26" t="n">
        <v>4.14</v>
      </c>
    </row>
    <row r="8508" customFormat="false" ht="38.25" hidden="false" customHeight="false" outlineLevel="0" collapsed="false">
      <c r="A8508" s="63" t="n">
        <v>37590</v>
      </c>
      <c r="B8508" s="23" t="s">
        <v>1700</v>
      </c>
      <c r="C8508" s="24" t="s">
        <v>1343</v>
      </c>
      <c r="D8508" s="24" t="s">
        <v>23</v>
      </c>
      <c r="E8508" s="62" t="n">
        <v>3</v>
      </c>
      <c r="F8508" s="26" t="n">
        <v>23.51</v>
      </c>
      <c r="G8508" s="26" t="n">
        <v>70.53</v>
      </c>
    </row>
    <row r="8509" customFormat="false" ht="25.5" hidden="false" customHeight="false" outlineLevel="0" collapsed="false">
      <c r="A8509" s="63" t="n">
        <v>4823</v>
      </c>
      <c r="B8509" s="23" t="s">
        <v>1701</v>
      </c>
      <c r="C8509" s="24" t="s">
        <v>1343</v>
      </c>
      <c r="D8509" s="24" t="s">
        <v>114</v>
      </c>
      <c r="E8509" s="62" t="n">
        <v>1.15</v>
      </c>
      <c r="F8509" s="26" t="n">
        <v>29.69</v>
      </c>
      <c r="G8509" s="26" t="n">
        <v>34.24</v>
      </c>
    </row>
    <row r="8510" customFormat="false" ht="63.75" hidden="false" customHeight="false" outlineLevel="0" collapsed="false">
      <c r="A8510" s="63" t="n">
        <v>7568</v>
      </c>
      <c r="B8510" s="23" t="s">
        <v>1702</v>
      </c>
      <c r="C8510" s="24" t="s">
        <v>1343</v>
      </c>
      <c r="D8510" s="24" t="s">
        <v>23</v>
      </c>
      <c r="E8510" s="62" t="n">
        <v>9</v>
      </c>
      <c r="F8510" s="26" t="n">
        <v>0.49</v>
      </c>
      <c r="G8510" s="26" t="n">
        <v>4.41</v>
      </c>
    </row>
    <row r="8511" customFormat="false" ht="25.5" hidden="false" customHeight="false" outlineLevel="0" collapsed="false">
      <c r="A8511" s="63" t="s">
        <v>1371</v>
      </c>
      <c r="B8511" s="23" t="s">
        <v>1372</v>
      </c>
      <c r="C8511" s="24" t="s">
        <v>17</v>
      </c>
      <c r="D8511" s="24" t="s">
        <v>1314</v>
      </c>
      <c r="E8511" s="62" t="n">
        <v>5.76</v>
      </c>
      <c r="F8511" s="26" t="n">
        <v>14.81</v>
      </c>
      <c r="G8511" s="26" t="n">
        <v>85.29</v>
      </c>
    </row>
    <row r="8512" customFormat="false" ht="25.5" hidden="false" customHeight="false" outlineLevel="0" collapsed="false">
      <c r="A8512" s="63" t="s">
        <v>1349</v>
      </c>
      <c r="B8512" s="23" t="s">
        <v>1350</v>
      </c>
      <c r="C8512" s="24" t="s">
        <v>17</v>
      </c>
      <c r="D8512" s="24" t="s">
        <v>1314</v>
      </c>
      <c r="E8512" s="62" t="n">
        <v>2.94</v>
      </c>
      <c r="F8512" s="26" t="n">
        <v>12.54</v>
      </c>
      <c r="G8512" s="26" t="n">
        <v>36.86</v>
      </c>
    </row>
    <row r="8513" customFormat="false" ht="25.5" hidden="false" customHeight="false" outlineLevel="0" collapsed="false">
      <c r="A8513" s="63" t="s">
        <v>2150</v>
      </c>
      <c r="B8513" s="23" t="s">
        <v>2151</v>
      </c>
      <c r="C8513" s="24" t="s">
        <v>1343</v>
      </c>
      <c r="D8513" s="24" t="s">
        <v>23</v>
      </c>
      <c r="E8513" s="62" t="n">
        <v>1</v>
      </c>
      <c r="F8513" s="26" t="n">
        <v>885.65</v>
      </c>
      <c r="G8513" s="26" t="n">
        <v>885.65</v>
      </c>
    </row>
    <row r="8514" customFormat="false" ht="15" hidden="false" customHeight="false" outlineLevel="0" collapsed="false">
      <c r="A8514" s="64" t="s">
        <v>1353</v>
      </c>
      <c r="B8514" s="64"/>
      <c r="C8514" s="64"/>
      <c r="D8514" s="64"/>
      <c r="E8514" s="64"/>
      <c r="F8514" s="64"/>
      <c r="G8514" s="65" t="n">
        <v>85.63</v>
      </c>
    </row>
    <row r="8515" customFormat="false" ht="15" hidden="false" customHeight="false" outlineLevel="0" collapsed="false">
      <c r="A8515" s="64" t="s">
        <v>1354</v>
      </c>
      <c r="B8515" s="64"/>
      <c r="C8515" s="64"/>
      <c r="D8515" s="64"/>
      <c r="E8515" s="64"/>
      <c r="F8515" s="64"/>
      <c r="G8515" s="65" t="n">
        <v>1035.48</v>
      </c>
    </row>
    <row r="8516" customFormat="false" ht="15" hidden="false" customHeight="false" outlineLevel="0" collapsed="false">
      <c r="A8516" s="64" t="s">
        <v>1355</v>
      </c>
      <c r="B8516" s="64"/>
      <c r="C8516" s="64"/>
      <c r="D8516" s="64"/>
      <c r="E8516" s="64"/>
      <c r="F8516" s="64"/>
      <c r="G8516" s="65" t="n">
        <v>1121.12</v>
      </c>
    </row>
    <row r="8517" customFormat="false" ht="15" hidden="false" customHeight="false" outlineLevel="0" collapsed="false">
      <c r="A8517" s="64" t="s">
        <v>1356</v>
      </c>
      <c r="B8517" s="64"/>
      <c r="C8517" s="64"/>
      <c r="D8517" s="64"/>
      <c r="E8517" s="64"/>
      <c r="F8517" s="64"/>
      <c r="G8517" s="65" t="n">
        <v>0</v>
      </c>
    </row>
    <row r="8518" customFormat="false" ht="15" hidden="false" customHeight="false" outlineLevel="0" collapsed="false">
      <c r="A8518" s="64" t="s">
        <v>1357</v>
      </c>
      <c r="B8518" s="64"/>
      <c r="C8518" s="64"/>
      <c r="D8518" s="64"/>
      <c r="E8518" s="64"/>
      <c r="F8518" s="64"/>
      <c r="G8518" s="65" t="n">
        <v>287.57</v>
      </c>
    </row>
    <row r="8519" customFormat="false" ht="15" hidden="false" customHeight="false" outlineLevel="0" collapsed="false">
      <c r="A8519" s="64" t="s">
        <v>1358</v>
      </c>
      <c r="B8519" s="64"/>
      <c r="C8519" s="64"/>
      <c r="D8519" s="64"/>
      <c r="E8519" s="64"/>
      <c r="F8519" s="64"/>
      <c r="G8519" s="65" t="n">
        <v>0</v>
      </c>
    </row>
    <row r="8520" customFormat="false" ht="15" hidden="false" customHeight="false" outlineLevel="0" collapsed="false">
      <c r="A8520" s="64" t="s">
        <v>1359</v>
      </c>
      <c r="B8520" s="64"/>
      <c r="C8520" s="64"/>
      <c r="D8520" s="64"/>
      <c r="E8520" s="64"/>
      <c r="F8520" s="64"/>
      <c r="G8520" s="65" t="n">
        <v>287.57</v>
      </c>
    </row>
    <row r="8521" customFormat="false" ht="15" hidden="false" customHeight="false" outlineLevel="0" collapsed="false">
      <c r="A8521" s="64" t="s">
        <v>1360</v>
      </c>
      <c r="B8521" s="64"/>
      <c r="C8521" s="64"/>
      <c r="D8521" s="64"/>
      <c r="E8521" s="64"/>
      <c r="F8521" s="64"/>
      <c r="G8521" s="65" t="n">
        <v>1408.68</v>
      </c>
    </row>
    <row r="8522" customFormat="false" ht="15" hidden="false" customHeight="false" outlineLevel="0" collapsed="false">
      <c r="A8522" s="64" t="s">
        <v>1361</v>
      </c>
      <c r="B8522" s="64"/>
      <c r="C8522" s="64"/>
      <c r="D8522" s="64"/>
      <c r="E8522" s="64"/>
      <c r="F8522" s="64"/>
      <c r="G8522" s="65" t="n">
        <v>1</v>
      </c>
    </row>
    <row r="8523" customFormat="false" ht="15" hidden="false" customHeight="false" outlineLevel="0" collapsed="false">
      <c r="A8523" s="64" t="s">
        <v>1362</v>
      </c>
      <c r="B8523" s="64"/>
      <c r="C8523" s="64"/>
      <c r="D8523" s="64"/>
      <c r="E8523" s="64"/>
      <c r="F8523" s="64"/>
      <c r="G8523" s="65" t="n">
        <f aca="false">G8521*G8522</f>
        <v>1408.68</v>
      </c>
    </row>
    <row r="8524" customFormat="false" ht="15" hidden="false" customHeight="false" outlineLevel="0" collapsed="false">
      <c r="A8524" s="66"/>
      <c r="B8524" s="66"/>
      <c r="C8524" s="66"/>
      <c r="D8524" s="66"/>
      <c r="E8524" s="66"/>
      <c r="F8524" s="66"/>
      <c r="G8524" s="66"/>
    </row>
    <row r="8525" customFormat="false" ht="38.25" hidden="false" customHeight="false" outlineLevel="0" collapsed="false">
      <c r="A8525" s="30" t="s">
        <v>995</v>
      </c>
      <c r="B8525" s="30" t="s">
        <v>996</v>
      </c>
      <c r="C8525" s="61" t="s">
        <v>17</v>
      </c>
      <c r="D8525" s="61" t="s">
        <v>23</v>
      </c>
      <c r="E8525" s="62"/>
      <c r="F8525" s="25"/>
      <c r="G8525" s="25"/>
    </row>
    <row r="8526" customFormat="false" ht="15" hidden="false" customHeight="false" outlineLevel="0" collapsed="false">
      <c r="A8526" s="63" t="n">
        <v>37329</v>
      </c>
      <c r="B8526" s="23" t="s">
        <v>1699</v>
      </c>
      <c r="C8526" s="24" t="s">
        <v>1343</v>
      </c>
      <c r="D8526" s="24" t="s">
        <v>114</v>
      </c>
      <c r="E8526" s="62" t="n">
        <v>0.13</v>
      </c>
      <c r="F8526" s="26" t="n">
        <v>53.64</v>
      </c>
      <c r="G8526" s="26" t="n">
        <v>6.89</v>
      </c>
    </row>
    <row r="8527" customFormat="false" ht="25.5" hidden="false" customHeight="false" outlineLevel="0" collapsed="false">
      <c r="A8527" s="63" t="s">
        <v>1371</v>
      </c>
      <c r="B8527" s="23" t="s">
        <v>1372</v>
      </c>
      <c r="C8527" s="24" t="s">
        <v>17</v>
      </c>
      <c r="D8527" s="24" t="s">
        <v>1314</v>
      </c>
      <c r="E8527" s="62" t="n">
        <v>4.5</v>
      </c>
      <c r="F8527" s="26" t="n">
        <v>14.81</v>
      </c>
      <c r="G8527" s="26" t="n">
        <v>66.63</v>
      </c>
    </row>
    <row r="8528" customFormat="false" ht="25.5" hidden="false" customHeight="false" outlineLevel="0" collapsed="false">
      <c r="A8528" s="63" t="s">
        <v>1349</v>
      </c>
      <c r="B8528" s="23" t="s">
        <v>1350</v>
      </c>
      <c r="C8528" s="24" t="s">
        <v>17</v>
      </c>
      <c r="D8528" s="24" t="s">
        <v>1314</v>
      </c>
      <c r="E8528" s="62" t="n">
        <v>4.5</v>
      </c>
      <c r="F8528" s="26" t="n">
        <v>12.54</v>
      </c>
      <c r="G8528" s="26" t="n">
        <v>56.42</v>
      </c>
    </row>
    <row r="8529" customFormat="false" ht="25.5" hidden="false" customHeight="false" outlineLevel="0" collapsed="false">
      <c r="A8529" s="63" t="s">
        <v>2152</v>
      </c>
      <c r="B8529" s="23" t="s">
        <v>2153</v>
      </c>
      <c r="C8529" s="24" t="s">
        <v>1343</v>
      </c>
      <c r="D8529" s="24" t="s">
        <v>23</v>
      </c>
      <c r="E8529" s="62" t="n">
        <v>1</v>
      </c>
      <c r="F8529" s="26" t="n">
        <v>3734.91</v>
      </c>
      <c r="G8529" s="26" t="n">
        <v>3734.91</v>
      </c>
    </row>
    <row r="8530" customFormat="false" ht="15" hidden="false" customHeight="false" outlineLevel="0" collapsed="false">
      <c r="A8530" s="64" t="s">
        <v>1353</v>
      </c>
      <c r="B8530" s="64"/>
      <c r="C8530" s="64"/>
      <c r="D8530" s="64"/>
      <c r="E8530" s="64"/>
      <c r="F8530" s="64"/>
      <c r="G8530" s="65" t="n">
        <v>85.28</v>
      </c>
    </row>
    <row r="8531" customFormat="false" ht="15" hidden="false" customHeight="false" outlineLevel="0" collapsed="false">
      <c r="A8531" s="64" t="s">
        <v>1354</v>
      </c>
      <c r="B8531" s="64"/>
      <c r="C8531" s="64"/>
      <c r="D8531" s="64"/>
      <c r="E8531" s="64"/>
      <c r="F8531" s="64"/>
      <c r="G8531" s="65" t="n">
        <v>3779.58</v>
      </c>
    </row>
    <row r="8532" customFormat="false" ht="15" hidden="false" customHeight="false" outlineLevel="0" collapsed="false">
      <c r="A8532" s="64" t="s">
        <v>1355</v>
      </c>
      <c r="B8532" s="64"/>
      <c r="C8532" s="64"/>
      <c r="D8532" s="64"/>
      <c r="E8532" s="64"/>
      <c r="F8532" s="64"/>
      <c r="G8532" s="65" t="n">
        <v>3864.86</v>
      </c>
    </row>
    <row r="8533" customFormat="false" ht="15" hidden="false" customHeight="false" outlineLevel="0" collapsed="false">
      <c r="A8533" s="64" t="s">
        <v>1356</v>
      </c>
      <c r="B8533" s="64"/>
      <c r="C8533" s="64"/>
      <c r="D8533" s="64"/>
      <c r="E8533" s="64"/>
      <c r="F8533" s="64"/>
      <c r="G8533" s="65" t="n">
        <v>0</v>
      </c>
    </row>
    <row r="8534" customFormat="false" ht="15" hidden="false" customHeight="false" outlineLevel="0" collapsed="false">
      <c r="A8534" s="64" t="s">
        <v>1357</v>
      </c>
      <c r="B8534" s="64"/>
      <c r="C8534" s="64"/>
      <c r="D8534" s="64"/>
      <c r="E8534" s="64"/>
      <c r="F8534" s="64"/>
      <c r="G8534" s="65" t="n">
        <v>991.34</v>
      </c>
    </row>
    <row r="8535" customFormat="false" ht="15" hidden="false" customHeight="false" outlineLevel="0" collapsed="false">
      <c r="A8535" s="64" t="s">
        <v>1358</v>
      </c>
      <c r="B8535" s="64"/>
      <c r="C8535" s="64"/>
      <c r="D8535" s="64"/>
      <c r="E8535" s="64"/>
      <c r="F8535" s="64"/>
      <c r="G8535" s="65" t="n">
        <v>0</v>
      </c>
    </row>
    <row r="8536" customFormat="false" ht="15" hidden="false" customHeight="false" outlineLevel="0" collapsed="false">
      <c r="A8536" s="64" t="s">
        <v>1359</v>
      </c>
      <c r="B8536" s="64"/>
      <c r="C8536" s="64"/>
      <c r="D8536" s="64"/>
      <c r="E8536" s="64"/>
      <c r="F8536" s="64"/>
      <c r="G8536" s="65" t="n">
        <v>991.34</v>
      </c>
    </row>
    <row r="8537" customFormat="false" ht="15" hidden="false" customHeight="false" outlineLevel="0" collapsed="false">
      <c r="A8537" s="64" t="s">
        <v>1360</v>
      </c>
      <c r="B8537" s="64"/>
      <c r="C8537" s="64"/>
      <c r="D8537" s="64"/>
      <c r="E8537" s="64"/>
      <c r="F8537" s="64"/>
      <c r="G8537" s="65" t="n">
        <v>4856.19</v>
      </c>
    </row>
    <row r="8538" customFormat="false" ht="15" hidden="false" customHeight="false" outlineLevel="0" collapsed="false">
      <c r="A8538" s="64" t="s">
        <v>1361</v>
      </c>
      <c r="B8538" s="64"/>
      <c r="C8538" s="64"/>
      <c r="D8538" s="64"/>
      <c r="E8538" s="64"/>
      <c r="F8538" s="64"/>
      <c r="G8538" s="65" t="n">
        <v>1</v>
      </c>
    </row>
    <row r="8539" customFormat="false" ht="15" hidden="false" customHeight="false" outlineLevel="0" collapsed="false">
      <c r="A8539" s="64" t="s">
        <v>1362</v>
      </c>
      <c r="B8539" s="64"/>
      <c r="C8539" s="64"/>
      <c r="D8539" s="64"/>
      <c r="E8539" s="64"/>
      <c r="F8539" s="64"/>
      <c r="G8539" s="65" t="n">
        <f aca="false">G8537*G8538</f>
        <v>4856.19</v>
      </c>
    </row>
    <row r="8540" customFormat="false" ht="15" hidden="false" customHeight="false" outlineLevel="0" collapsed="false">
      <c r="A8540" s="66"/>
      <c r="B8540" s="66"/>
      <c r="C8540" s="66"/>
      <c r="D8540" s="66"/>
      <c r="E8540" s="66"/>
      <c r="F8540" s="66"/>
      <c r="G8540" s="66"/>
    </row>
    <row r="8541" customFormat="false" ht="38.25" hidden="false" customHeight="false" outlineLevel="0" collapsed="false">
      <c r="A8541" s="30" t="s">
        <v>997</v>
      </c>
      <c r="B8541" s="30" t="s">
        <v>998</v>
      </c>
      <c r="C8541" s="61" t="s">
        <v>17</v>
      </c>
      <c r="D8541" s="61" t="s">
        <v>23</v>
      </c>
      <c r="E8541" s="62"/>
      <c r="F8541" s="25"/>
      <c r="G8541" s="25"/>
    </row>
    <row r="8542" customFormat="false" ht="15" hidden="false" customHeight="false" outlineLevel="0" collapsed="false">
      <c r="A8542" s="63" t="n">
        <v>37329</v>
      </c>
      <c r="B8542" s="23" t="s">
        <v>1699</v>
      </c>
      <c r="C8542" s="24" t="s">
        <v>1343</v>
      </c>
      <c r="D8542" s="24" t="s">
        <v>114</v>
      </c>
      <c r="E8542" s="62" t="n">
        <v>0.13</v>
      </c>
      <c r="F8542" s="26" t="n">
        <v>53.64</v>
      </c>
      <c r="G8542" s="26" t="n">
        <v>6.89</v>
      </c>
    </row>
    <row r="8543" customFormat="false" ht="25.5" hidden="false" customHeight="false" outlineLevel="0" collapsed="false">
      <c r="A8543" s="63" t="s">
        <v>1371</v>
      </c>
      <c r="B8543" s="23" t="s">
        <v>1372</v>
      </c>
      <c r="C8543" s="24" t="s">
        <v>17</v>
      </c>
      <c r="D8543" s="24" t="s">
        <v>1314</v>
      </c>
      <c r="E8543" s="62" t="n">
        <v>3</v>
      </c>
      <c r="F8543" s="26" t="n">
        <v>14.81</v>
      </c>
      <c r="G8543" s="26" t="n">
        <v>44.42</v>
      </c>
    </row>
    <row r="8544" customFormat="false" ht="25.5" hidden="false" customHeight="false" outlineLevel="0" collapsed="false">
      <c r="A8544" s="63" t="s">
        <v>1349</v>
      </c>
      <c r="B8544" s="23" t="s">
        <v>1350</v>
      </c>
      <c r="C8544" s="24" t="s">
        <v>17</v>
      </c>
      <c r="D8544" s="24" t="s">
        <v>1314</v>
      </c>
      <c r="E8544" s="62" t="n">
        <v>3</v>
      </c>
      <c r="F8544" s="26" t="n">
        <v>12.54</v>
      </c>
      <c r="G8544" s="26" t="n">
        <v>37.61</v>
      </c>
    </row>
    <row r="8545" customFormat="false" ht="25.5" hidden="false" customHeight="false" outlineLevel="0" collapsed="false">
      <c r="A8545" s="63" t="s">
        <v>2154</v>
      </c>
      <c r="B8545" s="23" t="s">
        <v>2155</v>
      </c>
      <c r="C8545" s="24" t="s">
        <v>1343</v>
      </c>
      <c r="D8545" s="24" t="s">
        <v>23</v>
      </c>
      <c r="E8545" s="62" t="n">
        <v>1</v>
      </c>
      <c r="F8545" s="26" t="n">
        <v>3164.59</v>
      </c>
      <c r="G8545" s="26" t="n">
        <v>3164.59</v>
      </c>
    </row>
    <row r="8546" customFormat="false" ht="15" hidden="false" customHeight="false" outlineLevel="0" collapsed="false">
      <c r="A8546" s="64" t="s">
        <v>1353</v>
      </c>
      <c r="B8546" s="64"/>
      <c r="C8546" s="64"/>
      <c r="D8546" s="64"/>
      <c r="E8546" s="64"/>
      <c r="F8546" s="64"/>
      <c r="G8546" s="65" t="n">
        <v>56.85</v>
      </c>
    </row>
    <row r="8547" customFormat="false" ht="15" hidden="false" customHeight="false" outlineLevel="0" collapsed="false">
      <c r="A8547" s="64" t="s">
        <v>1354</v>
      </c>
      <c r="B8547" s="64"/>
      <c r="C8547" s="64"/>
      <c r="D8547" s="64"/>
      <c r="E8547" s="64"/>
      <c r="F8547" s="64"/>
      <c r="G8547" s="65" t="n">
        <v>3196.67</v>
      </c>
    </row>
    <row r="8548" customFormat="false" ht="15" hidden="false" customHeight="false" outlineLevel="0" collapsed="false">
      <c r="A8548" s="64" t="s">
        <v>1355</v>
      </c>
      <c r="B8548" s="64"/>
      <c r="C8548" s="64"/>
      <c r="D8548" s="64"/>
      <c r="E8548" s="64"/>
      <c r="F8548" s="64"/>
      <c r="G8548" s="65" t="n">
        <v>3253.52</v>
      </c>
    </row>
    <row r="8549" customFormat="false" ht="15" hidden="false" customHeight="false" outlineLevel="0" collapsed="false">
      <c r="A8549" s="64" t="s">
        <v>1356</v>
      </c>
      <c r="B8549" s="64"/>
      <c r="C8549" s="64"/>
      <c r="D8549" s="64"/>
      <c r="E8549" s="64"/>
      <c r="F8549" s="64"/>
      <c r="G8549" s="65" t="n">
        <v>0</v>
      </c>
    </row>
    <row r="8550" customFormat="false" ht="15" hidden="false" customHeight="false" outlineLevel="0" collapsed="false">
      <c r="A8550" s="64" t="s">
        <v>1357</v>
      </c>
      <c r="B8550" s="64"/>
      <c r="C8550" s="64"/>
      <c r="D8550" s="64"/>
      <c r="E8550" s="64"/>
      <c r="F8550" s="64"/>
      <c r="G8550" s="65" t="n">
        <v>834.53</v>
      </c>
    </row>
    <row r="8551" customFormat="false" ht="15" hidden="false" customHeight="false" outlineLevel="0" collapsed="false">
      <c r="A8551" s="64" t="s">
        <v>1358</v>
      </c>
      <c r="B8551" s="64"/>
      <c r="C8551" s="64"/>
      <c r="D8551" s="64"/>
      <c r="E8551" s="64"/>
      <c r="F8551" s="64"/>
      <c r="G8551" s="65" t="n">
        <v>0</v>
      </c>
    </row>
    <row r="8552" customFormat="false" ht="15" hidden="false" customHeight="false" outlineLevel="0" collapsed="false">
      <c r="A8552" s="64" t="s">
        <v>1359</v>
      </c>
      <c r="B8552" s="64"/>
      <c r="C8552" s="64"/>
      <c r="D8552" s="64"/>
      <c r="E8552" s="64"/>
      <c r="F8552" s="64"/>
      <c r="G8552" s="65" t="n">
        <v>834.53</v>
      </c>
    </row>
    <row r="8553" customFormat="false" ht="15" hidden="false" customHeight="false" outlineLevel="0" collapsed="false">
      <c r="A8553" s="64" t="s">
        <v>1360</v>
      </c>
      <c r="B8553" s="64"/>
      <c r="C8553" s="64"/>
      <c r="D8553" s="64"/>
      <c r="E8553" s="64"/>
      <c r="F8553" s="64"/>
      <c r="G8553" s="65" t="n">
        <v>4088.05</v>
      </c>
    </row>
    <row r="8554" customFormat="false" ht="15" hidden="false" customHeight="false" outlineLevel="0" collapsed="false">
      <c r="A8554" s="64" t="s">
        <v>1361</v>
      </c>
      <c r="B8554" s="64"/>
      <c r="C8554" s="64"/>
      <c r="D8554" s="64"/>
      <c r="E8554" s="64"/>
      <c r="F8554" s="64"/>
      <c r="G8554" s="65" t="n">
        <v>1</v>
      </c>
    </row>
    <row r="8555" customFormat="false" ht="15" hidden="false" customHeight="false" outlineLevel="0" collapsed="false">
      <c r="A8555" s="64" t="s">
        <v>1362</v>
      </c>
      <c r="B8555" s="64"/>
      <c r="C8555" s="64"/>
      <c r="D8555" s="64"/>
      <c r="E8555" s="64"/>
      <c r="F8555" s="64"/>
      <c r="G8555" s="65" t="n">
        <f aca="false">G8553*G8554</f>
        <v>4088.05</v>
      </c>
    </row>
    <row r="8556" customFormat="false" ht="15" hidden="false" customHeight="false" outlineLevel="0" collapsed="false">
      <c r="A8556" s="66"/>
      <c r="B8556" s="66"/>
      <c r="C8556" s="66"/>
      <c r="D8556" s="66"/>
      <c r="E8556" s="66"/>
      <c r="F8556" s="66"/>
      <c r="G8556" s="66"/>
    </row>
    <row r="8557" customFormat="false" ht="51" hidden="false" customHeight="false" outlineLevel="0" collapsed="false">
      <c r="A8557" s="30" t="s">
        <v>999</v>
      </c>
      <c r="B8557" s="30" t="s">
        <v>1000</v>
      </c>
      <c r="C8557" s="61" t="s">
        <v>17</v>
      </c>
      <c r="D8557" s="61" t="s">
        <v>23</v>
      </c>
      <c r="E8557" s="62"/>
      <c r="F8557" s="25"/>
      <c r="G8557" s="25"/>
    </row>
    <row r="8558" customFormat="false" ht="63.75" hidden="false" customHeight="false" outlineLevel="0" collapsed="false">
      <c r="A8558" s="63" t="s">
        <v>1691</v>
      </c>
      <c r="B8558" s="23" t="s">
        <v>1692</v>
      </c>
      <c r="C8558" s="24" t="s">
        <v>17</v>
      </c>
      <c r="D8558" s="24" t="s">
        <v>23</v>
      </c>
      <c r="E8558" s="62" t="n">
        <v>1</v>
      </c>
      <c r="F8558" s="26" t="n">
        <v>21.43</v>
      </c>
      <c r="G8558" s="26" t="n">
        <v>21.43</v>
      </c>
    </row>
    <row r="8559" customFormat="false" ht="38.25" hidden="false" customHeight="false" outlineLevel="0" collapsed="false">
      <c r="A8559" s="63" t="s">
        <v>1707</v>
      </c>
      <c r="B8559" s="23" t="s">
        <v>1708</v>
      </c>
      <c r="C8559" s="24" t="s">
        <v>17</v>
      </c>
      <c r="D8559" s="24" t="s">
        <v>23</v>
      </c>
      <c r="E8559" s="62" t="n">
        <v>1</v>
      </c>
      <c r="F8559" s="26" t="n">
        <v>7.62</v>
      </c>
      <c r="G8559" s="26" t="n">
        <v>7.62</v>
      </c>
    </row>
    <row r="8560" customFormat="false" ht="25.5" hidden="false" customHeight="false" outlineLevel="0" collapsed="false">
      <c r="A8560" s="63" t="s">
        <v>1363</v>
      </c>
      <c r="B8560" s="23" t="s">
        <v>1364</v>
      </c>
      <c r="C8560" s="24" t="s">
        <v>17</v>
      </c>
      <c r="D8560" s="24" t="s">
        <v>1314</v>
      </c>
      <c r="E8560" s="62" t="n">
        <v>0.85</v>
      </c>
      <c r="F8560" s="26" t="n">
        <v>15.53</v>
      </c>
      <c r="G8560" s="26" t="n">
        <v>13.2</v>
      </c>
    </row>
    <row r="8561" customFormat="false" ht="38.25" hidden="false" customHeight="false" outlineLevel="0" collapsed="false">
      <c r="A8561" s="63" t="s">
        <v>2156</v>
      </c>
      <c r="B8561" s="23" t="s">
        <v>2157</v>
      </c>
      <c r="C8561" s="24" t="s">
        <v>1343</v>
      </c>
      <c r="D8561" s="24" t="s">
        <v>23</v>
      </c>
      <c r="E8561" s="62" t="n">
        <v>1</v>
      </c>
      <c r="F8561" s="26" t="n">
        <v>602.59</v>
      </c>
      <c r="G8561" s="26" t="n">
        <v>602.59</v>
      </c>
    </row>
    <row r="8562" customFormat="false" ht="15" hidden="false" customHeight="false" outlineLevel="0" collapsed="false">
      <c r="A8562" s="64" t="s">
        <v>1353</v>
      </c>
      <c r="B8562" s="64"/>
      <c r="C8562" s="64"/>
      <c r="D8562" s="64"/>
      <c r="E8562" s="64"/>
      <c r="F8562" s="64"/>
      <c r="G8562" s="65" t="n">
        <v>13.13</v>
      </c>
    </row>
    <row r="8563" customFormat="false" ht="15" hidden="false" customHeight="false" outlineLevel="0" collapsed="false">
      <c r="A8563" s="64" t="s">
        <v>1354</v>
      </c>
      <c r="B8563" s="64"/>
      <c r="C8563" s="64"/>
      <c r="D8563" s="64"/>
      <c r="E8563" s="64"/>
      <c r="F8563" s="64"/>
      <c r="G8563" s="65" t="n">
        <v>631.71</v>
      </c>
    </row>
    <row r="8564" customFormat="false" ht="15" hidden="false" customHeight="false" outlineLevel="0" collapsed="false">
      <c r="A8564" s="64" t="s">
        <v>1355</v>
      </c>
      <c r="B8564" s="64"/>
      <c r="C8564" s="64"/>
      <c r="D8564" s="64"/>
      <c r="E8564" s="64"/>
      <c r="F8564" s="64"/>
      <c r="G8564" s="65" t="n">
        <v>644.84</v>
      </c>
    </row>
    <row r="8565" customFormat="false" ht="15" hidden="false" customHeight="false" outlineLevel="0" collapsed="false">
      <c r="A8565" s="64" t="s">
        <v>1356</v>
      </c>
      <c r="B8565" s="64"/>
      <c r="C8565" s="64"/>
      <c r="D8565" s="64"/>
      <c r="E8565" s="64"/>
      <c r="F8565" s="64"/>
      <c r="G8565" s="65" t="n">
        <v>0</v>
      </c>
    </row>
    <row r="8566" customFormat="false" ht="15" hidden="false" customHeight="false" outlineLevel="0" collapsed="false">
      <c r="A8566" s="64" t="s">
        <v>1357</v>
      </c>
      <c r="B8566" s="64"/>
      <c r="C8566" s="64"/>
      <c r="D8566" s="64"/>
      <c r="E8566" s="64"/>
      <c r="F8566" s="64"/>
      <c r="G8566" s="65" t="n">
        <v>165.4</v>
      </c>
    </row>
    <row r="8567" customFormat="false" ht="15" hidden="false" customHeight="false" outlineLevel="0" collapsed="false">
      <c r="A8567" s="64" t="s">
        <v>1358</v>
      </c>
      <c r="B8567" s="64"/>
      <c r="C8567" s="64"/>
      <c r="D8567" s="64"/>
      <c r="E8567" s="64"/>
      <c r="F8567" s="64"/>
      <c r="G8567" s="65" t="n">
        <v>0</v>
      </c>
    </row>
    <row r="8568" customFormat="false" ht="15" hidden="false" customHeight="false" outlineLevel="0" collapsed="false">
      <c r="A8568" s="64" t="s">
        <v>1359</v>
      </c>
      <c r="B8568" s="64"/>
      <c r="C8568" s="64"/>
      <c r="D8568" s="64"/>
      <c r="E8568" s="64"/>
      <c r="F8568" s="64"/>
      <c r="G8568" s="65" t="n">
        <v>165.4</v>
      </c>
    </row>
    <row r="8569" customFormat="false" ht="15" hidden="false" customHeight="false" outlineLevel="0" collapsed="false">
      <c r="A8569" s="64" t="s">
        <v>1360</v>
      </c>
      <c r="B8569" s="64"/>
      <c r="C8569" s="64"/>
      <c r="D8569" s="64"/>
      <c r="E8569" s="64"/>
      <c r="F8569" s="64"/>
      <c r="G8569" s="65" t="n">
        <v>810.24</v>
      </c>
    </row>
    <row r="8570" customFormat="false" ht="15" hidden="false" customHeight="false" outlineLevel="0" collapsed="false">
      <c r="A8570" s="64" t="s">
        <v>1361</v>
      </c>
      <c r="B8570" s="64"/>
      <c r="C8570" s="64"/>
      <c r="D8570" s="64"/>
      <c r="E8570" s="64"/>
      <c r="F8570" s="64"/>
      <c r="G8570" s="65" t="n">
        <v>1</v>
      </c>
    </row>
    <row r="8571" customFormat="false" ht="15" hidden="false" customHeight="false" outlineLevel="0" collapsed="false">
      <c r="A8571" s="64" t="s">
        <v>1362</v>
      </c>
      <c r="B8571" s="64"/>
      <c r="C8571" s="64"/>
      <c r="D8571" s="64"/>
      <c r="E8571" s="64"/>
      <c r="F8571" s="64"/>
      <c r="G8571" s="65" t="n">
        <f aca="false">G8569*G8570</f>
        <v>810.24</v>
      </c>
    </row>
    <row r="8572" customFormat="false" ht="15" hidden="false" customHeight="false" outlineLevel="0" collapsed="false">
      <c r="A8572" s="66"/>
      <c r="B8572" s="66"/>
      <c r="C8572" s="66"/>
      <c r="D8572" s="66"/>
      <c r="E8572" s="66"/>
      <c r="F8572" s="66"/>
      <c r="G8572" s="66"/>
    </row>
    <row r="8573" customFormat="false" ht="51" hidden="false" customHeight="false" outlineLevel="0" collapsed="false">
      <c r="A8573" s="30" t="s">
        <v>1001</v>
      </c>
      <c r="B8573" s="30" t="s">
        <v>1002</v>
      </c>
      <c r="C8573" s="61" t="s">
        <v>17</v>
      </c>
      <c r="D8573" s="61" t="s">
        <v>23</v>
      </c>
      <c r="E8573" s="62"/>
      <c r="F8573" s="25"/>
      <c r="G8573" s="25"/>
    </row>
    <row r="8574" customFormat="false" ht="63.75" hidden="false" customHeight="false" outlineLevel="0" collapsed="false">
      <c r="A8574" s="63" t="s">
        <v>1691</v>
      </c>
      <c r="B8574" s="23" t="s">
        <v>1692</v>
      </c>
      <c r="C8574" s="24" t="s">
        <v>17</v>
      </c>
      <c r="D8574" s="24" t="s">
        <v>23</v>
      </c>
      <c r="E8574" s="62" t="n">
        <v>2</v>
      </c>
      <c r="F8574" s="26" t="n">
        <v>21.43</v>
      </c>
      <c r="G8574" s="26" t="n">
        <v>42.87</v>
      </c>
    </row>
    <row r="8575" customFormat="false" ht="38.25" hidden="false" customHeight="false" outlineLevel="0" collapsed="false">
      <c r="A8575" s="63" t="s">
        <v>1707</v>
      </c>
      <c r="B8575" s="23" t="s">
        <v>1708</v>
      </c>
      <c r="C8575" s="24" t="s">
        <v>17</v>
      </c>
      <c r="D8575" s="24" t="s">
        <v>23</v>
      </c>
      <c r="E8575" s="62" t="n">
        <v>2</v>
      </c>
      <c r="F8575" s="26" t="n">
        <v>7.62</v>
      </c>
      <c r="G8575" s="26" t="n">
        <v>15.23</v>
      </c>
    </row>
    <row r="8576" customFormat="false" ht="38.25" hidden="false" customHeight="false" outlineLevel="0" collapsed="false">
      <c r="A8576" s="63" t="s">
        <v>2158</v>
      </c>
      <c r="B8576" s="23" t="s">
        <v>2159</v>
      </c>
      <c r="C8576" s="24" t="s">
        <v>1343</v>
      </c>
      <c r="D8576" s="24" t="s">
        <v>23</v>
      </c>
      <c r="E8576" s="62" t="n">
        <v>2</v>
      </c>
      <c r="F8576" s="26" t="n">
        <v>58.65</v>
      </c>
      <c r="G8576" s="26" t="n">
        <v>117.3</v>
      </c>
    </row>
    <row r="8577" customFormat="false" ht="15" hidden="false" customHeight="false" outlineLevel="0" collapsed="false">
      <c r="A8577" s="64" t="s">
        <v>1353</v>
      </c>
      <c r="B8577" s="64"/>
      <c r="C8577" s="64"/>
      <c r="D8577" s="64"/>
      <c r="E8577" s="64"/>
      <c r="F8577" s="64"/>
      <c r="G8577" s="65" t="n">
        <v>3.49</v>
      </c>
    </row>
    <row r="8578" customFormat="false" ht="15" hidden="false" customHeight="false" outlineLevel="0" collapsed="false">
      <c r="A8578" s="64" t="s">
        <v>1354</v>
      </c>
      <c r="B8578" s="64"/>
      <c r="C8578" s="64"/>
      <c r="D8578" s="64"/>
      <c r="E8578" s="64"/>
      <c r="F8578" s="64"/>
      <c r="G8578" s="65" t="n">
        <v>84.21</v>
      </c>
    </row>
    <row r="8579" customFormat="false" ht="15" hidden="false" customHeight="false" outlineLevel="0" collapsed="false">
      <c r="A8579" s="64" t="s">
        <v>1355</v>
      </c>
      <c r="B8579" s="64"/>
      <c r="C8579" s="64"/>
      <c r="D8579" s="64"/>
      <c r="E8579" s="64"/>
      <c r="F8579" s="64"/>
      <c r="G8579" s="65" t="n">
        <v>87.7</v>
      </c>
    </row>
    <row r="8580" customFormat="false" ht="15" hidden="false" customHeight="false" outlineLevel="0" collapsed="false">
      <c r="A8580" s="64" t="s">
        <v>1356</v>
      </c>
      <c r="B8580" s="64"/>
      <c r="C8580" s="64"/>
      <c r="D8580" s="64"/>
      <c r="E8580" s="64"/>
      <c r="F8580" s="64"/>
      <c r="G8580" s="65" t="n">
        <v>0</v>
      </c>
    </row>
    <row r="8581" customFormat="false" ht="15" hidden="false" customHeight="false" outlineLevel="0" collapsed="false">
      <c r="A8581" s="64" t="s">
        <v>1357</v>
      </c>
      <c r="B8581" s="64"/>
      <c r="C8581" s="64"/>
      <c r="D8581" s="64"/>
      <c r="E8581" s="64"/>
      <c r="F8581" s="64"/>
      <c r="G8581" s="65" t="n">
        <v>22.5</v>
      </c>
    </row>
    <row r="8582" customFormat="false" ht="15" hidden="false" customHeight="false" outlineLevel="0" collapsed="false">
      <c r="A8582" s="64" t="s">
        <v>1358</v>
      </c>
      <c r="B8582" s="64"/>
      <c r="C8582" s="64"/>
      <c r="D8582" s="64"/>
      <c r="E8582" s="64"/>
      <c r="F8582" s="64"/>
      <c r="G8582" s="65" t="n">
        <v>0</v>
      </c>
    </row>
    <row r="8583" customFormat="false" ht="15" hidden="false" customHeight="false" outlineLevel="0" collapsed="false">
      <c r="A8583" s="64" t="s">
        <v>1359</v>
      </c>
      <c r="B8583" s="64"/>
      <c r="C8583" s="64"/>
      <c r="D8583" s="64"/>
      <c r="E8583" s="64"/>
      <c r="F8583" s="64"/>
      <c r="G8583" s="65" t="n">
        <v>22.5</v>
      </c>
    </row>
    <row r="8584" customFormat="false" ht="15" hidden="false" customHeight="false" outlineLevel="0" collapsed="false">
      <c r="A8584" s="64" t="s">
        <v>1360</v>
      </c>
      <c r="B8584" s="64"/>
      <c r="C8584" s="64"/>
      <c r="D8584" s="64"/>
      <c r="E8584" s="64"/>
      <c r="F8584" s="64"/>
      <c r="G8584" s="65" t="n">
        <v>110.19</v>
      </c>
    </row>
    <row r="8585" customFormat="false" ht="15" hidden="false" customHeight="false" outlineLevel="0" collapsed="false">
      <c r="A8585" s="64" t="s">
        <v>1361</v>
      </c>
      <c r="B8585" s="64"/>
      <c r="C8585" s="64"/>
      <c r="D8585" s="64"/>
      <c r="E8585" s="64"/>
      <c r="F8585" s="64"/>
      <c r="G8585" s="65" t="n">
        <v>2</v>
      </c>
    </row>
    <row r="8586" customFormat="false" ht="15" hidden="false" customHeight="false" outlineLevel="0" collapsed="false">
      <c r="A8586" s="64" t="s">
        <v>1362</v>
      </c>
      <c r="B8586" s="64"/>
      <c r="C8586" s="64"/>
      <c r="D8586" s="64"/>
      <c r="E8586" s="64"/>
      <c r="F8586" s="64"/>
      <c r="G8586" s="65" t="n">
        <f aca="false">G8584*G8585</f>
        <v>220.38</v>
      </c>
    </row>
    <row r="8587" customFormat="false" ht="15" hidden="false" customHeight="false" outlineLevel="0" collapsed="false">
      <c r="A8587" s="66"/>
      <c r="B8587" s="66"/>
      <c r="C8587" s="66"/>
      <c r="D8587" s="66"/>
      <c r="E8587" s="66"/>
      <c r="F8587" s="66"/>
      <c r="G8587" s="66"/>
    </row>
    <row r="8588" customFormat="false" ht="51" hidden="false" customHeight="false" outlineLevel="0" collapsed="false">
      <c r="A8588" s="30" t="s">
        <v>1003</v>
      </c>
      <c r="B8588" s="30" t="s">
        <v>255</v>
      </c>
      <c r="C8588" s="61" t="s">
        <v>17</v>
      </c>
      <c r="D8588" s="61" t="s">
        <v>23</v>
      </c>
      <c r="E8588" s="62"/>
      <c r="F8588" s="25"/>
      <c r="G8588" s="25"/>
    </row>
    <row r="8589" customFormat="false" ht="63.75" hidden="false" customHeight="false" outlineLevel="0" collapsed="false">
      <c r="A8589" s="63" t="s">
        <v>1691</v>
      </c>
      <c r="B8589" s="23" t="s">
        <v>1692</v>
      </c>
      <c r="C8589" s="24" t="s">
        <v>17</v>
      </c>
      <c r="D8589" s="24" t="s">
        <v>23</v>
      </c>
      <c r="E8589" s="62" t="n">
        <v>6</v>
      </c>
      <c r="F8589" s="26" t="n">
        <v>21.43</v>
      </c>
      <c r="G8589" s="26" t="n">
        <v>128.6</v>
      </c>
    </row>
    <row r="8590" customFormat="false" ht="38.25" hidden="false" customHeight="false" outlineLevel="0" collapsed="false">
      <c r="A8590" s="63" t="s">
        <v>1707</v>
      </c>
      <c r="B8590" s="23" t="s">
        <v>1708</v>
      </c>
      <c r="C8590" s="24" t="s">
        <v>17</v>
      </c>
      <c r="D8590" s="24" t="s">
        <v>23</v>
      </c>
      <c r="E8590" s="62" t="n">
        <v>6</v>
      </c>
      <c r="F8590" s="26" t="n">
        <v>7.62</v>
      </c>
      <c r="G8590" s="26" t="n">
        <v>45.7</v>
      </c>
    </row>
    <row r="8591" customFormat="false" ht="38.25" hidden="false" customHeight="false" outlineLevel="0" collapsed="false">
      <c r="A8591" s="63" t="s">
        <v>1709</v>
      </c>
      <c r="B8591" s="23" t="s">
        <v>1710</v>
      </c>
      <c r="C8591" s="24" t="s">
        <v>1343</v>
      </c>
      <c r="D8591" s="24" t="s">
        <v>23</v>
      </c>
      <c r="E8591" s="62" t="n">
        <v>6</v>
      </c>
      <c r="F8591" s="26" t="n">
        <v>85.2</v>
      </c>
      <c r="G8591" s="26" t="n">
        <v>511.2</v>
      </c>
    </row>
    <row r="8592" customFormat="false" ht="15" hidden="false" customHeight="false" outlineLevel="0" collapsed="false">
      <c r="A8592" s="64" t="s">
        <v>1353</v>
      </c>
      <c r="B8592" s="64"/>
      <c r="C8592" s="64"/>
      <c r="D8592" s="64"/>
      <c r="E8592" s="64"/>
      <c r="F8592" s="64"/>
      <c r="G8592" s="65" t="n">
        <v>3.49</v>
      </c>
    </row>
    <row r="8593" customFormat="false" ht="15" hidden="false" customHeight="false" outlineLevel="0" collapsed="false">
      <c r="A8593" s="64" t="s">
        <v>1354</v>
      </c>
      <c r="B8593" s="64"/>
      <c r="C8593" s="64"/>
      <c r="D8593" s="64"/>
      <c r="E8593" s="64"/>
      <c r="F8593" s="64"/>
      <c r="G8593" s="65" t="n">
        <v>110.76</v>
      </c>
    </row>
    <row r="8594" customFormat="false" ht="15" hidden="false" customHeight="false" outlineLevel="0" collapsed="false">
      <c r="A8594" s="64" t="s">
        <v>1355</v>
      </c>
      <c r="B8594" s="64"/>
      <c r="C8594" s="64"/>
      <c r="D8594" s="64"/>
      <c r="E8594" s="64"/>
      <c r="F8594" s="64"/>
      <c r="G8594" s="65" t="n">
        <v>114.25</v>
      </c>
    </row>
    <row r="8595" customFormat="false" ht="15" hidden="false" customHeight="false" outlineLevel="0" collapsed="false">
      <c r="A8595" s="64" t="s">
        <v>1356</v>
      </c>
      <c r="B8595" s="64"/>
      <c r="C8595" s="64"/>
      <c r="D8595" s="64"/>
      <c r="E8595" s="64"/>
      <c r="F8595" s="64"/>
      <c r="G8595" s="65" t="n">
        <v>0</v>
      </c>
    </row>
    <row r="8596" customFormat="false" ht="15" hidden="false" customHeight="false" outlineLevel="0" collapsed="false">
      <c r="A8596" s="64" t="s">
        <v>1357</v>
      </c>
      <c r="B8596" s="64"/>
      <c r="C8596" s="64"/>
      <c r="D8596" s="64"/>
      <c r="E8596" s="64"/>
      <c r="F8596" s="64"/>
      <c r="G8596" s="65" t="n">
        <v>29.31</v>
      </c>
    </row>
    <row r="8597" customFormat="false" ht="15" hidden="false" customHeight="false" outlineLevel="0" collapsed="false">
      <c r="A8597" s="64" t="s">
        <v>1358</v>
      </c>
      <c r="B8597" s="64"/>
      <c r="C8597" s="64"/>
      <c r="D8597" s="64"/>
      <c r="E8597" s="64"/>
      <c r="F8597" s="64"/>
      <c r="G8597" s="65" t="n">
        <v>0</v>
      </c>
    </row>
    <row r="8598" customFormat="false" ht="15" hidden="false" customHeight="false" outlineLevel="0" collapsed="false">
      <c r="A8598" s="64" t="s">
        <v>1359</v>
      </c>
      <c r="B8598" s="64"/>
      <c r="C8598" s="64"/>
      <c r="D8598" s="64"/>
      <c r="E8598" s="64"/>
      <c r="F8598" s="64"/>
      <c r="G8598" s="65" t="n">
        <v>29.31</v>
      </c>
    </row>
    <row r="8599" customFormat="false" ht="15" hidden="false" customHeight="false" outlineLevel="0" collapsed="false">
      <c r="A8599" s="64" t="s">
        <v>1360</v>
      </c>
      <c r="B8599" s="64"/>
      <c r="C8599" s="64"/>
      <c r="D8599" s="64"/>
      <c r="E8599" s="64"/>
      <c r="F8599" s="64"/>
      <c r="G8599" s="65" t="n">
        <v>143.55</v>
      </c>
    </row>
    <row r="8600" customFormat="false" ht="15" hidden="false" customHeight="false" outlineLevel="0" collapsed="false">
      <c r="A8600" s="64" t="s">
        <v>1361</v>
      </c>
      <c r="B8600" s="64"/>
      <c r="C8600" s="64"/>
      <c r="D8600" s="64"/>
      <c r="E8600" s="64"/>
      <c r="F8600" s="64"/>
      <c r="G8600" s="65" t="n">
        <v>6</v>
      </c>
    </row>
    <row r="8601" customFormat="false" ht="15" hidden="false" customHeight="false" outlineLevel="0" collapsed="false">
      <c r="A8601" s="64" t="s">
        <v>1362</v>
      </c>
      <c r="B8601" s="64"/>
      <c r="C8601" s="64"/>
      <c r="D8601" s="64"/>
      <c r="E8601" s="64"/>
      <c r="F8601" s="64"/>
      <c r="G8601" s="65" t="n">
        <f aca="false">G8599*G8600</f>
        <v>861.3</v>
      </c>
    </row>
    <row r="8602" customFormat="false" ht="15" hidden="false" customHeight="false" outlineLevel="0" collapsed="false">
      <c r="A8602" s="66"/>
      <c r="B8602" s="66"/>
      <c r="C8602" s="66"/>
      <c r="D8602" s="66"/>
      <c r="E8602" s="66"/>
      <c r="F8602" s="66"/>
      <c r="G8602" s="66"/>
    </row>
    <row r="8603" customFormat="false" ht="38.25" hidden="false" customHeight="false" outlineLevel="0" collapsed="false">
      <c r="A8603" s="30" t="s">
        <v>1004</v>
      </c>
      <c r="B8603" s="30" t="s">
        <v>1005</v>
      </c>
      <c r="C8603" s="61" t="s">
        <v>17</v>
      </c>
      <c r="D8603" s="61" t="s">
        <v>23</v>
      </c>
      <c r="E8603" s="62"/>
      <c r="F8603" s="25"/>
      <c r="G8603" s="25"/>
    </row>
    <row r="8604" customFormat="false" ht="15" hidden="false" customHeight="false" outlineLevel="0" collapsed="false">
      <c r="A8604" s="63" t="n">
        <v>37329</v>
      </c>
      <c r="B8604" s="23" t="s">
        <v>1699</v>
      </c>
      <c r="C8604" s="24" t="s">
        <v>1343</v>
      </c>
      <c r="D8604" s="24" t="s">
        <v>114</v>
      </c>
      <c r="E8604" s="62" t="n">
        <v>0.29</v>
      </c>
      <c r="F8604" s="26" t="n">
        <v>53.64</v>
      </c>
      <c r="G8604" s="26" t="n">
        <v>15.76</v>
      </c>
    </row>
    <row r="8605" customFormat="false" ht="63.75" hidden="false" customHeight="false" outlineLevel="0" collapsed="false">
      <c r="A8605" s="63" t="n">
        <v>4384</v>
      </c>
      <c r="B8605" s="23" t="s">
        <v>2160</v>
      </c>
      <c r="C8605" s="24" t="s">
        <v>1343</v>
      </c>
      <c r="D8605" s="24" t="s">
        <v>23</v>
      </c>
      <c r="E8605" s="62" t="n">
        <v>4</v>
      </c>
      <c r="F8605" s="26" t="n">
        <v>7.58</v>
      </c>
      <c r="G8605" s="26" t="n">
        <v>30.32</v>
      </c>
    </row>
    <row r="8606" customFormat="false" ht="25.5" hidden="false" customHeight="false" outlineLevel="0" collapsed="false">
      <c r="A8606" s="63" t="n">
        <v>6138</v>
      </c>
      <c r="B8606" s="23" t="s">
        <v>2161</v>
      </c>
      <c r="C8606" s="24" t="s">
        <v>1343</v>
      </c>
      <c r="D8606" s="24" t="s">
        <v>23</v>
      </c>
      <c r="E8606" s="62" t="n">
        <v>2</v>
      </c>
      <c r="F8606" s="26" t="n">
        <v>1.51</v>
      </c>
      <c r="G8606" s="26" t="n">
        <v>3.02</v>
      </c>
    </row>
    <row r="8607" customFormat="false" ht="38.25" hidden="false" customHeight="false" outlineLevel="0" collapsed="false">
      <c r="A8607" s="63" t="s">
        <v>1369</v>
      </c>
      <c r="B8607" s="23" t="s">
        <v>1370</v>
      </c>
      <c r="C8607" s="24" t="s">
        <v>17</v>
      </c>
      <c r="D8607" s="24" t="s">
        <v>1314</v>
      </c>
      <c r="E8607" s="62" t="n">
        <v>1.56</v>
      </c>
      <c r="F8607" s="26" t="n">
        <v>15.51</v>
      </c>
      <c r="G8607" s="26" t="n">
        <v>24.19</v>
      </c>
    </row>
    <row r="8608" customFormat="false" ht="25.5" hidden="false" customHeight="false" outlineLevel="0" collapsed="false">
      <c r="A8608" s="63" t="s">
        <v>1349</v>
      </c>
      <c r="B8608" s="23" t="s">
        <v>1350</v>
      </c>
      <c r="C8608" s="24" t="s">
        <v>17</v>
      </c>
      <c r="D8608" s="24" t="s">
        <v>1314</v>
      </c>
      <c r="E8608" s="62" t="n">
        <v>0.88</v>
      </c>
      <c r="F8608" s="26" t="n">
        <v>12.54</v>
      </c>
      <c r="G8608" s="26" t="n">
        <v>11.03</v>
      </c>
    </row>
    <row r="8609" customFormat="false" ht="38.25" hidden="false" customHeight="false" outlineLevel="0" collapsed="false">
      <c r="A8609" s="63" t="s">
        <v>2162</v>
      </c>
      <c r="B8609" s="23" t="s">
        <v>2163</v>
      </c>
      <c r="C8609" s="24" t="s">
        <v>1343</v>
      </c>
      <c r="D8609" s="24" t="s">
        <v>23</v>
      </c>
      <c r="E8609" s="62" t="n">
        <v>2</v>
      </c>
      <c r="F8609" s="26" t="n">
        <v>754.41</v>
      </c>
      <c r="G8609" s="26" t="n">
        <v>1508.82</v>
      </c>
    </row>
    <row r="8610" customFormat="false" ht="15" hidden="false" customHeight="false" outlineLevel="0" collapsed="false">
      <c r="A8610" s="64" t="s">
        <v>1353</v>
      </c>
      <c r="B8610" s="64"/>
      <c r="C8610" s="64"/>
      <c r="D8610" s="64"/>
      <c r="E8610" s="64"/>
      <c r="F8610" s="64"/>
      <c r="G8610" s="65" t="n">
        <v>12.49</v>
      </c>
    </row>
    <row r="8611" customFormat="false" ht="15" hidden="false" customHeight="false" outlineLevel="0" collapsed="false">
      <c r="A8611" s="64" t="s">
        <v>1354</v>
      </c>
      <c r="B8611" s="64"/>
      <c r="C8611" s="64"/>
      <c r="D8611" s="64"/>
      <c r="E8611" s="64"/>
      <c r="F8611" s="64"/>
      <c r="G8611" s="65" t="n">
        <v>784.08</v>
      </c>
    </row>
    <row r="8612" customFormat="false" ht="15" hidden="false" customHeight="false" outlineLevel="0" collapsed="false">
      <c r="A8612" s="64" t="s">
        <v>1355</v>
      </c>
      <c r="B8612" s="64"/>
      <c r="C8612" s="64"/>
      <c r="D8612" s="64"/>
      <c r="E8612" s="64"/>
      <c r="F8612" s="64"/>
      <c r="G8612" s="65" t="n">
        <v>796.57</v>
      </c>
    </row>
    <row r="8613" customFormat="false" ht="15" hidden="false" customHeight="false" outlineLevel="0" collapsed="false">
      <c r="A8613" s="64" t="s">
        <v>1356</v>
      </c>
      <c r="B8613" s="64"/>
      <c r="C8613" s="64"/>
      <c r="D8613" s="64"/>
      <c r="E8613" s="64"/>
      <c r="F8613" s="64"/>
      <c r="G8613" s="65" t="n">
        <v>0</v>
      </c>
    </row>
    <row r="8614" customFormat="false" ht="15" hidden="false" customHeight="false" outlineLevel="0" collapsed="false">
      <c r="A8614" s="64" t="s">
        <v>1357</v>
      </c>
      <c r="B8614" s="64"/>
      <c r="C8614" s="64"/>
      <c r="D8614" s="64"/>
      <c r="E8614" s="64"/>
      <c r="F8614" s="64"/>
      <c r="G8614" s="65" t="n">
        <v>204.32</v>
      </c>
    </row>
    <row r="8615" customFormat="false" ht="15" hidden="false" customHeight="false" outlineLevel="0" collapsed="false">
      <c r="A8615" s="64" t="s">
        <v>1358</v>
      </c>
      <c r="B8615" s="64"/>
      <c r="C8615" s="64"/>
      <c r="D8615" s="64"/>
      <c r="E8615" s="64"/>
      <c r="F8615" s="64"/>
      <c r="G8615" s="65" t="n">
        <v>0</v>
      </c>
    </row>
    <row r="8616" customFormat="false" ht="15" hidden="false" customHeight="false" outlineLevel="0" collapsed="false">
      <c r="A8616" s="64" t="s">
        <v>1359</v>
      </c>
      <c r="B8616" s="64"/>
      <c r="C8616" s="64"/>
      <c r="D8616" s="64"/>
      <c r="E8616" s="64"/>
      <c r="F8616" s="64"/>
      <c r="G8616" s="65" t="n">
        <v>204.32</v>
      </c>
    </row>
    <row r="8617" customFormat="false" ht="15" hidden="false" customHeight="false" outlineLevel="0" collapsed="false">
      <c r="A8617" s="64" t="s">
        <v>1360</v>
      </c>
      <c r="B8617" s="64"/>
      <c r="C8617" s="64"/>
      <c r="D8617" s="64"/>
      <c r="E8617" s="64"/>
      <c r="F8617" s="64"/>
      <c r="G8617" s="65" t="n">
        <v>1000.89</v>
      </c>
    </row>
    <row r="8618" customFormat="false" ht="15" hidden="false" customHeight="false" outlineLevel="0" collapsed="false">
      <c r="A8618" s="64" t="s">
        <v>1361</v>
      </c>
      <c r="B8618" s="64"/>
      <c r="C8618" s="64"/>
      <c r="D8618" s="64"/>
      <c r="E8618" s="64"/>
      <c r="F8618" s="64"/>
      <c r="G8618" s="65" t="n">
        <v>2</v>
      </c>
    </row>
    <row r="8619" customFormat="false" ht="15" hidden="false" customHeight="false" outlineLevel="0" collapsed="false">
      <c r="A8619" s="64" t="s">
        <v>1362</v>
      </c>
      <c r="B8619" s="64"/>
      <c r="C8619" s="64"/>
      <c r="D8619" s="64"/>
      <c r="E8619" s="64"/>
      <c r="F8619" s="64"/>
      <c r="G8619" s="65" t="n">
        <f aca="false">G8617*G8618</f>
        <v>2001.78</v>
      </c>
    </row>
    <row r="8620" customFormat="false" ht="15" hidden="false" customHeight="false" outlineLevel="0" collapsed="false">
      <c r="A8620" s="66"/>
      <c r="B8620" s="66"/>
      <c r="C8620" s="66"/>
      <c r="D8620" s="66"/>
      <c r="E8620" s="66"/>
      <c r="F8620" s="66"/>
      <c r="G8620" s="66"/>
    </row>
    <row r="8621" customFormat="false" ht="102" hidden="false" customHeight="false" outlineLevel="0" collapsed="false">
      <c r="A8621" s="30" t="s">
        <v>1006</v>
      </c>
      <c r="B8621" s="30" t="s">
        <v>1007</v>
      </c>
      <c r="C8621" s="61" t="s">
        <v>17</v>
      </c>
      <c r="D8621" s="61" t="s">
        <v>23</v>
      </c>
      <c r="E8621" s="62"/>
      <c r="F8621" s="25"/>
      <c r="G8621" s="25"/>
    </row>
    <row r="8622" customFormat="false" ht="25.5" hidden="false" customHeight="false" outlineLevel="0" collapsed="false">
      <c r="A8622" s="63" t="n">
        <v>11683</v>
      </c>
      <c r="B8622" s="23" t="s">
        <v>2164</v>
      </c>
      <c r="C8622" s="24" t="s">
        <v>1343</v>
      </c>
      <c r="D8622" s="24" t="s">
        <v>23</v>
      </c>
      <c r="E8622" s="62" t="n">
        <v>3</v>
      </c>
      <c r="F8622" s="26" t="n">
        <v>43.55</v>
      </c>
      <c r="G8622" s="26" t="n">
        <v>130.65</v>
      </c>
    </row>
    <row r="8623" customFormat="false" ht="51" hidden="false" customHeight="false" outlineLevel="0" collapsed="false">
      <c r="A8623" s="63" t="n">
        <v>21112</v>
      </c>
      <c r="B8623" s="23" t="s">
        <v>1469</v>
      </c>
      <c r="C8623" s="24" t="s">
        <v>1343</v>
      </c>
      <c r="D8623" s="24" t="s">
        <v>23</v>
      </c>
      <c r="E8623" s="62" t="n">
        <v>3</v>
      </c>
      <c r="F8623" s="26" t="n">
        <v>156.12</v>
      </c>
      <c r="G8623" s="26" t="n">
        <v>468.36</v>
      </c>
    </row>
    <row r="8624" customFormat="false" ht="25.5" hidden="false" customHeight="false" outlineLevel="0" collapsed="false">
      <c r="A8624" s="63" t="n">
        <v>3146</v>
      </c>
      <c r="B8624" s="23" t="s">
        <v>1711</v>
      </c>
      <c r="C8624" s="24" t="s">
        <v>1343</v>
      </c>
      <c r="D8624" s="24" t="s">
        <v>23</v>
      </c>
      <c r="E8624" s="62" t="n">
        <v>0.23</v>
      </c>
      <c r="F8624" s="26" t="n">
        <v>3</v>
      </c>
      <c r="G8624" s="26" t="n">
        <v>0.68</v>
      </c>
    </row>
    <row r="8625" customFormat="false" ht="51" hidden="false" customHeight="false" outlineLevel="0" collapsed="false">
      <c r="A8625" s="63" t="n">
        <v>4351</v>
      </c>
      <c r="B8625" s="23" t="s">
        <v>2165</v>
      </c>
      <c r="C8625" s="24" t="s">
        <v>1343</v>
      </c>
      <c r="D8625" s="24" t="s">
        <v>23</v>
      </c>
      <c r="E8625" s="62" t="n">
        <v>6</v>
      </c>
      <c r="F8625" s="26" t="n">
        <v>5.62</v>
      </c>
      <c r="G8625" s="26" t="n">
        <v>33.72</v>
      </c>
    </row>
    <row r="8626" customFormat="false" ht="38.25" hidden="false" customHeight="false" outlineLevel="0" collapsed="false">
      <c r="A8626" s="63" t="s">
        <v>1375</v>
      </c>
      <c r="B8626" s="23" t="s">
        <v>1376</v>
      </c>
      <c r="C8626" s="24" t="s">
        <v>17</v>
      </c>
      <c r="D8626" s="24" t="s">
        <v>1314</v>
      </c>
      <c r="E8626" s="62" t="n">
        <v>9.6</v>
      </c>
      <c r="F8626" s="26" t="n">
        <v>12.7</v>
      </c>
      <c r="G8626" s="26" t="n">
        <v>121.9</v>
      </c>
    </row>
    <row r="8627" customFormat="false" ht="38.25" hidden="false" customHeight="false" outlineLevel="0" collapsed="false">
      <c r="A8627" s="63" t="s">
        <v>1369</v>
      </c>
      <c r="B8627" s="23" t="s">
        <v>1370</v>
      </c>
      <c r="C8627" s="24" t="s">
        <v>17</v>
      </c>
      <c r="D8627" s="24" t="s">
        <v>1314</v>
      </c>
      <c r="E8627" s="62" t="n">
        <v>9.6</v>
      </c>
      <c r="F8627" s="26" t="n">
        <v>15.51</v>
      </c>
      <c r="G8627" s="26" t="n">
        <v>148.87</v>
      </c>
    </row>
    <row r="8628" customFormat="false" ht="25.5" hidden="false" customHeight="false" outlineLevel="0" collapsed="false">
      <c r="A8628" s="63" t="s">
        <v>2166</v>
      </c>
      <c r="B8628" s="23" t="s">
        <v>2167</v>
      </c>
      <c r="C8628" s="24" t="s">
        <v>1343</v>
      </c>
      <c r="D8628" s="24" t="s">
        <v>23</v>
      </c>
      <c r="E8628" s="62" t="n">
        <v>3</v>
      </c>
      <c r="F8628" s="26" t="n">
        <v>370.57</v>
      </c>
      <c r="G8628" s="26" t="n">
        <v>1111.71</v>
      </c>
    </row>
    <row r="8629" customFormat="false" ht="15" hidden="false" customHeight="false" outlineLevel="0" collapsed="false">
      <c r="A8629" s="64" t="s">
        <v>1353</v>
      </c>
      <c r="B8629" s="64"/>
      <c r="C8629" s="64"/>
      <c r="D8629" s="64"/>
      <c r="E8629" s="64"/>
      <c r="F8629" s="64"/>
      <c r="G8629" s="65" t="n">
        <v>63.39</v>
      </c>
    </row>
    <row r="8630" customFormat="false" ht="15" hidden="false" customHeight="false" outlineLevel="0" collapsed="false">
      <c r="A8630" s="64" t="s">
        <v>1354</v>
      </c>
      <c r="B8630" s="64"/>
      <c r="C8630" s="64"/>
      <c r="D8630" s="64"/>
      <c r="E8630" s="64"/>
      <c r="F8630" s="64"/>
      <c r="G8630" s="65" t="n">
        <v>608.57</v>
      </c>
    </row>
    <row r="8631" customFormat="false" ht="15" hidden="false" customHeight="false" outlineLevel="0" collapsed="false">
      <c r="A8631" s="64" t="s">
        <v>1355</v>
      </c>
      <c r="B8631" s="64"/>
      <c r="C8631" s="64"/>
      <c r="D8631" s="64"/>
      <c r="E8631" s="64"/>
      <c r="F8631" s="64"/>
      <c r="G8631" s="65" t="n">
        <v>671.96</v>
      </c>
    </row>
    <row r="8632" customFormat="false" ht="15" hidden="false" customHeight="false" outlineLevel="0" collapsed="false">
      <c r="A8632" s="64" t="s">
        <v>1356</v>
      </c>
      <c r="B8632" s="64"/>
      <c r="C8632" s="64"/>
      <c r="D8632" s="64"/>
      <c r="E8632" s="64"/>
      <c r="F8632" s="64"/>
      <c r="G8632" s="65" t="n">
        <v>0</v>
      </c>
    </row>
    <row r="8633" customFormat="false" ht="15" hidden="false" customHeight="false" outlineLevel="0" collapsed="false">
      <c r="A8633" s="64" t="s">
        <v>1357</v>
      </c>
      <c r="B8633" s="64"/>
      <c r="C8633" s="64"/>
      <c r="D8633" s="64"/>
      <c r="E8633" s="64"/>
      <c r="F8633" s="64"/>
      <c r="G8633" s="65" t="n">
        <v>172.36</v>
      </c>
    </row>
    <row r="8634" customFormat="false" ht="15" hidden="false" customHeight="false" outlineLevel="0" collapsed="false">
      <c r="A8634" s="64" t="s">
        <v>1358</v>
      </c>
      <c r="B8634" s="64"/>
      <c r="C8634" s="64"/>
      <c r="D8634" s="64"/>
      <c r="E8634" s="64"/>
      <c r="F8634" s="64"/>
      <c r="G8634" s="65" t="n">
        <v>0</v>
      </c>
    </row>
    <row r="8635" customFormat="false" ht="15" hidden="false" customHeight="false" outlineLevel="0" collapsed="false">
      <c r="A8635" s="64" t="s">
        <v>1359</v>
      </c>
      <c r="B8635" s="64"/>
      <c r="C8635" s="64"/>
      <c r="D8635" s="64"/>
      <c r="E8635" s="64"/>
      <c r="F8635" s="64"/>
      <c r="G8635" s="65" t="n">
        <v>172.36</v>
      </c>
    </row>
    <row r="8636" customFormat="false" ht="15" hidden="false" customHeight="false" outlineLevel="0" collapsed="false">
      <c r="A8636" s="64" t="s">
        <v>1360</v>
      </c>
      <c r="B8636" s="64"/>
      <c r="C8636" s="64"/>
      <c r="D8636" s="64"/>
      <c r="E8636" s="64"/>
      <c r="F8636" s="64"/>
      <c r="G8636" s="65" t="n">
        <v>844.32</v>
      </c>
    </row>
    <row r="8637" customFormat="false" ht="15" hidden="false" customHeight="false" outlineLevel="0" collapsed="false">
      <c r="A8637" s="64" t="s">
        <v>1361</v>
      </c>
      <c r="B8637" s="64"/>
      <c r="C8637" s="64"/>
      <c r="D8637" s="64"/>
      <c r="E8637" s="64"/>
      <c r="F8637" s="64"/>
      <c r="G8637" s="65" t="n">
        <v>3</v>
      </c>
    </row>
    <row r="8638" customFormat="false" ht="15" hidden="false" customHeight="false" outlineLevel="0" collapsed="false">
      <c r="A8638" s="64" t="s">
        <v>1362</v>
      </c>
      <c r="B8638" s="64"/>
      <c r="C8638" s="64"/>
      <c r="D8638" s="64"/>
      <c r="E8638" s="64"/>
      <c r="F8638" s="64"/>
      <c r="G8638" s="65" t="n">
        <f aca="false">G8636*G8637</f>
        <v>2532.96</v>
      </c>
    </row>
    <row r="8639" customFormat="false" ht="15" hidden="false" customHeight="false" outlineLevel="0" collapsed="false">
      <c r="A8639" s="66"/>
      <c r="B8639" s="66"/>
      <c r="C8639" s="66"/>
      <c r="D8639" s="66"/>
      <c r="E8639" s="66"/>
      <c r="F8639" s="66"/>
      <c r="G8639" s="66"/>
    </row>
    <row r="8640" customFormat="false" ht="15" hidden="false" customHeight="true" outlineLevel="0" collapsed="false">
      <c r="A8640" s="30" t="s">
        <v>1008</v>
      </c>
      <c r="B8640" s="30" t="s">
        <v>257</v>
      </c>
      <c r="C8640" s="30"/>
      <c r="D8640" s="30"/>
      <c r="E8640" s="30"/>
      <c r="F8640" s="30"/>
      <c r="G8640" s="30"/>
    </row>
    <row r="8641" customFormat="false" ht="51" hidden="false" customHeight="false" outlineLevel="0" collapsed="false">
      <c r="A8641" s="30" t="s">
        <v>1009</v>
      </c>
      <c r="B8641" s="30" t="s">
        <v>259</v>
      </c>
      <c r="C8641" s="61" t="s">
        <v>17</v>
      </c>
      <c r="D8641" s="61" t="s">
        <v>23</v>
      </c>
      <c r="E8641" s="62"/>
      <c r="F8641" s="25"/>
      <c r="G8641" s="25"/>
    </row>
    <row r="8642" customFormat="false" ht="25.5" hidden="false" customHeight="false" outlineLevel="0" collapsed="false">
      <c r="A8642" s="63" t="n">
        <v>3146</v>
      </c>
      <c r="B8642" s="23" t="s">
        <v>1711</v>
      </c>
      <c r="C8642" s="24" t="s">
        <v>1343</v>
      </c>
      <c r="D8642" s="24" t="s">
        <v>23</v>
      </c>
      <c r="E8642" s="62" t="n">
        <v>0.16</v>
      </c>
      <c r="F8642" s="26" t="n">
        <v>3</v>
      </c>
      <c r="G8642" s="26" t="n">
        <v>0.47</v>
      </c>
    </row>
    <row r="8643" customFormat="false" ht="38.25" hidden="false" customHeight="false" outlineLevel="0" collapsed="false">
      <c r="A8643" s="63" t="n">
        <v>6141</v>
      </c>
      <c r="B8643" s="23" t="s">
        <v>1712</v>
      </c>
      <c r="C8643" s="24" t="s">
        <v>1343</v>
      </c>
      <c r="D8643" s="24" t="s">
        <v>23</v>
      </c>
      <c r="E8643" s="62" t="n">
        <v>9</v>
      </c>
      <c r="F8643" s="26" t="n">
        <v>2.64</v>
      </c>
      <c r="G8643" s="26" t="n">
        <v>23.76</v>
      </c>
    </row>
    <row r="8644" customFormat="false" ht="38.25" hidden="false" customHeight="false" outlineLevel="0" collapsed="false">
      <c r="A8644" s="63" t="s">
        <v>1369</v>
      </c>
      <c r="B8644" s="23" t="s">
        <v>1370</v>
      </c>
      <c r="C8644" s="24" t="s">
        <v>17</v>
      </c>
      <c r="D8644" s="24" t="s">
        <v>1314</v>
      </c>
      <c r="E8644" s="62" t="n">
        <v>1.35</v>
      </c>
      <c r="F8644" s="26" t="n">
        <v>15.51</v>
      </c>
      <c r="G8644" s="26" t="n">
        <v>20.94</v>
      </c>
    </row>
    <row r="8645" customFormat="false" ht="25.5" hidden="false" customHeight="false" outlineLevel="0" collapsed="false">
      <c r="A8645" s="63" t="s">
        <v>1349</v>
      </c>
      <c r="B8645" s="23" t="s">
        <v>1350</v>
      </c>
      <c r="C8645" s="24" t="s">
        <v>17</v>
      </c>
      <c r="D8645" s="24" t="s">
        <v>1314</v>
      </c>
      <c r="E8645" s="62" t="n">
        <v>0.45</v>
      </c>
      <c r="F8645" s="26" t="n">
        <v>12.54</v>
      </c>
      <c r="G8645" s="26" t="n">
        <v>5.64</v>
      </c>
    </row>
    <row r="8646" customFormat="false" ht="15" hidden="false" customHeight="false" outlineLevel="0" collapsed="false">
      <c r="A8646" s="64" t="s">
        <v>1353</v>
      </c>
      <c r="B8646" s="64"/>
      <c r="C8646" s="64"/>
      <c r="D8646" s="64"/>
      <c r="E8646" s="64"/>
      <c r="F8646" s="64"/>
      <c r="G8646" s="65" t="n">
        <v>2.11</v>
      </c>
    </row>
    <row r="8647" customFormat="false" ht="15" hidden="false" customHeight="false" outlineLevel="0" collapsed="false">
      <c r="A8647" s="64" t="s">
        <v>1354</v>
      </c>
      <c r="B8647" s="64"/>
      <c r="C8647" s="64"/>
      <c r="D8647" s="64"/>
      <c r="E8647" s="64"/>
      <c r="F8647" s="64"/>
      <c r="G8647" s="65" t="n">
        <v>3.53</v>
      </c>
    </row>
    <row r="8648" customFormat="false" ht="15" hidden="false" customHeight="false" outlineLevel="0" collapsed="false">
      <c r="A8648" s="64" t="s">
        <v>1355</v>
      </c>
      <c r="B8648" s="64"/>
      <c r="C8648" s="64"/>
      <c r="D8648" s="64"/>
      <c r="E8648" s="64"/>
      <c r="F8648" s="64"/>
      <c r="G8648" s="65" t="n">
        <v>5.65</v>
      </c>
    </row>
    <row r="8649" customFormat="false" ht="15" hidden="false" customHeight="false" outlineLevel="0" collapsed="false">
      <c r="A8649" s="64" t="s">
        <v>1356</v>
      </c>
      <c r="B8649" s="64"/>
      <c r="C8649" s="64"/>
      <c r="D8649" s="64"/>
      <c r="E8649" s="64"/>
      <c r="F8649" s="64"/>
      <c r="G8649" s="65" t="n">
        <v>0</v>
      </c>
    </row>
    <row r="8650" customFormat="false" ht="15" hidden="false" customHeight="false" outlineLevel="0" collapsed="false">
      <c r="A8650" s="64" t="s">
        <v>1357</v>
      </c>
      <c r="B8650" s="64"/>
      <c r="C8650" s="64"/>
      <c r="D8650" s="64"/>
      <c r="E8650" s="64"/>
      <c r="F8650" s="64"/>
      <c r="G8650" s="65" t="n">
        <v>1.45</v>
      </c>
    </row>
    <row r="8651" customFormat="false" ht="15" hidden="false" customHeight="false" outlineLevel="0" collapsed="false">
      <c r="A8651" s="64" t="s">
        <v>1358</v>
      </c>
      <c r="B8651" s="64"/>
      <c r="C8651" s="64"/>
      <c r="D8651" s="64"/>
      <c r="E8651" s="64"/>
      <c r="F8651" s="64"/>
      <c r="G8651" s="65" t="n">
        <v>0</v>
      </c>
    </row>
    <row r="8652" customFormat="false" ht="15" hidden="false" customHeight="false" outlineLevel="0" collapsed="false">
      <c r="A8652" s="64" t="s">
        <v>1359</v>
      </c>
      <c r="B8652" s="64"/>
      <c r="C8652" s="64"/>
      <c r="D8652" s="64"/>
      <c r="E8652" s="64"/>
      <c r="F8652" s="64"/>
      <c r="G8652" s="65" t="n">
        <v>1.45</v>
      </c>
    </row>
    <row r="8653" customFormat="false" ht="15" hidden="false" customHeight="false" outlineLevel="0" collapsed="false">
      <c r="A8653" s="64" t="s">
        <v>1360</v>
      </c>
      <c r="B8653" s="64"/>
      <c r="C8653" s="64"/>
      <c r="D8653" s="64"/>
      <c r="E8653" s="64"/>
      <c r="F8653" s="64"/>
      <c r="G8653" s="65" t="n">
        <v>7.09</v>
      </c>
    </row>
    <row r="8654" customFormat="false" ht="15" hidden="false" customHeight="false" outlineLevel="0" collapsed="false">
      <c r="A8654" s="64" t="s">
        <v>1361</v>
      </c>
      <c r="B8654" s="64"/>
      <c r="C8654" s="64"/>
      <c r="D8654" s="64"/>
      <c r="E8654" s="64"/>
      <c r="F8654" s="64"/>
      <c r="G8654" s="65" t="n">
        <v>9</v>
      </c>
    </row>
    <row r="8655" customFormat="false" ht="15" hidden="false" customHeight="false" outlineLevel="0" collapsed="false">
      <c r="A8655" s="64" t="s">
        <v>1362</v>
      </c>
      <c r="B8655" s="64"/>
      <c r="C8655" s="64"/>
      <c r="D8655" s="64"/>
      <c r="E8655" s="64"/>
      <c r="F8655" s="64"/>
      <c r="G8655" s="65" t="n">
        <f aca="false">G8653*G8654</f>
        <v>63.81</v>
      </c>
    </row>
    <row r="8656" customFormat="false" ht="15" hidden="false" customHeight="false" outlineLevel="0" collapsed="false">
      <c r="A8656" s="66"/>
      <c r="B8656" s="66"/>
      <c r="C8656" s="66"/>
      <c r="D8656" s="66"/>
      <c r="E8656" s="66"/>
      <c r="F8656" s="66"/>
      <c r="G8656" s="66"/>
    </row>
    <row r="8657" customFormat="false" ht="38.25" hidden="false" customHeight="false" outlineLevel="0" collapsed="false">
      <c r="A8657" s="30" t="s">
        <v>1010</v>
      </c>
      <c r="B8657" s="30" t="s">
        <v>1011</v>
      </c>
      <c r="C8657" s="61" t="s">
        <v>17</v>
      </c>
      <c r="D8657" s="61" t="s">
        <v>23</v>
      </c>
      <c r="E8657" s="62"/>
      <c r="F8657" s="25"/>
      <c r="G8657" s="25"/>
    </row>
    <row r="8658" customFormat="false" ht="38.25" hidden="false" customHeight="false" outlineLevel="0" collapsed="false">
      <c r="A8658" s="63" t="n">
        <v>36204</v>
      </c>
      <c r="B8658" s="23" t="s">
        <v>2168</v>
      </c>
      <c r="C8658" s="24" t="s">
        <v>1343</v>
      </c>
      <c r="D8658" s="24" t="s">
        <v>23</v>
      </c>
      <c r="E8658" s="62" t="n">
        <v>6</v>
      </c>
      <c r="F8658" s="26" t="n">
        <v>97.15</v>
      </c>
      <c r="G8658" s="26" t="n">
        <v>582.9</v>
      </c>
    </row>
    <row r="8659" customFormat="false" ht="25.5" hidden="false" customHeight="false" outlineLevel="0" collapsed="false">
      <c r="A8659" s="63" t="s">
        <v>1363</v>
      </c>
      <c r="B8659" s="23" t="s">
        <v>1364</v>
      </c>
      <c r="C8659" s="24" t="s">
        <v>17</v>
      </c>
      <c r="D8659" s="24" t="s">
        <v>1314</v>
      </c>
      <c r="E8659" s="62" t="n">
        <v>1.8</v>
      </c>
      <c r="F8659" s="26" t="n">
        <v>15.53</v>
      </c>
      <c r="G8659" s="26" t="n">
        <v>27.95</v>
      </c>
    </row>
    <row r="8660" customFormat="false" ht="15" hidden="false" customHeight="false" outlineLevel="0" collapsed="false">
      <c r="A8660" s="64" t="s">
        <v>1353</v>
      </c>
      <c r="B8660" s="64"/>
      <c r="C8660" s="64"/>
      <c r="D8660" s="64"/>
      <c r="E8660" s="64"/>
      <c r="F8660" s="64"/>
      <c r="G8660" s="65" t="n">
        <v>3.4</v>
      </c>
    </row>
    <row r="8661" customFormat="false" ht="15" hidden="false" customHeight="false" outlineLevel="0" collapsed="false">
      <c r="A8661" s="64" t="s">
        <v>1354</v>
      </c>
      <c r="B8661" s="64"/>
      <c r="C8661" s="64"/>
      <c r="D8661" s="64"/>
      <c r="E8661" s="64"/>
      <c r="F8661" s="64"/>
      <c r="G8661" s="65" t="n">
        <v>98.41</v>
      </c>
    </row>
    <row r="8662" customFormat="false" ht="15" hidden="false" customHeight="false" outlineLevel="0" collapsed="false">
      <c r="A8662" s="64" t="s">
        <v>1355</v>
      </c>
      <c r="B8662" s="64"/>
      <c r="C8662" s="64"/>
      <c r="D8662" s="64"/>
      <c r="E8662" s="64"/>
      <c r="F8662" s="64"/>
      <c r="G8662" s="65" t="n">
        <v>101.81</v>
      </c>
    </row>
    <row r="8663" customFormat="false" ht="15" hidden="false" customHeight="false" outlineLevel="0" collapsed="false">
      <c r="A8663" s="64" t="s">
        <v>1356</v>
      </c>
      <c r="B8663" s="64"/>
      <c r="C8663" s="64"/>
      <c r="D8663" s="64"/>
      <c r="E8663" s="64"/>
      <c r="F8663" s="64"/>
      <c r="G8663" s="65" t="n">
        <v>0</v>
      </c>
    </row>
    <row r="8664" customFormat="false" ht="15" hidden="false" customHeight="false" outlineLevel="0" collapsed="false">
      <c r="A8664" s="64" t="s">
        <v>1357</v>
      </c>
      <c r="B8664" s="64"/>
      <c r="C8664" s="64"/>
      <c r="D8664" s="64"/>
      <c r="E8664" s="64"/>
      <c r="F8664" s="64"/>
      <c r="G8664" s="65" t="n">
        <v>26.11</v>
      </c>
    </row>
    <row r="8665" customFormat="false" ht="15" hidden="false" customHeight="false" outlineLevel="0" collapsed="false">
      <c r="A8665" s="64" t="s">
        <v>1358</v>
      </c>
      <c r="B8665" s="64"/>
      <c r="C8665" s="64"/>
      <c r="D8665" s="64"/>
      <c r="E8665" s="64"/>
      <c r="F8665" s="64"/>
      <c r="G8665" s="65" t="n">
        <v>0</v>
      </c>
    </row>
    <row r="8666" customFormat="false" ht="15" hidden="false" customHeight="false" outlineLevel="0" collapsed="false">
      <c r="A8666" s="64" t="s">
        <v>1359</v>
      </c>
      <c r="B8666" s="64"/>
      <c r="C8666" s="64"/>
      <c r="D8666" s="64"/>
      <c r="E8666" s="64"/>
      <c r="F8666" s="64"/>
      <c r="G8666" s="65" t="n">
        <v>26.11</v>
      </c>
    </row>
    <row r="8667" customFormat="false" ht="15" hidden="false" customHeight="false" outlineLevel="0" collapsed="false">
      <c r="A8667" s="64" t="s">
        <v>1360</v>
      </c>
      <c r="B8667" s="64"/>
      <c r="C8667" s="64"/>
      <c r="D8667" s="64"/>
      <c r="E8667" s="64"/>
      <c r="F8667" s="64"/>
      <c r="G8667" s="65" t="n">
        <v>127.92</v>
      </c>
    </row>
    <row r="8668" customFormat="false" ht="15" hidden="false" customHeight="false" outlineLevel="0" collapsed="false">
      <c r="A8668" s="64" t="s">
        <v>1361</v>
      </c>
      <c r="B8668" s="64"/>
      <c r="C8668" s="64"/>
      <c r="D8668" s="64"/>
      <c r="E8668" s="64"/>
      <c r="F8668" s="64"/>
      <c r="G8668" s="65" t="n">
        <v>6</v>
      </c>
    </row>
    <row r="8669" customFormat="false" ht="15" hidden="false" customHeight="false" outlineLevel="0" collapsed="false">
      <c r="A8669" s="64" t="s">
        <v>1362</v>
      </c>
      <c r="B8669" s="64"/>
      <c r="C8669" s="64"/>
      <c r="D8669" s="64"/>
      <c r="E8669" s="64"/>
      <c r="F8669" s="64"/>
      <c r="G8669" s="65" t="n">
        <f aca="false">G8667*G8668</f>
        <v>767.52</v>
      </c>
    </row>
    <row r="8670" customFormat="false" ht="15" hidden="false" customHeight="false" outlineLevel="0" collapsed="false">
      <c r="A8670" s="66"/>
      <c r="B8670" s="66"/>
      <c r="C8670" s="66"/>
      <c r="D8670" s="66"/>
      <c r="E8670" s="66"/>
      <c r="F8670" s="66"/>
      <c r="G8670" s="66"/>
    </row>
    <row r="8671" customFormat="false" ht="38.25" hidden="false" customHeight="false" outlineLevel="0" collapsed="false">
      <c r="A8671" s="30" t="s">
        <v>1012</v>
      </c>
      <c r="B8671" s="30" t="s">
        <v>1013</v>
      </c>
      <c r="C8671" s="61" t="s">
        <v>17</v>
      </c>
      <c r="D8671" s="61" t="s">
        <v>23</v>
      </c>
      <c r="E8671" s="62"/>
      <c r="F8671" s="25"/>
      <c r="G8671" s="25"/>
    </row>
    <row r="8672" customFormat="false" ht="38.25" hidden="false" customHeight="false" outlineLevel="0" collapsed="false">
      <c r="A8672" s="63" t="n">
        <v>36205</v>
      </c>
      <c r="B8672" s="23" t="s">
        <v>2169</v>
      </c>
      <c r="C8672" s="24" t="s">
        <v>1343</v>
      </c>
      <c r="D8672" s="24" t="s">
        <v>23</v>
      </c>
      <c r="E8672" s="62" t="n">
        <v>4</v>
      </c>
      <c r="F8672" s="26" t="n">
        <v>107.9</v>
      </c>
      <c r="G8672" s="26" t="n">
        <v>431.6</v>
      </c>
    </row>
    <row r="8673" customFormat="false" ht="25.5" hidden="false" customHeight="false" outlineLevel="0" collapsed="false">
      <c r="A8673" s="63" t="s">
        <v>1363</v>
      </c>
      <c r="B8673" s="23" t="s">
        <v>1364</v>
      </c>
      <c r="C8673" s="24" t="s">
        <v>17</v>
      </c>
      <c r="D8673" s="24" t="s">
        <v>1314</v>
      </c>
      <c r="E8673" s="62" t="n">
        <v>1.2</v>
      </c>
      <c r="F8673" s="26" t="n">
        <v>15.53</v>
      </c>
      <c r="G8673" s="26" t="n">
        <v>18.63</v>
      </c>
    </row>
    <row r="8674" customFormat="false" ht="15" hidden="false" customHeight="false" outlineLevel="0" collapsed="false">
      <c r="A8674" s="64" t="s">
        <v>1353</v>
      </c>
      <c r="B8674" s="64"/>
      <c r="C8674" s="64"/>
      <c r="D8674" s="64"/>
      <c r="E8674" s="64"/>
      <c r="F8674" s="64"/>
      <c r="G8674" s="65" t="n">
        <v>3.4</v>
      </c>
    </row>
    <row r="8675" customFormat="false" ht="15" hidden="false" customHeight="false" outlineLevel="0" collapsed="false">
      <c r="A8675" s="64" t="s">
        <v>1354</v>
      </c>
      <c r="B8675" s="64"/>
      <c r="C8675" s="64"/>
      <c r="D8675" s="64"/>
      <c r="E8675" s="64"/>
      <c r="F8675" s="64"/>
      <c r="G8675" s="65" t="n">
        <v>109.16</v>
      </c>
    </row>
    <row r="8676" customFormat="false" ht="15" hidden="false" customHeight="false" outlineLevel="0" collapsed="false">
      <c r="A8676" s="64" t="s">
        <v>1355</v>
      </c>
      <c r="B8676" s="64"/>
      <c r="C8676" s="64"/>
      <c r="D8676" s="64"/>
      <c r="E8676" s="64"/>
      <c r="F8676" s="64"/>
      <c r="G8676" s="65" t="n">
        <v>112.56</v>
      </c>
    </row>
    <row r="8677" customFormat="false" ht="15" hidden="false" customHeight="false" outlineLevel="0" collapsed="false">
      <c r="A8677" s="64" t="s">
        <v>1356</v>
      </c>
      <c r="B8677" s="64"/>
      <c r="C8677" s="64"/>
      <c r="D8677" s="64"/>
      <c r="E8677" s="64"/>
      <c r="F8677" s="64"/>
      <c r="G8677" s="65" t="n">
        <v>0</v>
      </c>
    </row>
    <row r="8678" customFormat="false" ht="15" hidden="false" customHeight="false" outlineLevel="0" collapsed="false">
      <c r="A8678" s="64" t="s">
        <v>1357</v>
      </c>
      <c r="B8678" s="64"/>
      <c r="C8678" s="64"/>
      <c r="D8678" s="64"/>
      <c r="E8678" s="64"/>
      <c r="F8678" s="64"/>
      <c r="G8678" s="65" t="n">
        <v>28.87</v>
      </c>
    </row>
    <row r="8679" customFormat="false" ht="15" hidden="false" customHeight="false" outlineLevel="0" collapsed="false">
      <c r="A8679" s="64" t="s">
        <v>1358</v>
      </c>
      <c r="B8679" s="64"/>
      <c r="C8679" s="64"/>
      <c r="D8679" s="64"/>
      <c r="E8679" s="64"/>
      <c r="F8679" s="64"/>
      <c r="G8679" s="65" t="n">
        <v>0</v>
      </c>
    </row>
    <row r="8680" customFormat="false" ht="15" hidden="false" customHeight="false" outlineLevel="0" collapsed="false">
      <c r="A8680" s="64" t="s">
        <v>1359</v>
      </c>
      <c r="B8680" s="64"/>
      <c r="C8680" s="64"/>
      <c r="D8680" s="64"/>
      <c r="E8680" s="64"/>
      <c r="F8680" s="64"/>
      <c r="G8680" s="65" t="n">
        <v>28.87</v>
      </c>
    </row>
    <row r="8681" customFormat="false" ht="15" hidden="false" customHeight="false" outlineLevel="0" collapsed="false">
      <c r="A8681" s="64" t="s">
        <v>1360</v>
      </c>
      <c r="B8681" s="64"/>
      <c r="C8681" s="64"/>
      <c r="D8681" s="64"/>
      <c r="E8681" s="64"/>
      <c r="F8681" s="64"/>
      <c r="G8681" s="65" t="n">
        <v>141.43</v>
      </c>
    </row>
    <row r="8682" customFormat="false" ht="15" hidden="false" customHeight="false" outlineLevel="0" collapsed="false">
      <c r="A8682" s="64" t="s">
        <v>1361</v>
      </c>
      <c r="B8682" s="64"/>
      <c r="C8682" s="64"/>
      <c r="D8682" s="64"/>
      <c r="E8682" s="64"/>
      <c r="F8682" s="64"/>
      <c r="G8682" s="65" t="n">
        <v>4</v>
      </c>
    </row>
    <row r="8683" customFormat="false" ht="15" hidden="false" customHeight="false" outlineLevel="0" collapsed="false">
      <c r="A8683" s="64" t="s">
        <v>1362</v>
      </c>
      <c r="B8683" s="64"/>
      <c r="C8683" s="64"/>
      <c r="D8683" s="64"/>
      <c r="E8683" s="64"/>
      <c r="F8683" s="64"/>
      <c r="G8683" s="65" t="n">
        <f aca="false">G8681*G8682</f>
        <v>565.72</v>
      </c>
    </row>
    <row r="8684" customFormat="false" ht="15" hidden="false" customHeight="false" outlineLevel="0" collapsed="false">
      <c r="A8684" s="66"/>
      <c r="B8684" s="66"/>
      <c r="C8684" s="66"/>
      <c r="D8684" s="66"/>
      <c r="E8684" s="66"/>
      <c r="F8684" s="66"/>
      <c r="G8684" s="66"/>
    </row>
    <row r="8685" customFormat="false" ht="38.25" hidden="false" customHeight="false" outlineLevel="0" collapsed="false">
      <c r="A8685" s="30" t="s">
        <v>1014</v>
      </c>
      <c r="B8685" s="30" t="s">
        <v>1015</v>
      </c>
      <c r="C8685" s="61" t="s">
        <v>17</v>
      </c>
      <c r="D8685" s="61" t="s">
        <v>23</v>
      </c>
      <c r="E8685" s="62"/>
      <c r="F8685" s="25"/>
      <c r="G8685" s="25"/>
    </row>
    <row r="8686" customFormat="false" ht="38.25" hidden="false" customHeight="false" outlineLevel="0" collapsed="false">
      <c r="A8686" s="63" t="n">
        <v>36081</v>
      </c>
      <c r="B8686" s="23" t="s">
        <v>2170</v>
      </c>
      <c r="C8686" s="24" t="s">
        <v>1343</v>
      </c>
      <c r="D8686" s="24" t="s">
        <v>23</v>
      </c>
      <c r="E8686" s="62" t="n">
        <v>4</v>
      </c>
      <c r="F8686" s="26" t="n">
        <v>115.05</v>
      </c>
      <c r="G8686" s="26" t="n">
        <v>460.2</v>
      </c>
    </row>
    <row r="8687" customFormat="false" ht="25.5" hidden="false" customHeight="false" outlineLevel="0" collapsed="false">
      <c r="A8687" s="63" t="s">
        <v>1363</v>
      </c>
      <c r="B8687" s="23" t="s">
        <v>1364</v>
      </c>
      <c r="C8687" s="24" t="s">
        <v>17</v>
      </c>
      <c r="D8687" s="24" t="s">
        <v>1314</v>
      </c>
      <c r="E8687" s="62" t="n">
        <v>1.2</v>
      </c>
      <c r="F8687" s="26" t="n">
        <v>15.53</v>
      </c>
      <c r="G8687" s="26" t="n">
        <v>18.63</v>
      </c>
    </row>
    <row r="8688" customFormat="false" ht="15" hidden="false" customHeight="false" outlineLevel="0" collapsed="false">
      <c r="A8688" s="64" t="s">
        <v>1353</v>
      </c>
      <c r="B8688" s="64"/>
      <c r="C8688" s="64"/>
      <c r="D8688" s="64"/>
      <c r="E8688" s="64"/>
      <c r="F8688" s="64"/>
      <c r="G8688" s="65" t="n">
        <v>3.4</v>
      </c>
    </row>
    <row r="8689" customFormat="false" ht="15" hidden="false" customHeight="false" outlineLevel="0" collapsed="false">
      <c r="A8689" s="64" t="s">
        <v>1354</v>
      </c>
      <c r="B8689" s="64"/>
      <c r="C8689" s="64"/>
      <c r="D8689" s="64"/>
      <c r="E8689" s="64"/>
      <c r="F8689" s="64"/>
      <c r="G8689" s="65" t="n">
        <v>116.31</v>
      </c>
    </row>
    <row r="8690" customFormat="false" ht="15" hidden="false" customHeight="false" outlineLevel="0" collapsed="false">
      <c r="A8690" s="64" t="s">
        <v>1355</v>
      </c>
      <c r="B8690" s="64"/>
      <c r="C8690" s="64"/>
      <c r="D8690" s="64"/>
      <c r="E8690" s="64"/>
      <c r="F8690" s="64"/>
      <c r="G8690" s="65" t="n">
        <v>119.71</v>
      </c>
    </row>
    <row r="8691" customFormat="false" ht="15" hidden="false" customHeight="false" outlineLevel="0" collapsed="false">
      <c r="A8691" s="64" t="s">
        <v>1356</v>
      </c>
      <c r="B8691" s="64"/>
      <c r="C8691" s="64"/>
      <c r="D8691" s="64"/>
      <c r="E8691" s="64"/>
      <c r="F8691" s="64"/>
      <c r="G8691" s="65" t="n">
        <v>0</v>
      </c>
    </row>
    <row r="8692" customFormat="false" ht="15" hidden="false" customHeight="false" outlineLevel="0" collapsed="false">
      <c r="A8692" s="64" t="s">
        <v>1357</v>
      </c>
      <c r="B8692" s="64"/>
      <c r="C8692" s="64"/>
      <c r="D8692" s="64"/>
      <c r="E8692" s="64"/>
      <c r="F8692" s="64"/>
      <c r="G8692" s="65" t="n">
        <v>30.71</v>
      </c>
    </row>
    <row r="8693" customFormat="false" ht="15" hidden="false" customHeight="false" outlineLevel="0" collapsed="false">
      <c r="A8693" s="64" t="s">
        <v>1358</v>
      </c>
      <c r="B8693" s="64"/>
      <c r="C8693" s="64"/>
      <c r="D8693" s="64"/>
      <c r="E8693" s="64"/>
      <c r="F8693" s="64"/>
      <c r="G8693" s="65" t="n">
        <v>0</v>
      </c>
    </row>
    <row r="8694" customFormat="false" ht="15" hidden="false" customHeight="false" outlineLevel="0" collapsed="false">
      <c r="A8694" s="64" t="s">
        <v>1359</v>
      </c>
      <c r="B8694" s="64"/>
      <c r="C8694" s="64"/>
      <c r="D8694" s="64"/>
      <c r="E8694" s="64"/>
      <c r="F8694" s="64"/>
      <c r="G8694" s="65" t="n">
        <v>30.71</v>
      </c>
    </row>
    <row r="8695" customFormat="false" ht="15" hidden="false" customHeight="false" outlineLevel="0" collapsed="false">
      <c r="A8695" s="64" t="s">
        <v>1360</v>
      </c>
      <c r="B8695" s="64"/>
      <c r="C8695" s="64"/>
      <c r="D8695" s="64"/>
      <c r="E8695" s="64"/>
      <c r="F8695" s="64"/>
      <c r="G8695" s="65" t="n">
        <v>150.41</v>
      </c>
    </row>
    <row r="8696" customFormat="false" ht="15" hidden="false" customHeight="false" outlineLevel="0" collapsed="false">
      <c r="A8696" s="64" t="s">
        <v>1361</v>
      </c>
      <c r="B8696" s="64"/>
      <c r="C8696" s="64"/>
      <c r="D8696" s="64"/>
      <c r="E8696" s="64"/>
      <c r="F8696" s="64"/>
      <c r="G8696" s="65" t="n">
        <v>4</v>
      </c>
    </row>
    <row r="8697" customFormat="false" ht="15" hidden="false" customHeight="false" outlineLevel="0" collapsed="false">
      <c r="A8697" s="64" t="s">
        <v>1362</v>
      </c>
      <c r="B8697" s="64"/>
      <c r="C8697" s="64"/>
      <c r="D8697" s="64"/>
      <c r="E8697" s="64"/>
      <c r="F8697" s="64"/>
      <c r="G8697" s="65" t="n">
        <f aca="false">G8695*G8696</f>
        <v>601.64</v>
      </c>
    </row>
    <row r="8698" customFormat="false" ht="15" hidden="false" customHeight="false" outlineLevel="0" collapsed="false">
      <c r="A8698" s="66"/>
      <c r="B8698" s="66"/>
      <c r="C8698" s="66"/>
      <c r="D8698" s="66"/>
      <c r="E8698" s="66"/>
      <c r="F8698" s="66"/>
      <c r="G8698" s="66"/>
    </row>
    <row r="8699" customFormat="false" ht="38.25" hidden="false" customHeight="false" outlineLevel="0" collapsed="false">
      <c r="A8699" s="30" t="s">
        <v>1016</v>
      </c>
      <c r="B8699" s="30" t="s">
        <v>1017</v>
      </c>
      <c r="C8699" s="61" t="s">
        <v>17</v>
      </c>
      <c r="D8699" s="61" t="s">
        <v>23</v>
      </c>
      <c r="E8699" s="62"/>
      <c r="F8699" s="25"/>
      <c r="G8699" s="25"/>
    </row>
    <row r="8700" customFormat="false" ht="38.25" hidden="false" customHeight="false" outlineLevel="0" collapsed="false">
      <c r="A8700" s="63" t="n">
        <v>36207</v>
      </c>
      <c r="B8700" s="23" t="s">
        <v>2171</v>
      </c>
      <c r="C8700" s="24" t="s">
        <v>1343</v>
      </c>
      <c r="D8700" s="24" t="s">
        <v>23</v>
      </c>
      <c r="E8700" s="62" t="n">
        <v>5</v>
      </c>
      <c r="F8700" s="26" t="n">
        <v>220.67</v>
      </c>
      <c r="G8700" s="26" t="n">
        <v>1103.35</v>
      </c>
    </row>
    <row r="8701" customFormat="false" ht="25.5" hidden="false" customHeight="false" outlineLevel="0" collapsed="false">
      <c r="A8701" s="63" t="s">
        <v>1363</v>
      </c>
      <c r="B8701" s="23" t="s">
        <v>1364</v>
      </c>
      <c r="C8701" s="24" t="s">
        <v>17</v>
      </c>
      <c r="D8701" s="24" t="s">
        <v>1314</v>
      </c>
      <c r="E8701" s="62" t="n">
        <v>1.5</v>
      </c>
      <c r="F8701" s="26" t="n">
        <v>15.53</v>
      </c>
      <c r="G8701" s="26" t="n">
        <v>23.29</v>
      </c>
    </row>
    <row r="8702" customFormat="false" ht="15" hidden="false" customHeight="false" outlineLevel="0" collapsed="false">
      <c r="A8702" s="64" t="s">
        <v>1353</v>
      </c>
      <c r="B8702" s="64"/>
      <c r="C8702" s="64"/>
      <c r="D8702" s="64"/>
      <c r="E8702" s="64"/>
      <c r="F8702" s="64"/>
      <c r="G8702" s="65" t="n">
        <v>3.4</v>
      </c>
    </row>
    <row r="8703" customFormat="false" ht="15" hidden="false" customHeight="false" outlineLevel="0" collapsed="false">
      <c r="A8703" s="64" t="s">
        <v>1354</v>
      </c>
      <c r="B8703" s="64"/>
      <c r="C8703" s="64"/>
      <c r="D8703" s="64"/>
      <c r="E8703" s="64"/>
      <c r="F8703" s="64"/>
      <c r="G8703" s="65" t="n">
        <v>221.93</v>
      </c>
    </row>
    <row r="8704" customFormat="false" ht="15" hidden="false" customHeight="false" outlineLevel="0" collapsed="false">
      <c r="A8704" s="64" t="s">
        <v>1355</v>
      </c>
      <c r="B8704" s="64"/>
      <c r="C8704" s="64"/>
      <c r="D8704" s="64"/>
      <c r="E8704" s="64"/>
      <c r="F8704" s="64"/>
      <c r="G8704" s="65" t="n">
        <v>225.33</v>
      </c>
    </row>
    <row r="8705" customFormat="false" ht="15" hidden="false" customHeight="false" outlineLevel="0" collapsed="false">
      <c r="A8705" s="64" t="s">
        <v>1356</v>
      </c>
      <c r="B8705" s="64"/>
      <c r="C8705" s="64"/>
      <c r="D8705" s="64"/>
      <c r="E8705" s="64"/>
      <c r="F8705" s="64"/>
      <c r="G8705" s="65" t="n">
        <v>0</v>
      </c>
    </row>
    <row r="8706" customFormat="false" ht="15" hidden="false" customHeight="false" outlineLevel="0" collapsed="false">
      <c r="A8706" s="64" t="s">
        <v>1357</v>
      </c>
      <c r="B8706" s="64"/>
      <c r="C8706" s="64"/>
      <c r="D8706" s="64"/>
      <c r="E8706" s="64"/>
      <c r="F8706" s="64"/>
      <c r="G8706" s="65" t="n">
        <v>57.8</v>
      </c>
    </row>
    <row r="8707" customFormat="false" ht="15" hidden="false" customHeight="false" outlineLevel="0" collapsed="false">
      <c r="A8707" s="64" t="s">
        <v>1358</v>
      </c>
      <c r="B8707" s="64"/>
      <c r="C8707" s="64"/>
      <c r="D8707" s="64"/>
      <c r="E8707" s="64"/>
      <c r="F8707" s="64"/>
      <c r="G8707" s="65" t="n">
        <v>0</v>
      </c>
    </row>
    <row r="8708" customFormat="false" ht="15" hidden="false" customHeight="false" outlineLevel="0" collapsed="false">
      <c r="A8708" s="64" t="s">
        <v>1359</v>
      </c>
      <c r="B8708" s="64"/>
      <c r="C8708" s="64"/>
      <c r="D8708" s="64"/>
      <c r="E8708" s="64"/>
      <c r="F8708" s="64"/>
      <c r="G8708" s="65" t="n">
        <v>57.8</v>
      </c>
    </row>
    <row r="8709" customFormat="false" ht="15" hidden="false" customHeight="false" outlineLevel="0" collapsed="false">
      <c r="A8709" s="64" t="s">
        <v>1360</v>
      </c>
      <c r="B8709" s="64"/>
      <c r="C8709" s="64"/>
      <c r="D8709" s="64"/>
      <c r="E8709" s="64"/>
      <c r="F8709" s="64"/>
      <c r="G8709" s="65" t="n">
        <v>283.12</v>
      </c>
    </row>
    <row r="8710" customFormat="false" ht="15" hidden="false" customHeight="false" outlineLevel="0" collapsed="false">
      <c r="A8710" s="64" t="s">
        <v>1361</v>
      </c>
      <c r="B8710" s="64"/>
      <c r="C8710" s="64"/>
      <c r="D8710" s="64"/>
      <c r="E8710" s="64"/>
      <c r="F8710" s="64"/>
      <c r="G8710" s="65" t="n">
        <v>5</v>
      </c>
    </row>
    <row r="8711" customFormat="false" ht="15" hidden="false" customHeight="false" outlineLevel="0" collapsed="false">
      <c r="A8711" s="64" t="s">
        <v>1362</v>
      </c>
      <c r="B8711" s="64"/>
      <c r="C8711" s="64"/>
      <c r="D8711" s="64"/>
      <c r="E8711" s="64"/>
      <c r="F8711" s="64"/>
      <c r="G8711" s="65" t="n">
        <f aca="false">G8709*G8710</f>
        <v>1415.6</v>
      </c>
    </row>
    <row r="8712" customFormat="false" ht="15" hidden="false" customHeight="false" outlineLevel="0" collapsed="false">
      <c r="A8712" s="66"/>
      <c r="B8712" s="66"/>
      <c r="C8712" s="66"/>
      <c r="D8712" s="66"/>
      <c r="E8712" s="66"/>
      <c r="F8712" s="66"/>
      <c r="G8712" s="66"/>
    </row>
    <row r="8713" customFormat="false" ht="51" hidden="false" customHeight="false" outlineLevel="0" collapsed="false">
      <c r="A8713" s="30" t="s">
        <v>1018</v>
      </c>
      <c r="B8713" s="30" t="s">
        <v>1019</v>
      </c>
      <c r="C8713" s="61" t="s">
        <v>17</v>
      </c>
      <c r="D8713" s="61" t="s">
        <v>23</v>
      </c>
      <c r="E8713" s="62"/>
      <c r="F8713" s="25"/>
      <c r="G8713" s="25"/>
    </row>
    <row r="8714" customFormat="false" ht="25.5" hidden="false" customHeight="false" outlineLevel="0" collapsed="false">
      <c r="A8714" s="63" t="n">
        <v>3146</v>
      </c>
      <c r="B8714" s="23" t="s">
        <v>1711</v>
      </c>
      <c r="C8714" s="24" t="s">
        <v>1343</v>
      </c>
      <c r="D8714" s="24" t="s">
        <v>23</v>
      </c>
      <c r="E8714" s="62" t="n">
        <v>0.21</v>
      </c>
      <c r="F8714" s="26" t="n">
        <v>3</v>
      </c>
      <c r="G8714" s="26" t="n">
        <v>0.64</v>
      </c>
    </row>
    <row r="8715" customFormat="false" ht="38.25" hidden="false" customHeight="false" outlineLevel="0" collapsed="false">
      <c r="A8715" s="63" t="s">
        <v>1369</v>
      </c>
      <c r="B8715" s="23" t="s">
        <v>1370</v>
      </c>
      <c r="C8715" s="24" t="s">
        <v>17</v>
      </c>
      <c r="D8715" s="24" t="s">
        <v>1314</v>
      </c>
      <c r="E8715" s="62" t="n">
        <v>0.7</v>
      </c>
      <c r="F8715" s="26" t="n">
        <v>15.51</v>
      </c>
      <c r="G8715" s="26" t="n">
        <v>10.86</v>
      </c>
    </row>
    <row r="8716" customFormat="false" ht="25.5" hidden="false" customHeight="false" outlineLevel="0" collapsed="false">
      <c r="A8716" s="63" t="s">
        <v>1349</v>
      </c>
      <c r="B8716" s="23" t="s">
        <v>1350</v>
      </c>
      <c r="C8716" s="24" t="s">
        <v>17</v>
      </c>
      <c r="D8716" s="24" t="s">
        <v>1314</v>
      </c>
      <c r="E8716" s="62" t="n">
        <v>0.21</v>
      </c>
      <c r="F8716" s="26" t="n">
        <v>12.54</v>
      </c>
      <c r="G8716" s="26" t="n">
        <v>2.63</v>
      </c>
    </row>
    <row r="8717" customFormat="false" ht="38.25" hidden="false" customHeight="false" outlineLevel="0" collapsed="false">
      <c r="A8717" s="63" t="s">
        <v>2172</v>
      </c>
      <c r="B8717" s="23" t="s">
        <v>2173</v>
      </c>
      <c r="C8717" s="24" t="s">
        <v>1343</v>
      </c>
      <c r="D8717" s="24" t="s">
        <v>23</v>
      </c>
      <c r="E8717" s="62" t="n">
        <v>7</v>
      </c>
      <c r="F8717" s="26" t="n">
        <v>511.98</v>
      </c>
      <c r="G8717" s="26" t="n">
        <v>3583.86</v>
      </c>
    </row>
    <row r="8718" customFormat="false" ht="15" hidden="false" customHeight="false" outlineLevel="0" collapsed="false">
      <c r="A8718" s="64" t="s">
        <v>1353</v>
      </c>
      <c r="B8718" s="64"/>
      <c r="C8718" s="64"/>
      <c r="D8718" s="64"/>
      <c r="E8718" s="64"/>
      <c r="F8718" s="64"/>
      <c r="G8718" s="65" t="n">
        <v>1.38</v>
      </c>
    </row>
    <row r="8719" customFormat="false" ht="15" hidden="false" customHeight="false" outlineLevel="0" collapsed="false">
      <c r="A8719" s="64" t="s">
        <v>1354</v>
      </c>
      <c r="B8719" s="64"/>
      <c r="C8719" s="64"/>
      <c r="D8719" s="64"/>
      <c r="E8719" s="64"/>
      <c r="F8719" s="64"/>
      <c r="G8719" s="65" t="n">
        <v>512.62</v>
      </c>
    </row>
    <row r="8720" customFormat="false" ht="15" hidden="false" customHeight="false" outlineLevel="0" collapsed="false">
      <c r="A8720" s="64" t="s">
        <v>1355</v>
      </c>
      <c r="B8720" s="64"/>
      <c r="C8720" s="64"/>
      <c r="D8720" s="64"/>
      <c r="E8720" s="64"/>
      <c r="F8720" s="64"/>
      <c r="G8720" s="65" t="n">
        <v>514</v>
      </c>
    </row>
    <row r="8721" customFormat="false" ht="15" hidden="false" customHeight="false" outlineLevel="0" collapsed="false">
      <c r="A8721" s="64" t="s">
        <v>1356</v>
      </c>
      <c r="B8721" s="64"/>
      <c r="C8721" s="64"/>
      <c r="D8721" s="64"/>
      <c r="E8721" s="64"/>
      <c r="F8721" s="64"/>
      <c r="G8721" s="65" t="n">
        <v>0</v>
      </c>
    </row>
    <row r="8722" customFormat="false" ht="15" hidden="false" customHeight="false" outlineLevel="0" collapsed="false">
      <c r="A8722" s="64" t="s">
        <v>1357</v>
      </c>
      <c r="B8722" s="64"/>
      <c r="C8722" s="64"/>
      <c r="D8722" s="64"/>
      <c r="E8722" s="64"/>
      <c r="F8722" s="64"/>
      <c r="G8722" s="65" t="n">
        <v>131.84</v>
      </c>
    </row>
    <row r="8723" customFormat="false" ht="15" hidden="false" customHeight="false" outlineLevel="0" collapsed="false">
      <c r="A8723" s="64" t="s">
        <v>1358</v>
      </c>
      <c r="B8723" s="64"/>
      <c r="C8723" s="64"/>
      <c r="D8723" s="64"/>
      <c r="E8723" s="64"/>
      <c r="F8723" s="64"/>
      <c r="G8723" s="65" t="n">
        <v>0</v>
      </c>
    </row>
    <row r="8724" customFormat="false" ht="15" hidden="false" customHeight="false" outlineLevel="0" collapsed="false">
      <c r="A8724" s="64" t="s">
        <v>1359</v>
      </c>
      <c r="B8724" s="64"/>
      <c r="C8724" s="64"/>
      <c r="D8724" s="64"/>
      <c r="E8724" s="64"/>
      <c r="F8724" s="64"/>
      <c r="G8724" s="65" t="n">
        <v>131.84</v>
      </c>
    </row>
    <row r="8725" customFormat="false" ht="15" hidden="false" customHeight="false" outlineLevel="0" collapsed="false">
      <c r="A8725" s="64" t="s">
        <v>1360</v>
      </c>
      <c r="B8725" s="64"/>
      <c r="C8725" s="64"/>
      <c r="D8725" s="64"/>
      <c r="E8725" s="64"/>
      <c r="F8725" s="64"/>
      <c r="G8725" s="65" t="n">
        <v>645.84</v>
      </c>
    </row>
    <row r="8726" customFormat="false" ht="15" hidden="false" customHeight="false" outlineLevel="0" collapsed="false">
      <c r="A8726" s="64" t="s">
        <v>1361</v>
      </c>
      <c r="B8726" s="64"/>
      <c r="C8726" s="64"/>
      <c r="D8726" s="64"/>
      <c r="E8726" s="64"/>
      <c r="F8726" s="64"/>
      <c r="G8726" s="65" t="n">
        <v>7</v>
      </c>
    </row>
    <row r="8727" customFormat="false" ht="15" hidden="false" customHeight="false" outlineLevel="0" collapsed="false">
      <c r="A8727" s="64" t="s">
        <v>1362</v>
      </c>
      <c r="B8727" s="64"/>
      <c r="C8727" s="64"/>
      <c r="D8727" s="64"/>
      <c r="E8727" s="64"/>
      <c r="F8727" s="64"/>
      <c r="G8727" s="65" t="n">
        <f aca="false">G8725*G8726</f>
        <v>4520.88</v>
      </c>
    </row>
    <row r="8728" customFormat="false" ht="15" hidden="false" customHeight="false" outlineLevel="0" collapsed="false">
      <c r="A8728" s="66"/>
      <c r="B8728" s="66"/>
      <c r="C8728" s="66"/>
      <c r="D8728" s="66"/>
      <c r="E8728" s="66"/>
      <c r="F8728" s="66"/>
      <c r="G8728" s="66"/>
    </row>
    <row r="8729" customFormat="false" ht="63.75" hidden="false" customHeight="false" outlineLevel="0" collapsed="false">
      <c r="A8729" s="30" t="s">
        <v>1020</v>
      </c>
      <c r="B8729" s="30" t="s">
        <v>1021</v>
      </c>
      <c r="C8729" s="61" t="s">
        <v>17</v>
      </c>
      <c r="D8729" s="61" t="s">
        <v>23</v>
      </c>
      <c r="E8729" s="62"/>
      <c r="F8729" s="25"/>
      <c r="G8729" s="25"/>
    </row>
    <row r="8730" customFormat="false" ht="25.5" hidden="false" customHeight="false" outlineLevel="0" collapsed="false">
      <c r="A8730" s="63" t="n">
        <v>3146</v>
      </c>
      <c r="B8730" s="23" t="s">
        <v>1711</v>
      </c>
      <c r="C8730" s="24" t="s">
        <v>1343</v>
      </c>
      <c r="D8730" s="24" t="s">
        <v>23</v>
      </c>
      <c r="E8730" s="62" t="n">
        <v>0.06</v>
      </c>
      <c r="F8730" s="26" t="n">
        <v>3</v>
      </c>
      <c r="G8730" s="26" t="n">
        <v>0.18</v>
      </c>
    </row>
    <row r="8731" customFormat="false" ht="38.25" hidden="false" customHeight="false" outlineLevel="0" collapsed="false">
      <c r="A8731" s="63" t="s">
        <v>1369</v>
      </c>
      <c r="B8731" s="23" t="s">
        <v>1370</v>
      </c>
      <c r="C8731" s="24" t="s">
        <v>17</v>
      </c>
      <c r="D8731" s="24" t="s">
        <v>1314</v>
      </c>
      <c r="E8731" s="62" t="n">
        <v>0.2</v>
      </c>
      <c r="F8731" s="26" t="n">
        <v>15.51</v>
      </c>
      <c r="G8731" s="26" t="n">
        <v>3.1</v>
      </c>
    </row>
    <row r="8732" customFormat="false" ht="25.5" hidden="false" customHeight="false" outlineLevel="0" collapsed="false">
      <c r="A8732" s="63" t="s">
        <v>1349</v>
      </c>
      <c r="B8732" s="23" t="s">
        <v>1350</v>
      </c>
      <c r="C8732" s="24" t="s">
        <v>17</v>
      </c>
      <c r="D8732" s="24" t="s">
        <v>1314</v>
      </c>
      <c r="E8732" s="62" t="n">
        <v>0.06</v>
      </c>
      <c r="F8732" s="26" t="n">
        <v>12.54</v>
      </c>
      <c r="G8732" s="26" t="n">
        <v>0.75</v>
      </c>
    </row>
    <row r="8733" customFormat="false" ht="38.25" hidden="false" customHeight="false" outlineLevel="0" collapsed="false">
      <c r="A8733" s="63" t="s">
        <v>2174</v>
      </c>
      <c r="B8733" s="23" t="s">
        <v>2175</v>
      </c>
      <c r="C8733" s="24" t="s">
        <v>1343</v>
      </c>
      <c r="D8733" s="24" t="s">
        <v>23</v>
      </c>
      <c r="E8733" s="62" t="n">
        <v>2</v>
      </c>
      <c r="F8733" s="26" t="n">
        <v>576.09</v>
      </c>
      <c r="G8733" s="26" t="n">
        <v>1152.18</v>
      </c>
    </row>
    <row r="8734" customFormat="false" ht="15" hidden="false" customHeight="false" outlineLevel="0" collapsed="false">
      <c r="A8734" s="64" t="s">
        <v>1353</v>
      </c>
      <c r="B8734" s="64"/>
      <c r="C8734" s="64"/>
      <c r="D8734" s="64"/>
      <c r="E8734" s="64"/>
      <c r="F8734" s="64"/>
      <c r="G8734" s="65" t="n">
        <v>1.38</v>
      </c>
    </row>
    <row r="8735" customFormat="false" ht="15" hidden="false" customHeight="false" outlineLevel="0" collapsed="false">
      <c r="A8735" s="64" t="s">
        <v>1354</v>
      </c>
      <c r="B8735" s="64"/>
      <c r="C8735" s="64"/>
      <c r="D8735" s="64"/>
      <c r="E8735" s="64"/>
      <c r="F8735" s="64"/>
      <c r="G8735" s="65" t="n">
        <v>576.73</v>
      </c>
    </row>
    <row r="8736" customFormat="false" ht="15" hidden="false" customHeight="false" outlineLevel="0" collapsed="false">
      <c r="A8736" s="64" t="s">
        <v>1355</v>
      </c>
      <c r="B8736" s="64"/>
      <c r="C8736" s="64"/>
      <c r="D8736" s="64"/>
      <c r="E8736" s="64"/>
      <c r="F8736" s="64"/>
      <c r="G8736" s="65" t="n">
        <v>578.11</v>
      </c>
    </row>
    <row r="8737" customFormat="false" ht="15" hidden="false" customHeight="false" outlineLevel="0" collapsed="false">
      <c r="A8737" s="64" t="s">
        <v>1356</v>
      </c>
      <c r="B8737" s="64"/>
      <c r="C8737" s="64"/>
      <c r="D8737" s="64"/>
      <c r="E8737" s="64"/>
      <c r="F8737" s="64"/>
      <c r="G8737" s="65" t="n">
        <v>0</v>
      </c>
    </row>
    <row r="8738" customFormat="false" ht="15" hidden="false" customHeight="false" outlineLevel="0" collapsed="false">
      <c r="A8738" s="64" t="s">
        <v>1357</v>
      </c>
      <c r="B8738" s="64"/>
      <c r="C8738" s="64"/>
      <c r="D8738" s="64"/>
      <c r="E8738" s="64"/>
      <c r="F8738" s="64"/>
      <c r="G8738" s="65" t="n">
        <v>148.28</v>
      </c>
    </row>
    <row r="8739" customFormat="false" ht="15" hidden="false" customHeight="false" outlineLevel="0" collapsed="false">
      <c r="A8739" s="64" t="s">
        <v>1358</v>
      </c>
      <c r="B8739" s="64"/>
      <c r="C8739" s="64"/>
      <c r="D8739" s="64"/>
      <c r="E8739" s="64"/>
      <c r="F8739" s="64"/>
      <c r="G8739" s="65" t="n">
        <v>0</v>
      </c>
    </row>
    <row r="8740" customFormat="false" ht="15" hidden="false" customHeight="false" outlineLevel="0" collapsed="false">
      <c r="A8740" s="64" t="s">
        <v>1359</v>
      </c>
      <c r="B8740" s="64"/>
      <c r="C8740" s="64"/>
      <c r="D8740" s="64"/>
      <c r="E8740" s="64"/>
      <c r="F8740" s="64"/>
      <c r="G8740" s="65" t="n">
        <v>148.28</v>
      </c>
    </row>
    <row r="8741" customFormat="false" ht="15" hidden="false" customHeight="false" outlineLevel="0" collapsed="false">
      <c r="A8741" s="64" t="s">
        <v>1360</v>
      </c>
      <c r="B8741" s="64"/>
      <c r="C8741" s="64"/>
      <c r="D8741" s="64"/>
      <c r="E8741" s="64"/>
      <c r="F8741" s="64"/>
      <c r="G8741" s="65" t="n">
        <v>726.39</v>
      </c>
    </row>
    <row r="8742" customFormat="false" ht="15" hidden="false" customHeight="false" outlineLevel="0" collapsed="false">
      <c r="A8742" s="64" t="s">
        <v>1361</v>
      </c>
      <c r="B8742" s="64"/>
      <c r="C8742" s="64"/>
      <c r="D8742" s="64"/>
      <c r="E8742" s="64"/>
      <c r="F8742" s="64"/>
      <c r="G8742" s="65" t="n">
        <v>2</v>
      </c>
    </row>
    <row r="8743" customFormat="false" ht="15" hidden="false" customHeight="false" outlineLevel="0" collapsed="false">
      <c r="A8743" s="64" t="s">
        <v>1362</v>
      </c>
      <c r="B8743" s="64"/>
      <c r="C8743" s="64"/>
      <c r="D8743" s="64"/>
      <c r="E8743" s="64"/>
      <c r="F8743" s="64"/>
      <c r="G8743" s="65" t="n">
        <f aca="false">G8741*G8742</f>
        <v>1452.78</v>
      </c>
    </row>
    <row r="8744" customFormat="false" ht="15" hidden="false" customHeight="false" outlineLevel="0" collapsed="false">
      <c r="A8744" s="66"/>
      <c r="B8744" s="66"/>
      <c r="C8744" s="66"/>
      <c r="D8744" s="66"/>
      <c r="E8744" s="66"/>
      <c r="F8744" s="66"/>
      <c r="G8744" s="66"/>
    </row>
    <row r="8745" customFormat="false" ht="38.25" hidden="false" customHeight="false" outlineLevel="0" collapsed="false">
      <c r="A8745" s="30" t="s">
        <v>1022</v>
      </c>
      <c r="B8745" s="30" t="s">
        <v>1023</v>
      </c>
      <c r="C8745" s="61" t="s">
        <v>17</v>
      </c>
      <c r="D8745" s="61" t="s">
        <v>23</v>
      </c>
      <c r="E8745" s="62"/>
      <c r="F8745" s="25"/>
      <c r="G8745" s="25"/>
    </row>
    <row r="8746" customFormat="false" ht="25.5" hidden="false" customHeight="false" outlineLevel="0" collapsed="false">
      <c r="A8746" s="63" t="n">
        <v>3146</v>
      </c>
      <c r="B8746" s="23" t="s">
        <v>1711</v>
      </c>
      <c r="C8746" s="24" t="s">
        <v>1343</v>
      </c>
      <c r="D8746" s="24" t="s">
        <v>23</v>
      </c>
      <c r="E8746" s="62" t="n">
        <v>0.03</v>
      </c>
      <c r="F8746" s="26" t="n">
        <v>3</v>
      </c>
      <c r="G8746" s="26" t="n">
        <v>0.09</v>
      </c>
    </row>
    <row r="8747" customFormat="false" ht="38.25" hidden="false" customHeight="false" outlineLevel="0" collapsed="false">
      <c r="A8747" s="63" t="s">
        <v>1369</v>
      </c>
      <c r="B8747" s="23" t="s">
        <v>1370</v>
      </c>
      <c r="C8747" s="24" t="s">
        <v>17</v>
      </c>
      <c r="D8747" s="24" t="s">
        <v>1314</v>
      </c>
      <c r="E8747" s="62" t="n">
        <v>0.17</v>
      </c>
      <c r="F8747" s="26" t="n">
        <v>15.51</v>
      </c>
      <c r="G8747" s="26" t="n">
        <v>2.64</v>
      </c>
    </row>
    <row r="8748" customFormat="false" ht="25.5" hidden="false" customHeight="false" outlineLevel="0" collapsed="false">
      <c r="A8748" s="63" t="s">
        <v>1349</v>
      </c>
      <c r="B8748" s="23" t="s">
        <v>1350</v>
      </c>
      <c r="C8748" s="24" t="s">
        <v>17</v>
      </c>
      <c r="D8748" s="24" t="s">
        <v>1314</v>
      </c>
      <c r="E8748" s="62" t="n">
        <v>0.05</v>
      </c>
      <c r="F8748" s="26" t="n">
        <v>12.54</v>
      </c>
      <c r="G8748" s="26" t="n">
        <v>0.63</v>
      </c>
    </row>
    <row r="8749" customFormat="false" ht="25.5" hidden="false" customHeight="false" outlineLevel="0" collapsed="false">
      <c r="A8749" s="63" t="s">
        <v>2176</v>
      </c>
      <c r="B8749" s="23" t="s">
        <v>2177</v>
      </c>
      <c r="C8749" s="24" t="s">
        <v>1343</v>
      </c>
      <c r="D8749" s="24" t="s">
        <v>23</v>
      </c>
      <c r="E8749" s="62" t="n">
        <v>1</v>
      </c>
      <c r="F8749" s="26" t="n">
        <v>265.59</v>
      </c>
      <c r="G8749" s="26" t="n">
        <v>265.59</v>
      </c>
    </row>
    <row r="8750" customFormat="false" ht="15" hidden="false" customHeight="false" outlineLevel="0" collapsed="false">
      <c r="A8750" s="64" t="s">
        <v>1353</v>
      </c>
      <c r="B8750" s="64"/>
      <c r="C8750" s="64"/>
      <c r="D8750" s="64"/>
      <c r="E8750" s="64"/>
      <c r="F8750" s="64"/>
      <c r="G8750" s="65" t="n">
        <v>2.34</v>
      </c>
    </row>
    <row r="8751" customFormat="false" ht="15" hidden="false" customHeight="false" outlineLevel="0" collapsed="false">
      <c r="A8751" s="64" t="s">
        <v>1354</v>
      </c>
      <c r="B8751" s="64"/>
      <c r="C8751" s="64"/>
      <c r="D8751" s="64"/>
      <c r="E8751" s="64"/>
      <c r="F8751" s="64"/>
      <c r="G8751" s="65" t="n">
        <v>266.6</v>
      </c>
    </row>
    <row r="8752" customFormat="false" ht="15" hidden="false" customHeight="false" outlineLevel="0" collapsed="false">
      <c r="A8752" s="64" t="s">
        <v>1355</v>
      </c>
      <c r="B8752" s="64"/>
      <c r="C8752" s="64"/>
      <c r="D8752" s="64"/>
      <c r="E8752" s="64"/>
      <c r="F8752" s="64"/>
      <c r="G8752" s="65" t="n">
        <v>268.94</v>
      </c>
    </row>
    <row r="8753" customFormat="false" ht="15" hidden="false" customHeight="false" outlineLevel="0" collapsed="false">
      <c r="A8753" s="64" t="s">
        <v>1356</v>
      </c>
      <c r="B8753" s="64"/>
      <c r="C8753" s="64"/>
      <c r="D8753" s="64"/>
      <c r="E8753" s="64"/>
      <c r="F8753" s="64"/>
      <c r="G8753" s="65" t="n">
        <v>0</v>
      </c>
    </row>
    <row r="8754" customFormat="false" ht="15" hidden="false" customHeight="false" outlineLevel="0" collapsed="false">
      <c r="A8754" s="64" t="s">
        <v>1357</v>
      </c>
      <c r="B8754" s="64"/>
      <c r="C8754" s="64"/>
      <c r="D8754" s="64"/>
      <c r="E8754" s="64"/>
      <c r="F8754" s="64"/>
      <c r="G8754" s="65" t="n">
        <v>68.98</v>
      </c>
    </row>
    <row r="8755" customFormat="false" ht="15" hidden="false" customHeight="false" outlineLevel="0" collapsed="false">
      <c r="A8755" s="64" t="s">
        <v>1358</v>
      </c>
      <c r="B8755" s="64"/>
      <c r="C8755" s="64"/>
      <c r="D8755" s="64"/>
      <c r="E8755" s="64"/>
      <c r="F8755" s="64"/>
      <c r="G8755" s="65" t="n">
        <v>0</v>
      </c>
    </row>
    <row r="8756" customFormat="false" ht="15" hidden="false" customHeight="false" outlineLevel="0" collapsed="false">
      <c r="A8756" s="64" t="s">
        <v>1359</v>
      </c>
      <c r="B8756" s="64"/>
      <c r="C8756" s="64"/>
      <c r="D8756" s="64"/>
      <c r="E8756" s="64"/>
      <c r="F8756" s="64"/>
      <c r="G8756" s="65" t="n">
        <v>68.98</v>
      </c>
    </row>
    <row r="8757" customFormat="false" ht="15" hidden="false" customHeight="false" outlineLevel="0" collapsed="false">
      <c r="A8757" s="64" t="s">
        <v>1360</v>
      </c>
      <c r="B8757" s="64"/>
      <c r="C8757" s="64"/>
      <c r="D8757" s="64"/>
      <c r="E8757" s="64"/>
      <c r="F8757" s="64"/>
      <c r="G8757" s="65" t="n">
        <v>337.93</v>
      </c>
    </row>
    <row r="8758" customFormat="false" ht="15" hidden="false" customHeight="false" outlineLevel="0" collapsed="false">
      <c r="A8758" s="64" t="s">
        <v>1361</v>
      </c>
      <c r="B8758" s="64"/>
      <c r="C8758" s="64"/>
      <c r="D8758" s="64"/>
      <c r="E8758" s="64"/>
      <c r="F8758" s="64"/>
      <c r="G8758" s="65" t="n">
        <v>1</v>
      </c>
    </row>
    <row r="8759" customFormat="false" ht="15" hidden="false" customHeight="false" outlineLevel="0" collapsed="false">
      <c r="A8759" s="64" t="s">
        <v>1362</v>
      </c>
      <c r="B8759" s="64"/>
      <c r="C8759" s="64"/>
      <c r="D8759" s="64"/>
      <c r="E8759" s="64"/>
      <c r="F8759" s="64"/>
      <c r="G8759" s="65" t="n">
        <f aca="false">G8757*G8758</f>
        <v>337.93</v>
      </c>
    </row>
    <row r="8760" customFormat="false" ht="15" hidden="false" customHeight="false" outlineLevel="0" collapsed="false">
      <c r="A8760" s="66"/>
      <c r="B8760" s="66"/>
      <c r="C8760" s="66"/>
      <c r="D8760" s="66"/>
      <c r="E8760" s="66"/>
      <c r="F8760" s="66"/>
      <c r="G8760" s="66"/>
    </row>
    <row r="8761" customFormat="false" ht="25.5" hidden="false" customHeight="false" outlineLevel="0" collapsed="false">
      <c r="A8761" s="30" t="s">
        <v>1024</v>
      </c>
      <c r="B8761" s="30" t="s">
        <v>267</v>
      </c>
      <c r="C8761" s="61" t="s">
        <v>17</v>
      </c>
      <c r="D8761" s="61" t="s">
        <v>23</v>
      </c>
      <c r="E8761" s="62"/>
      <c r="F8761" s="25"/>
      <c r="G8761" s="25"/>
    </row>
    <row r="8762" customFormat="false" ht="25.5" hidden="false" customHeight="false" outlineLevel="0" collapsed="false">
      <c r="A8762" s="63" t="s">
        <v>1349</v>
      </c>
      <c r="B8762" s="23" t="s">
        <v>1350</v>
      </c>
      <c r="C8762" s="24" t="s">
        <v>17</v>
      </c>
      <c r="D8762" s="24" t="s">
        <v>1314</v>
      </c>
      <c r="E8762" s="62" t="n">
        <v>0.8</v>
      </c>
      <c r="F8762" s="26" t="n">
        <v>12.54</v>
      </c>
      <c r="G8762" s="26" t="n">
        <v>10.03</v>
      </c>
    </row>
    <row r="8763" customFormat="false" ht="38.25" hidden="false" customHeight="false" outlineLevel="0" collapsed="false">
      <c r="A8763" s="63" t="s">
        <v>1717</v>
      </c>
      <c r="B8763" s="23" t="s">
        <v>1718</v>
      </c>
      <c r="C8763" s="24" t="s">
        <v>1343</v>
      </c>
      <c r="D8763" s="24" t="s">
        <v>23</v>
      </c>
      <c r="E8763" s="62" t="n">
        <v>8</v>
      </c>
      <c r="F8763" s="26" t="n">
        <v>91.98</v>
      </c>
      <c r="G8763" s="26" t="n">
        <v>735.84</v>
      </c>
    </row>
    <row r="8764" customFormat="false" ht="15" hidden="false" customHeight="false" outlineLevel="0" collapsed="false">
      <c r="A8764" s="64" t="s">
        <v>1353</v>
      </c>
      <c r="B8764" s="64"/>
      <c r="C8764" s="64"/>
      <c r="D8764" s="64"/>
      <c r="E8764" s="64"/>
      <c r="F8764" s="64"/>
      <c r="G8764" s="65" t="n">
        <v>0.83</v>
      </c>
    </row>
    <row r="8765" customFormat="false" ht="15" hidden="false" customHeight="false" outlineLevel="0" collapsed="false">
      <c r="A8765" s="64" t="s">
        <v>1354</v>
      </c>
      <c r="B8765" s="64"/>
      <c r="C8765" s="64"/>
      <c r="D8765" s="64"/>
      <c r="E8765" s="64"/>
      <c r="F8765" s="64"/>
      <c r="G8765" s="65" t="n">
        <v>92.4</v>
      </c>
    </row>
    <row r="8766" customFormat="false" ht="15" hidden="false" customHeight="false" outlineLevel="0" collapsed="false">
      <c r="A8766" s="64" t="s">
        <v>1355</v>
      </c>
      <c r="B8766" s="64"/>
      <c r="C8766" s="64"/>
      <c r="D8766" s="64"/>
      <c r="E8766" s="64"/>
      <c r="F8766" s="64"/>
      <c r="G8766" s="65" t="n">
        <v>93.23</v>
      </c>
    </row>
    <row r="8767" customFormat="false" ht="15" hidden="false" customHeight="false" outlineLevel="0" collapsed="false">
      <c r="A8767" s="64" t="s">
        <v>1356</v>
      </c>
      <c r="B8767" s="64"/>
      <c r="C8767" s="64"/>
      <c r="D8767" s="64"/>
      <c r="E8767" s="64"/>
      <c r="F8767" s="64"/>
      <c r="G8767" s="65" t="n">
        <v>0</v>
      </c>
    </row>
    <row r="8768" customFormat="false" ht="15" hidden="false" customHeight="false" outlineLevel="0" collapsed="false">
      <c r="A8768" s="64" t="s">
        <v>1357</v>
      </c>
      <c r="B8768" s="64"/>
      <c r="C8768" s="64"/>
      <c r="D8768" s="64"/>
      <c r="E8768" s="64"/>
      <c r="F8768" s="64"/>
      <c r="G8768" s="65" t="n">
        <v>23.91</v>
      </c>
    </row>
    <row r="8769" customFormat="false" ht="15" hidden="false" customHeight="false" outlineLevel="0" collapsed="false">
      <c r="A8769" s="64" t="s">
        <v>1358</v>
      </c>
      <c r="B8769" s="64"/>
      <c r="C8769" s="64"/>
      <c r="D8769" s="64"/>
      <c r="E8769" s="64"/>
      <c r="F8769" s="64"/>
      <c r="G8769" s="65" t="n">
        <v>0</v>
      </c>
    </row>
    <row r="8770" customFormat="false" ht="15" hidden="false" customHeight="false" outlineLevel="0" collapsed="false">
      <c r="A8770" s="64" t="s">
        <v>1359</v>
      </c>
      <c r="B8770" s="64"/>
      <c r="C8770" s="64"/>
      <c r="D8770" s="64"/>
      <c r="E8770" s="64"/>
      <c r="F8770" s="64"/>
      <c r="G8770" s="65" t="n">
        <v>23.91</v>
      </c>
    </row>
    <row r="8771" customFormat="false" ht="15" hidden="false" customHeight="false" outlineLevel="0" collapsed="false">
      <c r="A8771" s="64" t="s">
        <v>1360</v>
      </c>
      <c r="B8771" s="64"/>
      <c r="C8771" s="64"/>
      <c r="D8771" s="64"/>
      <c r="E8771" s="64"/>
      <c r="F8771" s="64"/>
      <c r="G8771" s="65" t="n">
        <v>117.15</v>
      </c>
    </row>
    <row r="8772" customFormat="false" ht="15" hidden="false" customHeight="false" outlineLevel="0" collapsed="false">
      <c r="A8772" s="64" t="s">
        <v>1361</v>
      </c>
      <c r="B8772" s="64"/>
      <c r="C8772" s="64"/>
      <c r="D8772" s="64"/>
      <c r="E8772" s="64"/>
      <c r="F8772" s="64"/>
      <c r="G8772" s="65" t="n">
        <v>8</v>
      </c>
    </row>
    <row r="8773" customFormat="false" ht="15" hidden="false" customHeight="false" outlineLevel="0" collapsed="false">
      <c r="A8773" s="64" t="s">
        <v>1362</v>
      </c>
      <c r="B8773" s="64"/>
      <c r="C8773" s="64"/>
      <c r="D8773" s="64"/>
      <c r="E8773" s="64"/>
      <c r="F8773" s="64"/>
      <c r="G8773" s="65" t="n">
        <f aca="false">G8771*G8772</f>
        <v>937.2</v>
      </c>
    </row>
    <row r="8774" customFormat="false" ht="15" hidden="false" customHeight="false" outlineLevel="0" collapsed="false">
      <c r="A8774" s="66"/>
      <c r="B8774" s="66"/>
      <c r="C8774" s="66"/>
      <c r="D8774" s="66"/>
      <c r="E8774" s="66"/>
      <c r="F8774" s="66"/>
      <c r="G8774" s="66"/>
    </row>
    <row r="8775" customFormat="false" ht="25.5" hidden="false" customHeight="false" outlineLevel="0" collapsed="false">
      <c r="A8775" s="30" t="s">
        <v>1025</v>
      </c>
      <c r="B8775" s="30" t="s">
        <v>1026</v>
      </c>
      <c r="C8775" s="61" t="s">
        <v>17</v>
      </c>
      <c r="D8775" s="61" t="s">
        <v>23</v>
      </c>
      <c r="E8775" s="62"/>
      <c r="F8775" s="25"/>
      <c r="G8775" s="25"/>
    </row>
    <row r="8776" customFormat="false" ht="25.5" hidden="false" customHeight="false" outlineLevel="0" collapsed="false">
      <c r="A8776" s="63" t="n">
        <v>3146</v>
      </c>
      <c r="B8776" s="23" t="s">
        <v>1711</v>
      </c>
      <c r="C8776" s="24" t="s">
        <v>1343</v>
      </c>
      <c r="D8776" s="24" t="s">
        <v>23</v>
      </c>
      <c r="E8776" s="62" t="n">
        <v>0.06</v>
      </c>
      <c r="F8776" s="26" t="n">
        <v>3</v>
      </c>
      <c r="G8776" s="26" t="n">
        <v>0.18</v>
      </c>
    </row>
    <row r="8777" customFormat="false" ht="38.25" hidden="false" customHeight="false" outlineLevel="0" collapsed="false">
      <c r="A8777" s="63" t="s">
        <v>1369</v>
      </c>
      <c r="B8777" s="23" t="s">
        <v>1370</v>
      </c>
      <c r="C8777" s="24" t="s">
        <v>17</v>
      </c>
      <c r="D8777" s="24" t="s">
        <v>1314</v>
      </c>
      <c r="E8777" s="62" t="n">
        <v>0.34</v>
      </c>
      <c r="F8777" s="26" t="n">
        <v>15.51</v>
      </c>
      <c r="G8777" s="26" t="n">
        <v>5.27</v>
      </c>
    </row>
    <row r="8778" customFormat="false" ht="25.5" hidden="false" customHeight="false" outlineLevel="0" collapsed="false">
      <c r="A8778" s="63" t="s">
        <v>1349</v>
      </c>
      <c r="B8778" s="23" t="s">
        <v>1350</v>
      </c>
      <c r="C8778" s="24" t="s">
        <v>17</v>
      </c>
      <c r="D8778" s="24" t="s">
        <v>1314</v>
      </c>
      <c r="E8778" s="62" t="n">
        <v>0.1</v>
      </c>
      <c r="F8778" s="26" t="n">
        <v>12.54</v>
      </c>
      <c r="G8778" s="26" t="n">
        <v>1.25</v>
      </c>
    </row>
    <row r="8779" customFormat="false" ht="25.5" hidden="false" customHeight="false" outlineLevel="0" collapsed="false">
      <c r="A8779" s="63" t="s">
        <v>2178</v>
      </c>
      <c r="B8779" s="23" t="s">
        <v>2179</v>
      </c>
      <c r="C8779" s="24" t="s">
        <v>1343</v>
      </c>
      <c r="D8779" s="24" t="s">
        <v>23</v>
      </c>
      <c r="E8779" s="62" t="n">
        <v>2</v>
      </c>
      <c r="F8779" s="26" t="n">
        <v>208.38</v>
      </c>
      <c r="G8779" s="26" t="n">
        <v>416.76</v>
      </c>
    </row>
    <row r="8780" customFormat="false" ht="15" hidden="false" customHeight="false" outlineLevel="0" collapsed="false">
      <c r="A8780" s="64" t="s">
        <v>1353</v>
      </c>
      <c r="B8780" s="64"/>
      <c r="C8780" s="64"/>
      <c r="D8780" s="64"/>
      <c r="E8780" s="64"/>
      <c r="F8780" s="64"/>
      <c r="G8780" s="65" t="n">
        <v>2.34</v>
      </c>
    </row>
    <row r="8781" customFormat="false" ht="15" hidden="false" customHeight="false" outlineLevel="0" collapsed="false">
      <c r="A8781" s="64" t="s">
        <v>1354</v>
      </c>
      <c r="B8781" s="64"/>
      <c r="C8781" s="64"/>
      <c r="D8781" s="64"/>
      <c r="E8781" s="64"/>
      <c r="F8781" s="64"/>
      <c r="G8781" s="65" t="n">
        <v>209.39</v>
      </c>
    </row>
    <row r="8782" customFormat="false" ht="15" hidden="false" customHeight="false" outlineLevel="0" collapsed="false">
      <c r="A8782" s="64" t="s">
        <v>1355</v>
      </c>
      <c r="B8782" s="64"/>
      <c r="C8782" s="64"/>
      <c r="D8782" s="64"/>
      <c r="E8782" s="64"/>
      <c r="F8782" s="64"/>
      <c r="G8782" s="65" t="n">
        <v>211.73</v>
      </c>
    </row>
    <row r="8783" customFormat="false" ht="15" hidden="false" customHeight="false" outlineLevel="0" collapsed="false">
      <c r="A8783" s="64" t="s">
        <v>1356</v>
      </c>
      <c r="B8783" s="64"/>
      <c r="C8783" s="64"/>
      <c r="D8783" s="64"/>
      <c r="E8783" s="64"/>
      <c r="F8783" s="64"/>
      <c r="G8783" s="65" t="n">
        <v>0</v>
      </c>
    </row>
    <row r="8784" customFormat="false" ht="15" hidden="false" customHeight="false" outlineLevel="0" collapsed="false">
      <c r="A8784" s="64" t="s">
        <v>1357</v>
      </c>
      <c r="B8784" s="64"/>
      <c r="C8784" s="64"/>
      <c r="D8784" s="64"/>
      <c r="E8784" s="64"/>
      <c r="F8784" s="64"/>
      <c r="G8784" s="65" t="n">
        <v>54.31</v>
      </c>
    </row>
    <row r="8785" customFormat="false" ht="15" hidden="false" customHeight="false" outlineLevel="0" collapsed="false">
      <c r="A8785" s="64" t="s">
        <v>1358</v>
      </c>
      <c r="B8785" s="64"/>
      <c r="C8785" s="64"/>
      <c r="D8785" s="64"/>
      <c r="E8785" s="64"/>
      <c r="F8785" s="64"/>
      <c r="G8785" s="65" t="n">
        <v>0</v>
      </c>
    </row>
    <row r="8786" customFormat="false" ht="15" hidden="false" customHeight="false" outlineLevel="0" collapsed="false">
      <c r="A8786" s="64" t="s">
        <v>1359</v>
      </c>
      <c r="B8786" s="64"/>
      <c r="C8786" s="64"/>
      <c r="D8786" s="64"/>
      <c r="E8786" s="64"/>
      <c r="F8786" s="64"/>
      <c r="G8786" s="65" t="n">
        <v>54.31</v>
      </c>
    </row>
    <row r="8787" customFormat="false" ht="15" hidden="false" customHeight="false" outlineLevel="0" collapsed="false">
      <c r="A8787" s="64" t="s">
        <v>1360</v>
      </c>
      <c r="B8787" s="64"/>
      <c r="C8787" s="64"/>
      <c r="D8787" s="64"/>
      <c r="E8787" s="64"/>
      <c r="F8787" s="64"/>
      <c r="G8787" s="65" t="n">
        <v>266.04</v>
      </c>
    </row>
    <row r="8788" customFormat="false" ht="15" hidden="false" customHeight="false" outlineLevel="0" collapsed="false">
      <c r="A8788" s="64" t="s">
        <v>1361</v>
      </c>
      <c r="B8788" s="64"/>
      <c r="C8788" s="64"/>
      <c r="D8788" s="64"/>
      <c r="E8788" s="64"/>
      <c r="F8788" s="64"/>
      <c r="G8788" s="65" t="n">
        <v>2</v>
      </c>
    </row>
    <row r="8789" customFormat="false" ht="15" hidden="false" customHeight="false" outlineLevel="0" collapsed="false">
      <c r="A8789" s="64" t="s">
        <v>1362</v>
      </c>
      <c r="B8789" s="64"/>
      <c r="C8789" s="64"/>
      <c r="D8789" s="64"/>
      <c r="E8789" s="64"/>
      <c r="F8789" s="64"/>
      <c r="G8789" s="65" t="n">
        <f aca="false">G8787*G8788</f>
        <v>532.08</v>
      </c>
    </row>
    <row r="8790" customFormat="false" ht="15" hidden="false" customHeight="false" outlineLevel="0" collapsed="false">
      <c r="A8790" s="66"/>
      <c r="B8790" s="66"/>
      <c r="C8790" s="66"/>
      <c r="D8790" s="66"/>
      <c r="E8790" s="66"/>
      <c r="F8790" s="66"/>
      <c r="G8790" s="66"/>
    </row>
    <row r="8791" customFormat="false" ht="15" hidden="false" customHeight="true" outlineLevel="0" collapsed="false">
      <c r="A8791" s="30" t="s">
        <v>1027</v>
      </c>
      <c r="B8791" s="30" t="s">
        <v>1028</v>
      </c>
      <c r="C8791" s="30"/>
      <c r="D8791" s="30"/>
      <c r="E8791" s="30"/>
      <c r="F8791" s="30"/>
      <c r="G8791" s="30"/>
    </row>
    <row r="8792" customFormat="false" ht="51" hidden="false" customHeight="false" outlineLevel="0" collapsed="false">
      <c r="A8792" s="30" t="s">
        <v>1029</v>
      </c>
      <c r="B8792" s="30" t="s">
        <v>1030</v>
      </c>
      <c r="C8792" s="61" t="s">
        <v>17</v>
      </c>
      <c r="D8792" s="61" t="s">
        <v>23</v>
      </c>
      <c r="E8792" s="62"/>
      <c r="F8792" s="25"/>
      <c r="G8792" s="25"/>
    </row>
    <row r="8793" customFormat="false" ht="38.25" hidden="false" customHeight="false" outlineLevel="0" collapsed="false">
      <c r="A8793" s="63" t="s">
        <v>2180</v>
      </c>
      <c r="B8793" s="23" t="s">
        <v>2181</v>
      </c>
      <c r="C8793" s="24" t="s">
        <v>1343</v>
      </c>
      <c r="D8793" s="24" t="s">
        <v>23</v>
      </c>
      <c r="E8793" s="62" t="n">
        <v>1</v>
      </c>
      <c r="F8793" s="26" t="n">
        <v>3950</v>
      </c>
      <c r="G8793" s="26" t="n">
        <v>3950</v>
      </c>
    </row>
    <row r="8794" customFormat="false" ht="15" hidden="false" customHeight="false" outlineLevel="0" collapsed="false">
      <c r="A8794" s="64" t="s">
        <v>1353</v>
      </c>
      <c r="B8794" s="64"/>
      <c r="C8794" s="64"/>
      <c r="D8794" s="64"/>
      <c r="E8794" s="64"/>
      <c r="F8794" s="64"/>
      <c r="G8794" s="65" t="n">
        <v>0</v>
      </c>
    </row>
    <row r="8795" customFormat="false" ht="15" hidden="false" customHeight="false" outlineLevel="0" collapsed="false">
      <c r="A8795" s="64" t="s">
        <v>1354</v>
      </c>
      <c r="B8795" s="64"/>
      <c r="C8795" s="64"/>
      <c r="D8795" s="64"/>
      <c r="E8795" s="64"/>
      <c r="F8795" s="64"/>
      <c r="G8795" s="65" t="n">
        <v>3950</v>
      </c>
    </row>
    <row r="8796" customFormat="false" ht="15" hidden="false" customHeight="false" outlineLevel="0" collapsed="false">
      <c r="A8796" s="64" t="s">
        <v>1355</v>
      </c>
      <c r="B8796" s="64"/>
      <c r="C8796" s="64"/>
      <c r="D8796" s="64"/>
      <c r="E8796" s="64"/>
      <c r="F8796" s="64"/>
      <c r="G8796" s="65" t="n">
        <v>3950</v>
      </c>
    </row>
    <row r="8797" customFormat="false" ht="15" hidden="false" customHeight="false" outlineLevel="0" collapsed="false">
      <c r="A8797" s="64" t="s">
        <v>1356</v>
      </c>
      <c r="B8797" s="64"/>
      <c r="C8797" s="64"/>
      <c r="D8797" s="64"/>
      <c r="E8797" s="64"/>
      <c r="F8797" s="64"/>
      <c r="G8797" s="65" t="n">
        <v>0</v>
      </c>
    </row>
    <row r="8798" customFormat="false" ht="15" hidden="false" customHeight="false" outlineLevel="0" collapsed="false">
      <c r="A8798" s="64" t="s">
        <v>1357</v>
      </c>
      <c r="B8798" s="64"/>
      <c r="C8798" s="64"/>
      <c r="D8798" s="64"/>
      <c r="E8798" s="64"/>
      <c r="F8798" s="64"/>
      <c r="G8798" s="65" t="n">
        <v>1013.18</v>
      </c>
    </row>
    <row r="8799" customFormat="false" ht="15" hidden="false" customHeight="false" outlineLevel="0" collapsed="false">
      <c r="A8799" s="64" t="s">
        <v>1358</v>
      </c>
      <c r="B8799" s="64"/>
      <c r="C8799" s="64"/>
      <c r="D8799" s="64"/>
      <c r="E8799" s="64"/>
      <c r="F8799" s="64"/>
      <c r="G8799" s="65" t="n">
        <v>0</v>
      </c>
    </row>
    <row r="8800" customFormat="false" ht="15" hidden="false" customHeight="false" outlineLevel="0" collapsed="false">
      <c r="A8800" s="64" t="s">
        <v>1359</v>
      </c>
      <c r="B8800" s="64"/>
      <c r="C8800" s="64"/>
      <c r="D8800" s="64"/>
      <c r="E8800" s="64"/>
      <c r="F8800" s="64"/>
      <c r="G8800" s="65" t="n">
        <v>1013.18</v>
      </c>
    </row>
    <row r="8801" customFormat="false" ht="15" hidden="false" customHeight="false" outlineLevel="0" collapsed="false">
      <c r="A8801" s="64" t="s">
        <v>1360</v>
      </c>
      <c r="B8801" s="64"/>
      <c r="C8801" s="64"/>
      <c r="D8801" s="64"/>
      <c r="E8801" s="64"/>
      <c r="F8801" s="64"/>
      <c r="G8801" s="65" t="n">
        <v>4963.18</v>
      </c>
    </row>
    <row r="8802" customFormat="false" ht="15" hidden="false" customHeight="false" outlineLevel="0" collapsed="false">
      <c r="A8802" s="64" t="s">
        <v>1361</v>
      </c>
      <c r="B8802" s="64"/>
      <c r="C8802" s="64"/>
      <c r="D8802" s="64"/>
      <c r="E8802" s="64"/>
      <c r="F8802" s="64"/>
      <c r="G8802" s="65" t="n">
        <v>1</v>
      </c>
    </row>
    <row r="8803" customFormat="false" ht="15" hidden="false" customHeight="false" outlineLevel="0" collapsed="false">
      <c r="A8803" s="64" t="s">
        <v>1362</v>
      </c>
      <c r="B8803" s="64"/>
      <c r="C8803" s="64"/>
      <c r="D8803" s="64"/>
      <c r="E8803" s="64"/>
      <c r="F8803" s="64"/>
      <c r="G8803" s="65" t="n">
        <f aca="false">G8801*G8802</f>
        <v>4963.18</v>
      </c>
    </row>
    <row r="8804" customFormat="false" ht="15" hidden="false" customHeight="false" outlineLevel="0" collapsed="false">
      <c r="A8804" s="66"/>
      <c r="B8804" s="66"/>
      <c r="C8804" s="66"/>
      <c r="D8804" s="66"/>
      <c r="E8804" s="66"/>
      <c r="F8804" s="66"/>
      <c r="G8804" s="66"/>
    </row>
    <row r="8805" customFormat="false" ht="15" hidden="false" customHeight="true" outlineLevel="0" collapsed="false">
      <c r="A8805" s="30" t="s">
        <v>1031</v>
      </c>
      <c r="B8805" s="30" t="s">
        <v>269</v>
      </c>
      <c r="C8805" s="30"/>
      <c r="D8805" s="30"/>
      <c r="E8805" s="30"/>
      <c r="F8805" s="30"/>
      <c r="G8805" s="30"/>
    </row>
    <row r="8806" customFormat="false" ht="51" hidden="false" customHeight="false" outlineLevel="0" collapsed="false">
      <c r="A8806" s="30" t="s">
        <v>1032</v>
      </c>
      <c r="B8806" s="30" t="s">
        <v>1033</v>
      </c>
      <c r="C8806" s="61" t="s">
        <v>17</v>
      </c>
      <c r="D8806" s="61" t="s">
        <v>18</v>
      </c>
      <c r="E8806" s="62"/>
      <c r="F8806" s="25"/>
      <c r="G8806" s="25"/>
    </row>
    <row r="8807" customFormat="false" ht="15" hidden="false" customHeight="false" outlineLevel="0" collapsed="false">
      <c r="A8807" s="63" t="n">
        <v>10498</v>
      </c>
      <c r="B8807" s="23" t="s">
        <v>2182</v>
      </c>
      <c r="C8807" s="24" t="s">
        <v>1343</v>
      </c>
      <c r="D8807" s="24" t="s">
        <v>114</v>
      </c>
      <c r="E8807" s="62" t="n">
        <v>3.95</v>
      </c>
      <c r="F8807" s="26" t="n">
        <v>5.42</v>
      </c>
      <c r="G8807" s="26" t="n">
        <v>21.38</v>
      </c>
    </row>
    <row r="8808" customFormat="false" ht="25.5" hidden="false" customHeight="false" outlineLevel="0" collapsed="false">
      <c r="A8808" s="63" t="n">
        <v>10506</v>
      </c>
      <c r="B8808" s="23" t="s">
        <v>2183</v>
      </c>
      <c r="C8808" s="24" t="s">
        <v>1343</v>
      </c>
      <c r="D8808" s="24" t="s">
        <v>18</v>
      </c>
      <c r="E8808" s="62" t="n">
        <v>2.63</v>
      </c>
      <c r="F8808" s="26" t="n">
        <v>173.7</v>
      </c>
      <c r="G8808" s="26" t="n">
        <v>456.83</v>
      </c>
    </row>
    <row r="8809" customFormat="false" ht="25.5" hidden="false" customHeight="false" outlineLevel="0" collapsed="false">
      <c r="A8809" s="63" t="s">
        <v>1349</v>
      </c>
      <c r="B8809" s="23" t="s">
        <v>1350</v>
      </c>
      <c r="C8809" s="24" t="s">
        <v>17</v>
      </c>
      <c r="D8809" s="24" t="s">
        <v>1314</v>
      </c>
      <c r="E8809" s="62" t="n">
        <v>1.32</v>
      </c>
      <c r="F8809" s="26" t="n">
        <v>12.54</v>
      </c>
      <c r="G8809" s="26" t="n">
        <v>16.49</v>
      </c>
    </row>
    <row r="8810" customFormat="false" ht="25.5" hidden="false" customHeight="false" outlineLevel="0" collapsed="false">
      <c r="A8810" s="63" t="s">
        <v>1723</v>
      </c>
      <c r="B8810" s="23" t="s">
        <v>1724</v>
      </c>
      <c r="C8810" s="24" t="s">
        <v>17</v>
      </c>
      <c r="D8810" s="24" t="s">
        <v>1314</v>
      </c>
      <c r="E8810" s="62" t="n">
        <v>1.32</v>
      </c>
      <c r="F8810" s="26" t="n">
        <v>13.91</v>
      </c>
      <c r="G8810" s="26" t="n">
        <v>18.29</v>
      </c>
    </row>
    <row r="8811" customFormat="false" ht="15" hidden="false" customHeight="false" outlineLevel="0" collapsed="false">
      <c r="A8811" s="64" t="s">
        <v>1353</v>
      </c>
      <c r="B8811" s="64"/>
      <c r="C8811" s="64"/>
      <c r="D8811" s="64"/>
      <c r="E8811" s="64"/>
      <c r="F8811" s="64"/>
      <c r="G8811" s="65" t="n">
        <v>9.03</v>
      </c>
    </row>
    <row r="8812" customFormat="false" ht="15" hidden="false" customHeight="false" outlineLevel="0" collapsed="false">
      <c r="A8812" s="64" t="s">
        <v>1354</v>
      </c>
      <c r="B8812" s="64"/>
      <c r="C8812" s="64"/>
      <c r="D8812" s="64"/>
      <c r="E8812" s="64"/>
      <c r="F8812" s="64"/>
      <c r="G8812" s="65" t="n">
        <v>186.03</v>
      </c>
    </row>
    <row r="8813" customFormat="false" ht="15" hidden="false" customHeight="false" outlineLevel="0" collapsed="false">
      <c r="A8813" s="64" t="s">
        <v>1355</v>
      </c>
      <c r="B8813" s="64"/>
      <c r="C8813" s="64"/>
      <c r="D8813" s="64"/>
      <c r="E8813" s="64"/>
      <c r="F8813" s="64"/>
      <c r="G8813" s="65" t="n">
        <v>195.05</v>
      </c>
    </row>
    <row r="8814" customFormat="false" ht="15" hidden="false" customHeight="false" outlineLevel="0" collapsed="false">
      <c r="A8814" s="64" t="s">
        <v>1356</v>
      </c>
      <c r="B8814" s="64"/>
      <c r="C8814" s="64"/>
      <c r="D8814" s="64"/>
      <c r="E8814" s="64"/>
      <c r="F8814" s="64"/>
      <c r="G8814" s="65" t="n">
        <v>0</v>
      </c>
    </row>
    <row r="8815" customFormat="false" ht="15" hidden="false" customHeight="false" outlineLevel="0" collapsed="false">
      <c r="A8815" s="64" t="s">
        <v>1357</v>
      </c>
      <c r="B8815" s="64"/>
      <c r="C8815" s="64"/>
      <c r="D8815" s="64"/>
      <c r="E8815" s="64"/>
      <c r="F8815" s="64"/>
      <c r="G8815" s="65" t="n">
        <v>50.03</v>
      </c>
    </row>
    <row r="8816" customFormat="false" ht="15" hidden="false" customHeight="false" outlineLevel="0" collapsed="false">
      <c r="A8816" s="64" t="s">
        <v>1358</v>
      </c>
      <c r="B8816" s="64"/>
      <c r="C8816" s="64"/>
      <c r="D8816" s="64"/>
      <c r="E8816" s="64"/>
      <c r="F8816" s="64"/>
      <c r="G8816" s="65" t="n">
        <v>0</v>
      </c>
    </row>
    <row r="8817" customFormat="false" ht="15" hidden="false" customHeight="false" outlineLevel="0" collapsed="false">
      <c r="A8817" s="64" t="s">
        <v>1359</v>
      </c>
      <c r="B8817" s="64"/>
      <c r="C8817" s="64"/>
      <c r="D8817" s="64"/>
      <c r="E8817" s="64"/>
      <c r="F8817" s="64"/>
      <c r="G8817" s="65" t="n">
        <v>50.03</v>
      </c>
    </row>
    <row r="8818" customFormat="false" ht="15" hidden="false" customHeight="false" outlineLevel="0" collapsed="false">
      <c r="A8818" s="64" t="s">
        <v>1360</v>
      </c>
      <c r="B8818" s="64"/>
      <c r="C8818" s="64"/>
      <c r="D8818" s="64"/>
      <c r="E8818" s="64"/>
      <c r="F8818" s="64"/>
      <c r="G8818" s="65" t="n">
        <v>245.08</v>
      </c>
    </row>
    <row r="8819" customFormat="false" ht="15" hidden="false" customHeight="false" outlineLevel="0" collapsed="false">
      <c r="A8819" s="64" t="s">
        <v>1361</v>
      </c>
      <c r="B8819" s="64"/>
      <c r="C8819" s="64"/>
      <c r="D8819" s="64"/>
      <c r="E8819" s="64"/>
      <c r="F8819" s="64"/>
      <c r="G8819" s="65" t="n">
        <v>2.63</v>
      </c>
    </row>
    <row r="8820" customFormat="false" ht="15" hidden="false" customHeight="false" outlineLevel="0" collapsed="false">
      <c r="A8820" s="64" t="s">
        <v>1362</v>
      </c>
      <c r="B8820" s="64"/>
      <c r="C8820" s="64"/>
      <c r="D8820" s="64"/>
      <c r="E8820" s="64"/>
      <c r="F8820" s="64"/>
      <c r="G8820" s="65" t="n">
        <f aca="false">G8818*G8819</f>
        <v>644.5604</v>
      </c>
    </row>
    <row r="8821" customFormat="false" ht="15" hidden="false" customHeight="false" outlineLevel="0" collapsed="false">
      <c r="A8821" s="66"/>
      <c r="B8821" s="66"/>
      <c r="C8821" s="66"/>
      <c r="D8821" s="66"/>
      <c r="E8821" s="66"/>
      <c r="F8821" s="66"/>
      <c r="G8821" s="66"/>
    </row>
    <row r="8822" customFormat="false" ht="38.25" hidden="false" customHeight="false" outlineLevel="0" collapsed="false">
      <c r="A8822" s="30" t="s">
        <v>1034</v>
      </c>
      <c r="B8822" s="30" t="s">
        <v>271</v>
      </c>
      <c r="C8822" s="61" t="s">
        <v>17</v>
      </c>
      <c r="D8822" s="61" t="s">
        <v>18</v>
      </c>
      <c r="E8822" s="62"/>
      <c r="F8822" s="25"/>
      <c r="G8822" s="25"/>
    </row>
    <row r="8823" customFormat="false" ht="15" hidden="false" customHeight="false" outlineLevel="0" collapsed="false">
      <c r="A8823" s="63" t="n">
        <v>11186</v>
      </c>
      <c r="B8823" s="23" t="s">
        <v>1721</v>
      </c>
      <c r="C8823" s="24" t="s">
        <v>1343</v>
      </c>
      <c r="D8823" s="24" t="s">
        <v>18</v>
      </c>
      <c r="E8823" s="62" t="n">
        <v>7</v>
      </c>
      <c r="F8823" s="26" t="n">
        <v>244.62</v>
      </c>
      <c r="G8823" s="26" t="n">
        <v>1712.34</v>
      </c>
    </row>
    <row r="8824" customFormat="false" ht="51" hidden="false" customHeight="false" outlineLevel="0" collapsed="false">
      <c r="A8824" s="63" t="n">
        <v>442</v>
      </c>
      <c r="B8824" s="23" t="s">
        <v>1722</v>
      </c>
      <c r="C8824" s="24" t="s">
        <v>1343</v>
      </c>
      <c r="D8824" s="24" t="s">
        <v>23</v>
      </c>
      <c r="E8824" s="62" t="n">
        <v>28</v>
      </c>
      <c r="F8824" s="26" t="n">
        <v>2.55</v>
      </c>
      <c r="G8824" s="26" t="n">
        <v>71.4</v>
      </c>
    </row>
    <row r="8825" customFormat="false" ht="25.5" hidden="false" customHeight="false" outlineLevel="0" collapsed="false">
      <c r="A8825" s="63" t="s">
        <v>1349</v>
      </c>
      <c r="B8825" s="23" t="s">
        <v>1350</v>
      </c>
      <c r="C8825" s="24" t="s">
        <v>17</v>
      </c>
      <c r="D8825" s="24" t="s">
        <v>1314</v>
      </c>
      <c r="E8825" s="62" t="n">
        <v>2.8</v>
      </c>
      <c r="F8825" s="26" t="n">
        <v>12.54</v>
      </c>
      <c r="G8825" s="26" t="n">
        <v>35.11</v>
      </c>
    </row>
    <row r="8826" customFormat="false" ht="25.5" hidden="false" customHeight="false" outlineLevel="0" collapsed="false">
      <c r="A8826" s="63" t="s">
        <v>1723</v>
      </c>
      <c r="B8826" s="23" t="s">
        <v>1724</v>
      </c>
      <c r="C8826" s="24" t="s">
        <v>17</v>
      </c>
      <c r="D8826" s="24" t="s">
        <v>1314</v>
      </c>
      <c r="E8826" s="62" t="n">
        <v>14</v>
      </c>
      <c r="F8826" s="26" t="n">
        <v>13.91</v>
      </c>
      <c r="G8826" s="26" t="n">
        <v>194.71</v>
      </c>
    </row>
    <row r="8827" customFormat="false" ht="15" hidden="false" customHeight="false" outlineLevel="0" collapsed="false">
      <c r="A8827" s="64" t="s">
        <v>1353</v>
      </c>
      <c r="B8827" s="64"/>
      <c r="C8827" s="64"/>
      <c r="D8827" s="64"/>
      <c r="E8827" s="64"/>
      <c r="F8827" s="64"/>
      <c r="G8827" s="65" t="n">
        <v>22.76</v>
      </c>
    </row>
    <row r="8828" customFormat="false" ht="15" hidden="false" customHeight="false" outlineLevel="0" collapsed="false">
      <c r="A8828" s="64" t="s">
        <v>1354</v>
      </c>
      <c r="B8828" s="64"/>
      <c r="C8828" s="64"/>
      <c r="D8828" s="64"/>
      <c r="E8828" s="64"/>
      <c r="F8828" s="64"/>
      <c r="G8828" s="65" t="n">
        <v>264.89</v>
      </c>
    </row>
    <row r="8829" customFormat="false" ht="15" hidden="false" customHeight="false" outlineLevel="0" collapsed="false">
      <c r="A8829" s="64" t="s">
        <v>1355</v>
      </c>
      <c r="B8829" s="64"/>
      <c r="C8829" s="64"/>
      <c r="D8829" s="64"/>
      <c r="E8829" s="64"/>
      <c r="F8829" s="64"/>
      <c r="G8829" s="65" t="n">
        <v>287.65</v>
      </c>
    </row>
    <row r="8830" customFormat="false" ht="15" hidden="false" customHeight="false" outlineLevel="0" collapsed="false">
      <c r="A8830" s="64" t="s">
        <v>1356</v>
      </c>
      <c r="B8830" s="64"/>
      <c r="C8830" s="64"/>
      <c r="D8830" s="64"/>
      <c r="E8830" s="64"/>
      <c r="F8830" s="64"/>
      <c r="G8830" s="65" t="n">
        <v>0</v>
      </c>
    </row>
    <row r="8831" customFormat="false" ht="15" hidden="false" customHeight="false" outlineLevel="0" collapsed="false">
      <c r="A8831" s="64" t="s">
        <v>1357</v>
      </c>
      <c r="B8831" s="64"/>
      <c r="C8831" s="64"/>
      <c r="D8831" s="64"/>
      <c r="E8831" s="64"/>
      <c r="F8831" s="64"/>
      <c r="G8831" s="65" t="n">
        <v>73.78</v>
      </c>
    </row>
    <row r="8832" customFormat="false" ht="15" hidden="false" customHeight="false" outlineLevel="0" collapsed="false">
      <c r="A8832" s="64" t="s">
        <v>1358</v>
      </c>
      <c r="B8832" s="64"/>
      <c r="C8832" s="64"/>
      <c r="D8832" s="64"/>
      <c r="E8832" s="64"/>
      <c r="F8832" s="64"/>
      <c r="G8832" s="65" t="n">
        <v>0</v>
      </c>
    </row>
    <row r="8833" customFormat="false" ht="15" hidden="false" customHeight="false" outlineLevel="0" collapsed="false">
      <c r="A8833" s="64" t="s">
        <v>1359</v>
      </c>
      <c r="B8833" s="64"/>
      <c r="C8833" s="64"/>
      <c r="D8833" s="64"/>
      <c r="E8833" s="64"/>
      <c r="F8833" s="64"/>
      <c r="G8833" s="65" t="n">
        <v>73.78</v>
      </c>
    </row>
    <row r="8834" customFormat="false" ht="15" hidden="false" customHeight="false" outlineLevel="0" collapsed="false">
      <c r="A8834" s="64" t="s">
        <v>1360</v>
      </c>
      <c r="B8834" s="64"/>
      <c r="C8834" s="64"/>
      <c r="D8834" s="64"/>
      <c r="E8834" s="64"/>
      <c r="F8834" s="64"/>
      <c r="G8834" s="65" t="n">
        <v>361.43</v>
      </c>
    </row>
    <row r="8835" customFormat="false" ht="15" hidden="false" customHeight="false" outlineLevel="0" collapsed="false">
      <c r="A8835" s="64" t="s">
        <v>1361</v>
      </c>
      <c r="B8835" s="64"/>
      <c r="C8835" s="64"/>
      <c r="D8835" s="64"/>
      <c r="E8835" s="64"/>
      <c r="F8835" s="64"/>
      <c r="G8835" s="65" t="n">
        <v>7</v>
      </c>
    </row>
    <row r="8836" customFormat="false" ht="15" hidden="false" customHeight="false" outlineLevel="0" collapsed="false">
      <c r="A8836" s="64" t="s">
        <v>1362</v>
      </c>
      <c r="B8836" s="64"/>
      <c r="C8836" s="64"/>
      <c r="D8836" s="64"/>
      <c r="E8836" s="64"/>
      <c r="F8836" s="64"/>
      <c r="G8836" s="65" t="n">
        <f aca="false">G8834*G8835</f>
        <v>2530.01</v>
      </c>
    </row>
    <row r="8837" customFormat="false" ht="15" hidden="false" customHeight="false" outlineLevel="0" collapsed="false">
      <c r="A8837" s="66"/>
      <c r="B8837" s="66"/>
      <c r="C8837" s="66"/>
      <c r="D8837" s="66"/>
      <c r="E8837" s="66"/>
      <c r="F8837" s="66"/>
      <c r="G8837" s="66"/>
    </row>
    <row r="8838" customFormat="false" ht="25.5" hidden="false" customHeight="false" outlineLevel="0" collapsed="false">
      <c r="A8838" s="30" t="s">
        <v>1035</v>
      </c>
      <c r="B8838" s="30" t="s">
        <v>1036</v>
      </c>
      <c r="C8838" s="61" t="s">
        <v>17</v>
      </c>
      <c r="D8838" s="61" t="s">
        <v>18</v>
      </c>
      <c r="E8838" s="62"/>
      <c r="F8838" s="25"/>
      <c r="G8838" s="25"/>
    </row>
    <row r="8839" customFormat="false" ht="25.5" hidden="false" customHeight="false" outlineLevel="0" collapsed="false">
      <c r="A8839" s="63" t="n">
        <v>599</v>
      </c>
      <c r="B8839" s="23" t="s">
        <v>2184</v>
      </c>
      <c r="C8839" s="24" t="s">
        <v>1343</v>
      </c>
      <c r="D8839" s="24" t="s">
        <v>18</v>
      </c>
      <c r="E8839" s="62" t="n">
        <v>2.63</v>
      </c>
      <c r="F8839" s="26" t="n">
        <v>474.99</v>
      </c>
      <c r="G8839" s="26" t="n">
        <v>1249.22</v>
      </c>
    </row>
    <row r="8840" customFormat="false" ht="25.5" hidden="false" customHeight="false" outlineLevel="0" collapsed="false">
      <c r="A8840" s="63" t="s">
        <v>1363</v>
      </c>
      <c r="B8840" s="23" t="s">
        <v>1364</v>
      </c>
      <c r="C8840" s="24" t="s">
        <v>17</v>
      </c>
      <c r="D8840" s="24" t="s">
        <v>1314</v>
      </c>
      <c r="E8840" s="62" t="n">
        <v>0.79</v>
      </c>
      <c r="F8840" s="26" t="n">
        <v>15.53</v>
      </c>
      <c r="G8840" s="26" t="n">
        <v>12.25</v>
      </c>
    </row>
    <row r="8841" customFormat="false" ht="25.5" hidden="false" customHeight="false" outlineLevel="0" collapsed="false">
      <c r="A8841" s="63" t="s">
        <v>2005</v>
      </c>
      <c r="B8841" s="23" t="s">
        <v>2006</v>
      </c>
      <c r="C8841" s="24" t="s">
        <v>17</v>
      </c>
      <c r="D8841" s="24" t="s">
        <v>1314</v>
      </c>
      <c r="E8841" s="62" t="n">
        <v>2.1</v>
      </c>
      <c r="F8841" s="26" t="n">
        <v>14.81</v>
      </c>
      <c r="G8841" s="26" t="n">
        <v>31.16</v>
      </c>
    </row>
    <row r="8842" customFormat="false" ht="25.5" hidden="false" customHeight="false" outlineLevel="0" collapsed="false">
      <c r="A8842" s="63" t="s">
        <v>1349</v>
      </c>
      <c r="B8842" s="23" t="s">
        <v>1350</v>
      </c>
      <c r="C8842" s="24" t="s">
        <v>17</v>
      </c>
      <c r="D8842" s="24" t="s">
        <v>1314</v>
      </c>
      <c r="E8842" s="62" t="n">
        <v>3.16</v>
      </c>
      <c r="F8842" s="26" t="n">
        <v>12.54</v>
      </c>
      <c r="G8842" s="26" t="n">
        <v>39.57</v>
      </c>
    </row>
    <row r="8843" customFormat="false" ht="51" hidden="false" customHeight="false" outlineLevel="0" collapsed="false">
      <c r="A8843" s="63" t="s">
        <v>2185</v>
      </c>
      <c r="B8843" s="23" t="s">
        <v>2186</v>
      </c>
      <c r="C8843" s="24" t="s">
        <v>17</v>
      </c>
      <c r="D8843" s="24" t="s">
        <v>28</v>
      </c>
      <c r="E8843" s="62" t="n">
        <v>0.02</v>
      </c>
      <c r="F8843" s="26" t="n">
        <v>362.21</v>
      </c>
      <c r="G8843" s="26" t="n">
        <v>5.72</v>
      </c>
    </row>
    <row r="8844" customFormat="false" ht="15" hidden="false" customHeight="false" outlineLevel="0" collapsed="false">
      <c r="A8844" s="64" t="s">
        <v>1353</v>
      </c>
      <c r="B8844" s="64"/>
      <c r="C8844" s="64"/>
      <c r="D8844" s="64"/>
      <c r="E8844" s="64"/>
      <c r="F8844" s="64"/>
      <c r="G8844" s="65" t="n">
        <v>22.33</v>
      </c>
    </row>
    <row r="8845" customFormat="false" ht="15" hidden="false" customHeight="false" outlineLevel="0" collapsed="false">
      <c r="A8845" s="64" t="s">
        <v>1354</v>
      </c>
      <c r="B8845" s="64"/>
      <c r="C8845" s="64"/>
      <c r="D8845" s="64"/>
      <c r="E8845" s="64"/>
      <c r="F8845" s="64"/>
      <c r="G8845" s="65" t="n">
        <v>486.38</v>
      </c>
    </row>
    <row r="8846" customFormat="false" ht="15" hidden="false" customHeight="false" outlineLevel="0" collapsed="false">
      <c r="A8846" s="64" t="s">
        <v>1355</v>
      </c>
      <c r="B8846" s="64"/>
      <c r="C8846" s="64"/>
      <c r="D8846" s="64"/>
      <c r="E8846" s="64"/>
      <c r="F8846" s="64"/>
      <c r="G8846" s="65" t="n">
        <v>508.71</v>
      </c>
    </row>
    <row r="8847" customFormat="false" ht="15" hidden="false" customHeight="false" outlineLevel="0" collapsed="false">
      <c r="A8847" s="64" t="s">
        <v>1356</v>
      </c>
      <c r="B8847" s="64"/>
      <c r="C8847" s="64"/>
      <c r="D8847" s="64"/>
      <c r="E8847" s="64"/>
      <c r="F8847" s="64"/>
      <c r="G8847" s="65" t="n">
        <v>0</v>
      </c>
    </row>
    <row r="8848" customFormat="false" ht="15" hidden="false" customHeight="false" outlineLevel="0" collapsed="false">
      <c r="A8848" s="64" t="s">
        <v>1357</v>
      </c>
      <c r="B8848" s="64"/>
      <c r="C8848" s="64"/>
      <c r="D8848" s="64"/>
      <c r="E8848" s="64"/>
      <c r="F8848" s="64"/>
      <c r="G8848" s="65" t="n">
        <v>130.48</v>
      </c>
    </row>
    <row r="8849" customFormat="false" ht="15" hidden="false" customHeight="false" outlineLevel="0" collapsed="false">
      <c r="A8849" s="64" t="s">
        <v>1358</v>
      </c>
      <c r="B8849" s="64"/>
      <c r="C8849" s="64"/>
      <c r="D8849" s="64"/>
      <c r="E8849" s="64"/>
      <c r="F8849" s="64"/>
      <c r="G8849" s="65" t="n">
        <v>0</v>
      </c>
    </row>
    <row r="8850" customFormat="false" ht="15" hidden="false" customHeight="false" outlineLevel="0" collapsed="false">
      <c r="A8850" s="64" t="s">
        <v>1359</v>
      </c>
      <c r="B8850" s="64"/>
      <c r="C8850" s="64"/>
      <c r="D8850" s="64"/>
      <c r="E8850" s="64"/>
      <c r="F8850" s="64"/>
      <c r="G8850" s="65" t="n">
        <v>130.48</v>
      </c>
    </row>
    <row r="8851" customFormat="false" ht="15" hidden="false" customHeight="false" outlineLevel="0" collapsed="false">
      <c r="A8851" s="64" t="s">
        <v>1360</v>
      </c>
      <c r="B8851" s="64"/>
      <c r="C8851" s="64"/>
      <c r="D8851" s="64"/>
      <c r="E8851" s="64"/>
      <c r="F8851" s="64"/>
      <c r="G8851" s="65" t="n">
        <v>639.2</v>
      </c>
    </row>
    <row r="8852" customFormat="false" ht="15" hidden="false" customHeight="false" outlineLevel="0" collapsed="false">
      <c r="A8852" s="64" t="s">
        <v>1361</v>
      </c>
      <c r="B8852" s="64"/>
      <c r="C8852" s="64"/>
      <c r="D8852" s="64"/>
      <c r="E8852" s="64"/>
      <c r="F8852" s="64"/>
      <c r="G8852" s="65" t="n">
        <v>2.63</v>
      </c>
    </row>
    <row r="8853" customFormat="false" ht="15" hidden="false" customHeight="false" outlineLevel="0" collapsed="false">
      <c r="A8853" s="64" t="s">
        <v>1362</v>
      </c>
      <c r="B8853" s="64"/>
      <c r="C8853" s="64"/>
      <c r="D8853" s="64"/>
      <c r="E8853" s="64"/>
      <c r="F8853" s="64"/>
      <c r="G8853" s="65" t="n">
        <f aca="false">G8851*G8852</f>
        <v>1681.096</v>
      </c>
    </row>
    <row r="8854" customFormat="false" ht="15" hidden="false" customHeight="false" outlineLevel="0" collapsed="false">
      <c r="A8854" s="66"/>
      <c r="B8854" s="66"/>
      <c r="C8854" s="66"/>
      <c r="D8854" s="66"/>
      <c r="E8854" s="66"/>
      <c r="F8854" s="66"/>
      <c r="G8854" s="66"/>
    </row>
    <row r="8855" customFormat="false" ht="25.5" hidden="false" customHeight="false" outlineLevel="0" collapsed="false">
      <c r="A8855" s="30" t="s">
        <v>1037</v>
      </c>
      <c r="B8855" s="30" t="s">
        <v>1038</v>
      </c>
      <c r="C8855" s="61" t="s">
        <v>17</v>
      </c>
      <c r="D8855" s="61" t="s">
        <v>18</v>
      </c>
      <c r="E8855" s="62"/>
      <c r="F8855" s="25"/>
      <c r="G8855" s="25"/>
    </row>
    <row r="8856" customFormat="false" ht="15" hidden="false" customHeight="false" outlineLevel="0" collapsed="false">
      <c r="A8856" s="63" t="n">
        <v>583</v>
      </c>
      <c r="B8856" s="23" t="s">
        <v>2187</v>
      </c>
      <c r="C8856" s="24" t="s">
        <v>1343</v>
      </c>
      <c r="D8856" s="24" t="s">
        <v>114</v>
      </c>
      <c r="E8856" s="62" t="n">
        <v>458.67</v>
      </c>
      <c r="F8856" s="26" t="n">
        <v>35.74</v>
      </c>
      <c r="G8856" s="26" t="n">
        <v>16392.76</v>
      </c>
    </row>
    <row r="8857" customFormat="false" ht="38.25" hidden="false" customHeight="false" outlineLevel="0" collapsed="false">
      <c r="A8857" s="63" t="s">
        <v>2078</v>
      </c>
      <c r="B8857" s="23" t="s">
        <v>2079</v>
      </c>
      <c r="C8857" s="24" t="s">
        <v>17</v>
      </c>
      <c r="D8857" s="24" t="s">
        <v>28</v>
      </c>
      <c r="E8857" s="62" t="n">
        <v>0.14</v>
      </c>
      <c r="F8857" s="26" t="n">
        <v>460.73</v>
      </c>
      <c r="G8857" s="26" t="n">
        <v>64.04</v>
      </c>
    </row>
    <row r="8858" customFormat="false" ht="25.5" hidden="false" customHeight="false" outlineLevel="0" collapsed="false">
      <c r="A8858" s="63" t="s">
        <v>1363</v>
      </c>
      <c r="B8858" s="23" t="s">
        <v>1364</v>
      </c>
      <c r="C8858" s="24" t="s">
        <v>17</v>
      </c>
      <c r="D8858" s="24" t="s">
        <v>1314</v>
      </c>
      <c r="E8858" s="62" t="n">
        <v>18.53</v>
      </c>
      <c r="F8858" s="26" t="n">
        <v>15.53</v>
      </c>
      <c r="G8858" s="26" t="n">
        <v>287.76</v>
      </c>
    </row>
    <row r="8859" customFormat="false" ht="25.5" hidden="false" customHeight="false" outlineLevel="0" collapsed="false">
      <c r="A8859" s="63" t="s">
        <v>2005</v>
      </c>
      <c r="B8859" s="23" t="s">
        <v>2006</v>
      </c>
      <c r="C8859" s="24" t="s">
        <v>17</v>
      </c>
      <c r="D8859" s="24" t="s">
        <v>1314</v>
      </c>
      <c r="E8859" s="62" t="n">
        <v>34.75</v>
      </c>
      <c r="F8859" s="26" t="n">
        <v>14.81</v>
      </c>
      <c r="G8859" s="26" t="n">
        <v>514.53</v>
      </c>
    </row>
    <row r="8860" customFormat="false" ht="25.5" hidden="false" customHeight="false" outlineLevel="0" collapsed="false">
      <c r="A8860" s="63" t="s">
        <v>1349</v>
      </c>
      <c r="B8860" s="23" t="s">
        <v>1350</v>
      </c>
      <c r="C8860" s="24" t="s">
        <v>17</v>
      </c>
      <c r="D8860" s="24" t="s">
        <v>1314</v>
      </c>
      <c r="E8860" s="62" t="n">
        <v>53.28</v>
      </c>
      <c r="F8860" s="26" t="n">
        <v>12.54</v>
      </c>
      <c r="G8860" s="26" t="n">
        <v>668</v>
      </c>
    </row>
    <row r="8861" customFormat="false" ht="38.25" hidden="false" customHeight="false" outlineLevel="0" collapsed="false">
      <c r="A8861" s="63" t="s">
        <v>1762</v>
      </c>
      <c r="B8861" s="23" t="s">
        <v>1763</v>
      </c>
      <c r="C8861" s="24" t="s">
        <v>17</v>
      </c>
      <c r="D8861" s="24" t="s">
        <v>28</v>
      </c>
      <c r="E8861" s="62" t="n">
        <v>0.14</v>
      </c>
      <c r="F8861" s="26" t="n">
        <v>364.43</v>
      </c>
      <c r="G8861" s="26" t="n">
        <v>50.65</v>
      </c>
    </row>
    <row r="8862" customFormat="false" ht="15" hidden="false" customHeight="false" outlineLevel="0" collapsed="false">
      <c r="A8862" s="64" t="s">
        <v>1353</v>
      </c>
      <c r="B8862" s="64"/>
      <c r="C8862" s="64"/>
      <c r="D8862" s="64"/>
      <c r="E8862" s="64"/>
      <c r="F8862" s="64"/>
      <c r="G8862" s="65" t="n">
        <v>22.58</v>
      </c>
    </row>
    <row r="8863" customFormat="false" ht="15" hidden="false" customHeight="false" outlineLevel="0" collapsed="false">
      <c r="A8863" s="64" t="s">
        <v>1354</v>
      </c>
      <c r="B8863" s="64"/>
      <c r="C8863" s="64"/>
      <c r="D8863" s="64"/>
      <c r="E8863" s="64"/>
      <c r="F8863" s="64"/>
      <c r="G8863" s="65" t="n">
        <v>365.46</v>
      </c>
    </row>
    <row r="8864" customFormat="false" ht="15" hidden="false" customHeight="false" outlineLevel="0" collapsed="false">
      <c r="A8864" s="64" t="s">
        <v>1355</v>
      </c>
      <c r="B8864" s="64"/>
      <c r="C8864" s="64"/>
      <c r="D8864" s="64"/>
      <c r="E8864" s="64"/>
      <c r="F8864" s="64"/>
      <c r="G8864" s="65" t="n">
        <v>388.04</v>
      </c>
    </row>
    <row r="8865" customFormat="false" ht="15" hidden="false" customHeight="false" outlineLevel="0" collapsed="false">
      <c r="A8865" s="64" t="s">
        <v>1356</v>
      </c>
      <c r="B8865" s="64"/>
      <c r="C8865" s="64"/>
      <c r="D8865" s="64"/>
      <c r="E8865" s="64"/>
      <c r="F8865" s="64"/>
      <c r="G8865" s="65" t="n">
        <v>0</v>
      </c>
    </row>
    <row r="8866" customFormat="false" ht="15" hidden="false" customHeight="false" outlineLevel="0" collapsed="false">
      <c r="A8866" s="64" t="s">
        <v>1357</v>
      </c>
      <c r="B8866" s="64"/>
      <c r="C8866" s="64"/>
      <c r="D8866" s="64"/>
      <c r="E8866" s="64"/>
      <c r="F8866" s="64"/>
      <c r="G8866" s="65" t="n">
        <v>99.53</v>
      </c>
    </row>
    <row r="8867" customFormat="false" ht="15" hidden="false" customHeight="false" outlineLevel="0" collapsed="false">
      <c r="A8867" s="64" t="s">
        <v>1358</v>
      </c>
      <c r="B8867" s="64"/>
      <c r="C8867" s="64"/>
      <c r="D8867" s="64"/>
      <c r="E8867" s="64"/>
      <c r="F8867" s="64"/>
      <c r="G8867" s="65" t="n">
        <v>0</v>
      </c>
    </row>
    <row r="8868" customFormat="false" ht="15" hidden="false" customHeight="false" outlineLevel="0" collapsed="false">
      <c r="A8868" s="64" t="s">
        <v>1359</v>
      </c>
      <c r="B8868" s="64"/>
      <c r="C8868" s="64"/>
      <c r="D8868" s="64"/>
      <c r="E8868" s="64"/>
      <c r="F8868" s="64"/>
      <c r="G8868" s="65" t="n">
        <v>99.53</v>
      </c>
    </row>
    <row r="8869" customFormat="false" ht="15" hidden="false" customHeight="false" outlineLevel="0" collapsed="false">
      <c r="A8869" s="64" t="s">
        <v>1360</v>
      </c>
      <c r="B8869" s="64"/>
      <c r="C8869" s="64"/>
      <c r="D8869" s="64"/>
      <c r="E8869" s="64"/>
      <c r="F8869" s="64"/>
      <c r="G8869" s="65" t="n">
        <v>487.57</v>
      </c>
    </row>
    <row r="8870" customFormat="false" ht="15" hidden="false" customHeight="false" outlineLevel="0" collapsed="false">
      <c r="A8870" s="64" t="s">
        <v>1361</v>
      </c>
      <c r="B8870" s="64"/>
      <c r="C8870" s="64"/>
      <c r="D8870" s="64"/>
      <c r="E8870" s="64"/>
      <c r="F8870" s="64"/>
      <c r="G8870" s="65" t="n">
        <v>46.33</v>
      </c>
    </row>
    <row r="8871" customFormat="false" ht="15" hidden="false" customHeight="false" outlineLevel="0" collapsed="false">
      <c r="A8871" s="64" t="s">
        <v>1362</v>
      </c>
      <c r="B8871" s="64"/>
      <c r="C8871" s="64"/>
      <c r="D8871" s="64"/>
      <c r="E8871" s="64"/>
      <c r="F8871" s="64"/>
      <c r="G8871" s="65" t="n">
        <f aca="false">G8869*G8870</f>
        <v>22589.1181</v>
      </c>
    </row>
    <row r="8872" customFormat="false" ht="15" hidden="false" customHeight="false" outlineLevel="0" collapsed="false">
      <c r="A8872" s="66"/>
      <c r="B8872" s="66"/>
      <c r="C8872" s="66"/>
      <c r="D8872" s="66"/>
      <c r="E8872" s="66"/>
      <c r="F8872" s="66"/>
      <c r="G8872" s="66"/>
    </row>
    <row r="8873" customFormat="false" ht="51" hidden="false" customHeight="false" outlineLevel="0" collapsed="false">
      <c r="A8873" s="30" t="s">
        <v>1039</v>
      </c>
      <c r="B8873" s="30" t="s">
        <v>1040</v>
      </c>
      <c r="C8873" s="61" t="s">
        <v>17</v>
      </c>
      <c r="D8873" s="61" t="s">
        <v>18</v>
      </c>
      <c r="E8873" s="62"/>
      <c r="F8873" s="25"/>
      <c r="G8873" s="25"/>
    </row>
    <row r="8874" customFormat="false" ht="51" hidden="false" customHeight="false" outlineLevel="0" collapsed="false">
      <c r="A8874" s="63" t="n">
        <v>2432</v>
      </c>
      <c r="B8874" s="23" t="s">
        <v>2188</v>
      </c>
      <c r="C8874" s="24" t="s">
        <v>1343</v>
      </c>
      <c r="D8874" s="24" t="s">
        <v>23</v>
      </c>
      <c r="E8874" s="62" t="n">
        <v>3.45</v>
      </c>
      <c r="F8874" s="26" t="n">
        <v>12.31</v>
      </c>
      <c r="G8874" s="26" t="n">
        <v>42.47</v>
      </c>
    </row>
    <row r="8875" customFormat="false" ht="51" hidden="false" customHeight="false" outlineLevel="0" collapsed="false">
      <c r="A8875" s="63" t="n">
        <v>40555</v>
      </c>
      <c r="B8875" s="23" t="s">
        <v>2189</v>
      </c>
      <c r="C8875" s="24" t="s">
        <v>1343</v>
      </c>
      <c r="D8875" s="24" t="s">
        <v>49</v>
      </c>
      <c r="E8875" s="62" t="n">
        <v>15.76</v>
      </c>
      <c r="F8875" s="26" t="n">
        <v>26.65</v>
      </c>
      <c r="G8875" s="26" t="n">
        <v>419.87</v>
      </c>
    </row>
    <row r="8876" customFormat="false" ht="15" hidden="false" customHeight="false" outlineLevel="0" collapsed="false">
      <c r="A8876" s="63" t="n">
        <v>583</v>
      </c>
      <c r="B8876" s="23" t="s">
        <v>2187</v>
      </c>
      <c r="C8876" s="24" t="s">
        <v>1343</v>
      </c>
      <c r="D8876" s="24" t="s">
        <v>114</v>
      </c>
      <c r="E8876" s="62" t="n">
        <v>22.77</v>
      </c>
      <c r="F8876" s="26" t="n">
        <v>35.74</v>
      </c>
      <c r="G8876" s="26" t="n">
        <v>813.8</v>
      </c>
    </row>
    <row r="8877" customFormat="false" ht="25.5" hidden="false" customHeight="false" outlineLevel="0" collapsed="false">
      <c r="A8877" s="63" t="s">
        <v>2005</v>
      </c>
      <c r="B8877" s="23" t="s">
        <v>2006</v>
      </c>
      <c r="C8877" s="24" t="s">
        <v>17</v>
      </c>
      <c r="D8877" s="24" t="s">
        <v>1314</v>
      </c>
      <c r="E8877" s="62" t="n">
        <v>1.73</v>
      </c>
      <c r="F8877" s="26" t="n">
        <v>14.81</v>
      </c>
      <c r="G8877" s="26" t="n">
        <v>25.54</v>
      </c>
    </row>
    <row r="8878" customFormat="false" ht="15" hidden="false" customHeight="false" outlineLevel="0" collapsed="false">
      <c r="A8878" s="63" t="s">
        <v>2190</v>
      </c>
      <c r="B8878" s="23" t="s">
        <v>2191</v>
      </c>
      <c r="C8878" s="24" t="s">
        <v>1343</v>
      </c>
      <c r="D8878" s="24" t="s">
        <v>23</v>
      </c>
      <c r="E8878" s="62" t="n">
        <v>2.3</v>
      </c>
      <c r="F8878" s="26" t="n">
        <v>188.9</v>
      </c>
      <c r="G8878" s="26" t="n">
        <v>434.47</v>
      </c>
    </row>
    <row r="8879" customFormat="false" ht="15" hidden="false" customHeight="false" outlineLevel="0" collapsed="false">
      <c r="A8879" s="64" t="s">
        <v>1353</v>
      </c>
      <c r="B8879" s="64"/>
      <c r="C8879" s="64"/>
      <c r="D8879" s="64"/>
      <c r="E8879" s="64"/>
      <c r="F8879" s="64"/>
      <c r="G8879" s="65" t="n">
        <v>7.96</v>
      </c>
    </row>
    <row r="8880" customFormat="false" ht="15" hidden="false" customHeight="false" outlineLevel="0" collapsed="false">
      <c r="A8880" s="64" t="s">
        <v>1354</v>
      </c>
      <c r="B8880" s="64"/>
      <c r="C8880" s="64"/>
      <c r="D8880" s="64"/>
      <c r="E8880" s="64"/>
      <c r="F8880" s="64"/>
      <c r="G8880" s="65" t="n">
        <v>746.89</v>
      </c>
    </row>
    <row r="8881" customFormat="false" ht="15" hidden="false" customHeight="false" outlineLevel="0" collapsed="false">
      <c r="A8881" s="64" t="s">
        <v>1355</v>
      </c>
      <c r="B8881" s="64"/>
      <c r="C8881" s="64"/>
      <c r="D8881" s="64"/>
      <c r="E8881" s="64"/>
      <c r="F8881" s="64"/>
      <c r="G8881" s="65" t="n">
        <v>754.85</v>
      </c>
    </row>
    <row r="8882" customFormat="false" ht="15" hidden="false" customHeight="false" outlineLevel="0" collapsed="false">
      <c r="A8882" s="64" t="s">
        <v>1356</v>
      </c>
      <c r="B8882" s="64"/>
      <c r="C8882" s="64"/>
      <c r="D8882" s="64"/>
      <c r="E8882" s="64"/>
      <c r="F8882" s="64"/>
      <c r="G8882" s="65" t="n">
        <v>0</v>
      </c>
    </row>
    <row r="8883" customFormat="false" ht="15" hidden="false" customHeight="false" outlineLevel="0" collapsed="false">
      <c r="A8883" s="64" t="s">
        <v>1357</v>
      </c>
      <c r="B8883" s="64"/>
      <c r="C8883" s="64"/>
      <c r="D8883" s="64"/>
      <c r="E8883" s="64"/>
      <c r="F8883" s="64"/>
      <c r="G8883" s="65" t="n">
        <v>193.62</v>
      </c>
    </row>
    <row r="8884" customFormat="false" ht="15" hidden="false" customHeight="false" outlineLevel="0" collapsed="false">
      <c r="A8884" s="64" t="s">
        <v>1358</v>
      </c>
      <c r="B8884" s="64"/>
      <c r="C8884" s="64"/>
      <c r="D8884" s="64"/>
      <c r="E8884" s="64"/>
      <c r="F8884" s="64"/>
      <c r="G8884" s="65" t="n">
        <v>0</v>
      </c>
    </row>
    <row r="8885" customFormat="false" ht="15" hidden="false" customHeight="false" outlineLevel="0" collapsed="false">
      <c r="A8885" s="64" t="s">
        <v>1359</v>
      </c>
      <c r="B8885" s="64"/>
      <c r="C8885" s="64"/>
      <c r="D8885" s="64"/>
      <c r="E8885" s="64"/>
      <c r="F8885" s="64"/>
      <c r="G8885" s="65" t="n">
        <v>193.62</v>
      </c>
    </row>
    <row r="8886" customFormat="false" ht="15" hidden="false" customHeight="false" outlineLevel="0" collapsed="false">
      <c r="A8886" s="64" t="s">
        <v>1360</v>
      </c>
      <c r="B8886" s="64"/>
      <c r="C8886" s="64"/>
      <c r="D8886" s="64"/>
      <c r="E8886" s="64"/>
      <c r="F8886" s="64"/>
      <c r="G8886" s="65" t="n">
        <v>948.47</v>
      </c>
    </row>
    <row r="8887" customFormat="false" ht="15" hidden="false" customHeight="false" outlineLevel="0" collapsed="false">
      <c r="A8887" s="64" t="s">
        <v>1361</v>
      </c>
      <c r="B8887" s="64"/>
      <c r="C8887" s="64"/>
      <c r="D8887" s="64"/>
      <c r="E8887" s="64"/>
      <c r="F8887" s="64"/>
      <c r="G8887" s="65" t="n">
        <v>2.3</v>
      </c>
    </row>
    <row r="8888" customFormat="false" ht="15" hidden="false" customHeight="false" outlineLevel="0" collapsed="false">
      <c r="A8888" s="64" t="s">
        <v>1362</v>
      </c>
      <c r="B8888" s="64"/>
      <c r="C8888" s="64"/>
      <c r="D8888" s="64"/>
      <c r="E8888" s="64"/>
      <c r="F8888" s="64"/>
      <c r="G8888" s="65" t="n">
        <f aca="false">G8886*G8887</f>
        <v>2181.481</v>
      </c>
    </row>
    <row r="8889" customFormat="false" ht="15" hidden="false" customHeight="false" outlineLevel="0" collapsed="false">
      <c r="A8889" s="66"/>
      <c r="B8889" s="66"/>
      <c r="C8889" s="66"/>
      <c r="D8889" s="66"/>
      <c r="E8889" s="66"/>
      <c r="F8889" s="66"/>
      <c r="G8889" s="66"/>
    </row>
    <row r="8890" customFormat="false" ht="51" hidden="false" customHeight="false" outlineLevel="0" collapsed="false">
      <c r="A8890" s="30" t="s">
        <v>1041</v>
      </c>
      <c r="B8890" s="30" t="s">
        <v>273</v>
      </c>
      <c r="C8890" s="61" t="s">
        <v>17</v>
      </c>
      <c r="D8890" s="61" t="s">
        <v>49</v>
      </c>
      <c r="E8890" s="62"/>
      <c r="F8890" s="25"/>
      <c r="G8890" s="25"/>
    </row>
    <row r="8891" customFormat="false" ht="38.25" hidden="false" customHeight="false" outlineLevel="0" collapsed="false">
      <c r="A8891" s="63" t="s">
        <v>1726</v>
      </c>
      <c r="B8891" s="23" t="s">
        <v>1727</v>
      </c>
      <c r="C8891" s="24" t="s">
        <v>1343</v>
      </c>
      <c r="D8891" s="24" t="s">
        <v>49</v>
      </c>
      <c r="E8891" s="62" t="n">
        <v>9.47</v>
      </c>
      <c r="F8891" s="26" t="n">
        <v>233.34</v>
      </c>
      <c r="G8891" s="26" t="n">
        <v>2209.73</v>
      </c>
    </row>
    <row r="8892" customFormat="false" ht="15" hidden="false" customHeight="false" outlineLevel="0" collapsed="false">
      <c r="A8892" s="64" t="s">
        <v>1353</v>
      </c>
      <c r="B8892" s="64"/>
      <c r="C8892" s="64"/>
      <c r="D8892" s="64"/>
      <c r="E8892" s="64"/>
      <c r="F8892" s="64"/>
      <c r="G8892" s="65" t="n">
        <v>0</v>
      </c>
    </row>
    <row r="8893" customFormat="false" ht="15" hidden="false" customHeight="false" outlineLevel="0" collapsed="false">
      <c r="A8893" s="64" t="s">
        <v>1354</v>
      </c>
      <c r="B8893" s="64"/>
      <c r="C8893" s="64"/>
      <c r="D8893" s="64"/>
      <c r="E8893" s="64"/>
      <c r="F8893" s="64"/>
      <c r="G8893" s="65" t="n">
        <v>233.34</v>
      </c>
    </row>
    <row r="8894" customFormat="false" ht="15" hidden="false" customHeight="false" outlineLevel="0" collapsed="false">
      <c r="A8894" s="64" t="s">
        <v>1355</v>
      </c>
      <c r="B8894" s="64"/>
      <c r="C8894" s="64"/>
      <c r="D8894" s="64"/>
      <c r="E8894" s="64"/>
      <c r="F8894" s="64"/>
      <c r="G8894" s="65" t="n">
        <v>233.34</v>
      </c>
    </row>
    <row r="8895" customFormat="false" ht="15" hidden="false" customHeight="false" outlineLevel="0" collapsed="false">
      <c r="A8895" s="64" t="s">
        <v>1356</v>
      </c>
      <c r="B8895" s="64"/>
      <c r="C8895" s="64"/>
      <c r="D8895" s="64"/>
      <c r="E8895" s="64"/>
      <c r="F8895" s="64"/>
      <c r="G8895" s="65" t="n">
        <v>0</v>
      </c>
    </row>
    <row r="8896" customFormat="false" ht="15" hidden="false" customHeight="false" outlineLevel="0" collapsed="false">
      <c r="A8896" s="64" t="s">
        <v>1357</v>
      </c>
      <c r="B8896" s="64"/>
      <c r="C8896" s="64"/>
      <c r="D8896" s="64"/>
      <c r="E8896" s="64"/>
      <c r="F8896" s="64"/>
      <c r="G8896" s="65" t="n">
        <v>59.85</v>
      </c>
    </row>
    <row r="8897" customFormat="false" ht="15" hidden="false" customHeight="false" outlineLevel="0" collapsed="false">
      <c r="A8897" s="64" t="s">
        <v>1358</v>
      </c>
      <c r="B8897" s="64"/>
      <c r="C8897" s="64"/>
      <c r="D8897" s="64"/>
      <c r="E8897" s="64"/>
      <c r="F8897" s="64"/>
      <c r="G8897" s="65" t="n">
        <v>0</v>
      </c>
    </row>
    <row r="8898" customFormat="false" ht="15" hidden="false" customHeight="false" outlineLevel="0" collapsed="false">
      <c r="A8898" s="64" t="s">
        <v>1359</v>
      </c>
      <c r="B8898" s="64"/>
      <c r="C8898" s="64"/>
      <c r="D8898" s="64"/>
      <c r="E8898" s="64"/>
      <c r="F8898" s="64"/>
      <c r="G8898" s="65" t="n">
        <v>59.85</v>
      </c>
    </row>
    <row r="8899" customFormat="false" ht="15" hidden="false" customHeight="false" outlineLevel="0" collapsed="false">
      <c r="A8899" s="64" t="s">
        <v>1360</v>
      </c>
      <c r="B8899" s="64"/>
      <c r="C8899" s="64"/>
      <c r="D8899" s="64"/>
      <c r="E8899" s="64"/>
      <c r="F8899" s="64"/>
      <c r="G8899" s="65" t="n">
        <v>293.19</v>
      </c>
    </row>
    <row r="8900" customFormat="false" ht="15" hidden="false" customHeight="false" outlineLevel="0" collapsed="false">
      <c r="A8900" s="64" t="s">
        <v>1361</v>
      </c>
      <c r="B8900" s="64"/>
      <c r="C8900" s="64"/>
      <c r="D8900" s="64"/>
      <c r="E8900" s="64"/>
      <c r="F8900" s="64"/>
      <c r="G8900" s="65" t="n">
        <v>9.47</v>
      </c>
    </row>
    <row r="8901" customFormat="false" ht="15" hidden="false" customHeight="false" outlineLevel="0" collapsed="false">
      <c r="A8901" s="64" t="s">
        <v>1362</v>
      </c>
      <c r="B8901" s="64"/>
      <c r="C8901" s="64"/>
      <c r="D8901" s="64"/>
      <c r="E8901" s="64"/>
      <c r="F8901" s="64"/>
      <c r="G8901" s="65" t="n">
        <f aca="false">G8899*G8900</f>
        <v>2776.5093</v>
      </c>
    </row>
    <row r="8902" customFormat="false" ht="15" hidden="false" customHeight="false" outlineLevel="0" collapsed="false">
      <c r="A8902" s="66"/>
      <c r="B8902" s="66"/>
      <c r="C8902" s="66"/>
      <c r="D8902" s="66"/>
      <c r="E8902" s="66"/>
      <c r="F8902" s="66"/>
      <c r="G8902" s="66"/>
    </row>
    <row r="8903" customFormat="false" ht="51" hidden="false" customHeight="false" outlineLevel="0" collapsed="false">
      <c r="A8903" s="30" t="s">
        <v>1042</v>
      </c>
      <c r="B8903" s="30" t="s">
        <v>1043</v>
      </c>
      <c r="C8903" s="61" t="s">
        <v>17</v>
      </c>
      <c r="D8903" s="61" t="s">
        <v>49</v>
      </c>
      <c r="E8903" s="62"/>
      <c r="F8903" s="25"/>
      <c r="G8903" s="25"/>
    </row>
    <row r="8904" customFormat="false" ht="51" hidden="false" customHeight="false" outlineLevel="0" collapsed="false">
      <c r="A8904" s="63" t="s">
        <v>2192</v>
      </c>
      <c r="B8904" s="23" t="s">
        <v>2193</v>
      </c>
      <c r="C8904" s="24" t="s">
        <v>1343</v>
      </c>
      <c r="D8904" s="24" t="s">
        <v>49</v>
      </c>
      <c r="E8904" s="62" t="n">
        <v>0.4</v>
      </c>
      <c r="F8904" s="26" t="n">
        <v>405.16</v>
      </c>
      <c r="G8904" s="26" t="n">
        <v>162.06</v>
      </c>
    </row>
    <row r="8905" customFormat="false" ht="15" hidden="false" customHeight="false" outlineLevel="0" collapsed="false">
      <c r="A8905" s="64" t="s">
        <v>1353</v>
      </c>
      <c r="B8905" s="64"/>
      <c r="C8905" s="64"/>
      <c r="D8905" s="64"/>
      <c r="E8905" s="64"/>
      <c r="F8905" s="64"/>
      <c r="G8905" s="65" t="n">
        <v>0</v>
      </c>
    </row>
    <row r="8906" customFormat="false" ht="15" hidden="false" customHeight="false" outlineLevel="0" collapsed="false">
      <c r="A8906" s="64" t="s">
        <v>1354</v>
      </c>
      <c r="B8906" s="64"/>
      <c r="C8906" s="64"/>
      <c r="D8906" s="64"/>
      <c r="E8906" s="64"/>
      <c r="F8906" s="64"/>
      <c r="G8906" s="65" t="n">
        <v>405.16</v>
      </c>
    </row>
    <row r="8907" customFormat="false" ht="15" hidden="false" customHeight="false" outlineLevel="0" collapsed="false">
      <c r="A8907" s="64" t="s">
        <v>1355</v>
      </c>
      <c r="B8907" s="64"/>
      <c r="C8907" s="64"/>
      <c r="D8907" s="64"/>
      <c r="E8907" s="64"/>
      <c r="F8907" s="64"/>
      <c r="G8907" s="65" t="n">
        <v>405.16</v>
      </c>
    </row>
    <row r="8908" customFormat="false" ht="15" hidden="false" customHeight="false" outlineLevel="0" collapsed="false">
      <c r="A8908" s="64" t="s">
        <v>1356</v>
      </c>
      <c r="B8908" s="64"/>
      <c r="C8908" s="64"/>
      <c r="D8908" s="64"/>
      <c r="E8908" s="64"/>
      <c r="F8908" s="64"/>
      <c r="G8908" s="65" t="n">
        <v>0</v>
      </c>
    </row>
    <row r="8909" customFormat="false" ht="15" hidden="false" customHeight="false" outlineLevel="0" collapsed="false">
      <c r="A8909" s="64" t="s">
        <v>1357</v>
      </c>
      <c r="B8909" s="64"/>
      <c r="C8909" s="64"/>
      <c r="D8909" s="64"/>
      <c r="E8909" s="64"/>
      <c r="F8909" s="64"/>
      <c r="G8909" s="65" t="n">
        <v>103.92</v>
      </c>
    </row>
    <row r="8910" customFormat="false" ht="15" hidden="false" customHeight="false" outlineLevel="0" collapsed="false">
      <c r="A8910" s="64" t="s">
        <v>1358</v>
      </c>
      <c r="B8910" s="64"/>
      <c r="C8910" s="64"/>
      <c r="D8910" s="64"/>
      <c r="E8910" s="64"/>
      <c r="F8910" s="64"/>
      <c r="G8910" s="65" t="n">
        <v>0</v>
      </c>
    </row>
    <row r="8911" customFormat="false" ht="15" hidden="false" customHeight="false" outlineLevel="0" collapsed="false">
      <c r="A8911" s="64" t="s">
        <v>1359</v>
      </c>
      <c r="B8911" s="64"/>
      <c r="C8911" s="64"/>
      <c r="D8911" s="64"/>
      <c r="E8911" s="64"/>
      <c r="F8911" s="64"/>
      <c r="G8911" s="65" t="n">
        <v>103.92</v>
      </c>
    </row>
    <row r="8912" customFormat="false" ht="15" hidden="false" customHeight="false" outlineLevel="0" collapsed="false">
      <c r="A8912" s="64" t="s">
        <v>1360</v>
      </c>
      <c r="B8912" s="64"/>
      <c r="C8912" s="64"/>
      <c r="D8912" s="64"/>
      <c r="E8912" s="64"/>
      <c r="F8912" s="64"/>
      <c r="G8912" s="65" t="n">
        <v>509.08</v>
      </c>
    </row>
    <row r="8913" customFormat="false" ht="15" hidden="false" customHeight="false" outlineLevel="0" collapsed="false">
      <c r="A8913" s="64" t="s">
        <v>1361</v>
      </c>
      <c r="B8913" s="64"/>
      <c r="C8913" s="64"/>
      <c r="D8913" s="64"/>
      <c r="E8913" s="64"/>
      <c r="F8913" s="64"/>
      <c r="G8913" s="65" t="n">
        <v>0.4</v>
      </c>
    </row>
    <row r="8914" customFormat="false" ht="15" hidden="false" customHeight="false" outlineLevel="0" collapsed="false">
      <c r="A8914" s="64" t="s">
        <v>1362</v>
      </c>
      <c r="B8914" s="64"/>
      <c r="C8914" s="64"/>
      <c r="D8914" s="64"/>
      <c r="E8914" s="64"/>
      <c r="F8914" s="64"/>
      <c r="G8914" s="65" t="n">
        <f aca="false">G8912*G8913</f>
        <v>203.632</v>
      </c>
    </row>
    <row r="8915" customFormat="false" ht="15" hidden="false" customHeight="false" outlineLevel="0" collapsed="false">
      <c r="A8915" s="66"/>
      <c r="B8915" s="66"/>
      <c r="C8915" s="66"/>
      <c r="D8915" s="66"/>
      <c r="E8915" s="66"/>
      <c r="F8915" s="66"/>
      <c r="G8915" s="66"/>
    </row>
    <row r="8916" customFormat="false" ht="63.75" hidden="false" customHeight="false" outlineLevel="0" collapsed="false">
      <c r="A8916" s="30" t="s">
        <v>1044</v>
      </c>
      <c r="B8916" s="30" t="s">
        <v>1045</v>
      </c>
      <c r="C8916" s="61" t="s">
        <v>17</v>
      </c>
      <c r="D8916" s="61" t="s">
        <v>18</v>
      </c>
      <c r="E8916" s="62"/>
      <c r="F8916" s="25"/>
      <c r="G8916" s="25"/>
    </row>
    <row r="8917" customFormat="false" ht="63.75" hidden="false" customHeight="false" outlineLevel="0" collapsed="false">
      <c r="A8917" s="63" t="s">
        <v>2194</v>
      </c>
      <c r="B8917" s="23" t="s">
        <v>2195</v>
      </c>
      <c r="C8917" s="24" t="s">
        <v>1343</v>
      </c>
      <c r="D8917" s="24" t="s">
        <v>18</v>
      </c>
      <c r="E8917" s="62" t="n">
        <v>25.33</v>
      </c>
      <c r="F8917" s="26" t="n">
        <v>1307.84</v>
      </c>
      <c r="G8917" s="26" t="n">
        <v>33127.59</v>
      </c>
    </row>
    <row r="8918" customFormat="false" ht="15" hidden="false" customHeight="false" outlineLevel="0" collapsed="false">
      <c r="A8918" s="64" t="s">
        <v>1353</v>
      </c>
      <c r="B8918" s="64"/>
      <c r="C8918" s="64"/>
      <c r="D8918" s="64"/>
      <c r="E8918" s="64"/>
      <c r="F8918" s="64"/>
      <c r="G8918" s="65" t="n">
        <v>0</v>
      </c>
    </row>
    <row r="8919" customFormat="false" ht="15" hidden="false" customHeight="false" outlineLevel="0" collapsed="false">
      <c r="A8919" s="64" t="s">
        <v>1354</v>
      </c>
      <c r="B8919" s="64"/>
      <c r="C8919" s="64"/>
      <c r="D8919" s="64"/>
      <c r="E8919" s="64"/>
      <c r="F8919" s="64"/>
      <c r="G8919" s="65" t="n">
        <v>1307.84</v>
      </c>
    </row>
    <row r="8920" customFormat="false" ht="15" hidden="false" customHeight="false" outlineLevel="0" collapsed="false">
      <c r="A8920" s="64" t="s">
        <v>1355</v>
      </c>
      <c r="B8920" s="64"/>
      <c r="C8920" s="64"/>
      <c r="D8920" s="64"/>
      <c r="E8920" s="64"/>
      <c r="F8920" s="64"/>
      <c r="G8920" s="65" t="n">
        <v>1307.84</v>
      </c>
    </row>
    <row r="8921" customFormat="false" ht="15" hidden="false" customHeight="false" outlineLevel="0" collapsed="false">
      <c r="A8921" s="64" t="s">
        <v>1356</v>
      </c>
      <c r="B8921" s="64"/>
      <c r="C8921" s="64"/>
      <c r="D8921" s="64"/>
      <c r="E8921" s="64"/>
      <c r="F8921" s="64"/>
      <c r="G8921" s="65" t="n">
        <v>0</v>
      </c>
    </row>
    <row r="8922" customFormat="false" ht="15" hidden="false" customHeight="false" outlineLevel="0" collapsed="false">
      <c r="A8922" s="64" t="s">
        <v>1357</v>
      </c>
      <c r="B8922" s="64"/>
      <c r="C8922" s="64"/>
      <c r="D8922" s="64"/>
      <c r="E8922" s="64"/>
      <c r="F8922" s="64"/>
      <c r="G8922" s="65" t="n">
        <v>335.46</v>
      </c>
    </row>
    <row r="8923" customFormat="false" ht="15" hidden="false" customHeight="false" outlineLevel="0" collapsed="false">
      <c r="A8923" s="64" t="s">
        <v>1358</v>
      </c>
      <c r="B8923" s="64"/>
      <c r="C8923" s="64"/>
      <c r="D8923" s="64"/>
      <c r="E8923" s="64"/>
      <c r="F8923" s="64"/>
      <c r="G8923" s="65" t="n">
        <v>0</v>
      </c>
    </row>
    <row r="8924" customFormat="false" ht="15" hidden="false" customHeight="false" outlineLevel="0" collapsed="false">
      <c r="A8924" s="64" t="s">
        <v>1359</v>
      </c>
      <c r="B8924" s="64"/>
      <c r="C8924" s="64"/>
      <c r="D8924" s="64"/>
      <c r="E8924" s="64"/>
      <c r="F8924" s="64"/>
      <c r="G8924" s="65" t="n">
        <v>335.46</v>
      </c>
    </row>
    <row r="8925" customFormat="false" ht="15" hidden="false" customHeight="false" outlineLevel="0" collapsed="false">
      <c r="A8925" s="64" t="s">
        <v>1360</v>
      </c>
      <c r="B8925" s="64"/>
      <c r="C8925" s="64"/>
      <c r="D8925" s="64"/>
      <c r="E8925" s="64"/>
      <c r="F8925" s="64"/>
      <c r="G8925" s="65" t="n">
        <v>1643.3</v>
      </c>
    </row>
    <row r="8926" customFormat="false" ht="15" hidden="false" customHeight="false" outlineLevel="0" collapsed="false">
      <c r="A8926" s="64" t="s">
        <v>1361</v>
      </c>
      <c r="B8926" s="64"/>
      <c r="C8926" s="64"/>
      <c r="D8926" s="64"/>
      <c r="E8926" s="64"/>
      <c r="F8926" s="64"/>
      <c r="G8926" s="65" t="n">
        <v>25.33</v>
      </c>
    </row>
    <row r="8927" customFormat="false" ht="15" hidden="false" customHeight="false" outlineLevel="0" collapsed="false">
      <c r="A8927" s="64" t="s">
        <v>1362</v>
      </c>
      <c r="B8927" s="64"/>
      <c r="C8927" s="64"/>
      <c r="D8927" s="64"/>
      <c r="E8927" s="64"/>
      <c r="F8927" s="64"/>
      <c r="G8927" s="65" t="n">
        <f aca="false">G8925*G8926</f>
        <v>41624.789</v>
      </c>
    </row>
    <row r="8928" customFormat="false" ht="15" hidden="false" customHeight="false" outlineLevel="0" collapsed="false">
      <c r="A8928" s="66"/>
      <c r="B8928" s="66"/>
      <c r="C8928" s="66"/>
      <c r="D8928" s="66"/>
      <c r="E8928" s="66"/>
      <c r="F8928" s="66"/>
      <c r="G8928" s="66"/>
    </row>
    <row r="8929" customFormat="false" ht="51" hidden="false" customHeight="false" outlineLevel="0" collapsed="false">
      <c r="A8929" s="30" t="s">
        <v>1046</v>
      </c>
      <c r="B8929" s="30" t="s">
        <v>1047</v>
      </c>
      <c r="C8929" s="61" t="s">
        <v>17</v>
      </c>
      <c r="D8929" s="61" t="s">
        <v>18</v>
      </c>
      <c r="E8929" s="62"/>
      <c r="F8929" s="25"/>
      <c r="G8929" s="25"/>
    </row>
    <row r="8930" customFormat="false" ht="51" hidden="false" customHeight="false" outlineLevel="0" collapsed="false">
      <c r="A8930" s="63" t="s">
        <v>2196</v>
      </c>
      <c r="B8930" s="23" t="s">
        <v>2197</v>
      </c>
      <c r="C8930" s="24" t="s">
        <v>1343</v>
      </c>
      <c r="D8930" s="24" t="s">
        <v>18</v>
      </c>
      <c r="E8930" s="62" t="n">
        <v>1.47</v>
      </c>
      <c r="F8930" s="26" t="n">
        <v>1185.86</v>
      </c>
      <c r="G8930" s="26" t="n">
        <v>1743.21</v>
      </c>
    </row>
    <row r="8931" customFormat="false" ht="15" hidden="false" customHeight="false" outlineLevel="0" collapsed="false">
      <c r="A8931" s="64" t="s">
        <v>1353</v>
      </c>
      <c r="B8931" s="64"/>
      <c r="C8931" s="64"/>
      <c r="D8931" s="64"/>
      <c r="E8931" s="64"/>
      <c r="F8931" s="64"/>
      <c r="G8931" s="65" t="n">
        <v>0</v>
      </c>
    </row>
    <row r="8932" customFormat="false" ht="15" hidden="false" customHeight="false" outlineLevel="0" collapsed="false">
      <c r="A8932" s="64" t="s">
        <v>1354</v>
      </c>
      <c r="B8932" s="64"/>
      <c r="C8932" s="64"/>
      <c r="D8932" s="64"/>
      <c r="E8932" s="64"/>
      <c r="F8932" s="64"/>
      <c r="G8932" s="65" t="n">
        <v>1185.86</v>
      </c>
    </row>
    <row r="8933" customFormat="false" ht="15" hidden="false" customHeight="false" outlineLevel="0" collapsed="false">
      <c r="A8933" s="64" t="s">
        <v>1355</v>
      </c>
      <c r="B8933" s="64"/>
      <c r="C8933" s="64"/>
      <c r="D8933" s="64"/>
      <c r="E8933" s="64"/>
      <c r="F8933" s="64"/>
      <c r="G8933" s="65" t="n">
        <v>1185.86</v>
      </c>
    </row>
    <row r="8934" customFormat="false" ht="15" hidden="false" customHeight="false" outlineLevel="0" collapsed="false">
      <c r="A8934" s="64" t="s">
        <v>1356</v>
      </c>
      <c r="B8934" s="64"/>
      <c r="C8934" s="64"/>
      <c r="D8934" s="64"/>
      <c r="E8934" s="64"/>
      <c r="F8934" s="64"/>
      <c r="G8934" s="65" t="n">
        <v>0</v>
      </c>
    </row>
    <row r="8935" customFormat="false" ht="15" hidden="false" customHeight="false" outlineLevel="0" collapsed="false">
      <c r="A8935" s="64" t="s">
        <v>1357</v>
      </c>
      <c r="B8935" s="64"/>
      <c r="C8935" s="64"/>
      <c r="D8935" s="64"/>
      <c r="E8935" s="64"/>
      <c r="F8935" s="64"/>
      <c r="G8935" s="65" t="n">
        <v>304.17</v>
      </c>
    </row>
    <row r="8936" customFormat="false" ht="15" hidden="false" customHeight="false" outlineLevel="0" collapsed="false">
      <c r="A8936" s="64" t="s">
        <v>1358</v>
      </c>
      <c r="B8936" s="64"/>
      <c r="C8936" s="64"/>
      <c r="D8936" s="64"/>
      <c r="E8936" s="64"/>
      <c r="F8936" s="64"/>
      <c r="G8936" s="65" t="n">
        <v>0</v>
      </c>
    </row>
    <row r="8937" customFormat="false" ht="15" hidden="false" customHeight="false" outlineLevel="0" collapsed="false">
      <c r="A8937" s="64" t="s">
        <v>1359</v>
      </c>
      <c r="B8937" s="64"/>
      <c r="C8937" s="64"/>
      <c r="D8937" s="64"/>
      <c r="E8937" s="64"/>
      <c r="F8937" s="64"/>
      <c r="G8937" s="65" t="n">
        <v>304.17</v>
      </c>
    </row>
    <row r="8938" customFormat="false" ht="15" hidden="false" customHeight="false" outlineLevel="0" collapsed="false">
      <c r="A8938" s="64" t="s">
        <v>1360</v>
      </c>
      <c r="B8938" s="64"/>
      <c r="C8938" s="64"/>
      <c r="D8938" s="64"/>
      <c r="E8938" s="64"/>
      <c r="F8938" s="64"/>
      <c r="G8938" s="65" t="n">
        <v>1490.03</v>
      </c>
    </row>
    <row r="8939" customFormat="false" ht="15" hidden="false" customHeight="false" outlineLevel="0" collapsed="false">
      <c r="A8939" s="64" t="s">
        <v>1361</v>
      </c>
      <c r="B8939" s="64"/>
      <c r="C8939" s="64"/>
      <c r="D8939" s="64"/>
      <c r="E8939" s="64"/>
      <c r="F8939" s="64"/>
      <c r="G8939" s="65" t="n">
        <v>1.47</v>
      </c>
    </row>
    <row r="8940" customFormat="false" ht="15" hidden="false" customHeight="false" outlineLevel="0" collapsed="false">
      <c r="A8940" s="64" t="s">
        <v>1362</v>
      </c>
      <c r="B8940" s="64"/>
      <c r="C8940" s="64"/>
      <c r="D8940" s="64"/>
      <c r="E8940" s="64"/>
      <c r="F8940" s="64"/>
      <c r="G8940" s="65" t="n">
        <f aca="false">G8938*G8939</f>
        <v>2190.3441</v>
      </c>
    </row>
    <row r="8941" customFormat="false" ht="15" hidden="false" customHeight="false" outlineLevel="0" collapsed="false">
      <c r="A8941" s="66"/>
      <c r="B8941" s="66"/>
      <c r="C8941" s="66"/>
      <c r="D8941" s="66"/>
      <c r="E8941" s="66"/>
      <c r="F8941" s="66"/>
      <c r="G8941" s="66"/>
    </row>
    <row r="8942" customFormat="false" ht="25.5" hidden="false" customHeight="false" outlineLevel="0" collapsed="false">
      <c r="A8942" s="30" t="s">
        <v>1048</v>
      </c>
      <c r="B8942" s="30" t="s">
        <v>1049</v>
      </c>
      <c r="C8942" s="61" t="s">
        <v>17</v>
      </c>
      <c r="D8942" s="61" t="s">
        <v>23</v>
      </c>
      <c r="E8942" s="62"/>
      <c r="F8942" s="25"/>
      <c r="G8942" s="25"/>
    </row>
    <row r="8943" customFormat="false" ht="25.5" hidden="false" customHeight="false" outlineLevel="0" collapsed="false">
      <c r="A8943" s="63" t="s">
        <v>1349</v>
      </c>
      <c r="B8943" s="23" t="s">
        <v>1350</v>
      </c>
      <c r="C8943" s="24" t="s">
        <v>17</v>
      </c>
      <c r="D8943" s="24" t="s">
        <v>1314</v>
      </c>
      <c r="E8943" s="62" t="n">
        <v>0.88</v>
      </c>
      <c r="F8943" s="26" t="n">
        <v>12.54</v>
      </c>
      <c r="G8943" s="26" t="n">
        <v>11.03</v>
      </c>
    </row>
    <row r="8944" customFormat="false" ht="25.5" hidden="false" customHeight="false" outlineLevel="0" collapsed="false">
      <c r="A8944" s="63" t="s">
        <v>2198</v>
      </c>
      <c r="B8944" s="23" t="s">
        <v>1049</v>
      </c>
      <c r="C8944" s="24" t="s">
        <v>1343</v>
      </c>
      <c r="D8944" s="24" t="s">
        <v>23</v>
      </c>
      <c r="E8944" s="62" t="n">
        <v>44</v>
      </c>
      <c r="F8944" s="26" t="n">
        <v>10</v>
      </c>
      <c r="G8944" s="26" t="n">
        <v>440</v>
      </c>
    </row>
    <row r="8945" customFormat="false" ht="15" hidden="false" customHeight="false" outlineLevel="0" collapsed="false">
      <c r="A8945" s="64" t="s">
        <v>1353</v>
      </c>
      <c r="B8945" s="64"/>
      <c r="C8945" s="64"/>
      <c r="D8945" s="64"/>
      <c r="E8945" s="64"/>
      <c r="F8945" s="64"/>
      <c r="G8945" s="65" t="n">
        <v>0.17</v>
      </c>
    </row>
    <row r="8946" customFormat="false" ht="15" hidden="false" customHeight="false" outlineLevel="0" collapsed="false">
      <c r="A8946" s="64" t="s">
        <v>1354</v>
      </c>
      <c r="B8946" s="64"/>
      <c r="C8946" s="64"/>
      <c r="D8946" s="64"/>
      <c r="E8946" s="64"/>
      <c r="F8946" s="64"/>
      <c r="G8946" s="65" t="n">
        <v>10.08</v>
      </c>
    </row>
    <row r="8947" customFormat="false" ht="15" hidden="false" customHeight="false" outlineLevel="0" collapsed="false">
      <c r="A8947" s="64" t="s">
        <v>1355</v>
      </c>
      <c r="B8947" s="64"/>
      <c r="C8947" s="64"/>
      <c r="D8947" s="64"/>
      <c r="E8947" s="64"/>
      <c r="F8947" s="64"/>
      <c r="G8947" s="65" t="n">
        <v>10.25</v>
      </c>
    </row>
    <row r="8948" customFormat="false" ht="15" hidden="false" customHeight="false" outlineLevel="0" collapsed="false">
      <c r="A8948" s="64" t="s">
        <v>1356</v>
      </c>
      <c r="B8948" s="64"/>
      <c r="C8948" s="64"/>
      <c r="D8948" s="64"/>
      <c r="E8948" s="64"/>
      <c r="F8948" s="64"/>
      <c r="G8948" s="65" t="n">
        <v>0</v>
      </c>
    </row>
    <row r="8949" customFormat="false" ht="15" hidden="false" customHeight="false" outlineLevel="0" collapsed="false">
      <c r="A8949" s="64" t="s">
        <v>1357</v>
      </c>
      <c r="B8949" s="64"/>
      <c r="C8949" s="64"/>
      <c r="D8949" s="64"/>
      <c r="E8949" s="64"/>
      <c r="F8949" s="64"/>
      <c r="G8949" s="65" t="n">
        <v>2.63</v>
      </c>
    </row>
    <row r="8950" customFormat="false" ht="15" hidden="false" customHeight="false" outlineLevel="0" collapsed="false">
      <c r="A8950" s="64" t="s">
        <v>1358</v>
      </c>
      <c r="B8950" s="64"/>
      <c r="C8950" s="64"/>
      <c r="D8950" s="64"/>
      <c r="E8950" s="64"/>
      <c r="F8950" s="64"/>
      <c r="G8950" s="65" t="n">
        <v>0</v>
      </c>
    </row>
    <row r="8951" customFormat="false" ht="15" hidden="false" customHeight="false" outlineLevel="0" collapsed="false">
      <c r="A8951" s="64" t="s">
        <v>1359</v>
      </c>
      <c r="B8951" s="64"/>
      <c r="C8951" s="64"/>
      <c r="D8951" s="64"/>
      <c r="E8951" s="64"/>
      <c r="F8951" s="64"/>
      <c r="G8951" s="65" t="n">
        <v>2.63</v>
      </c>
    </row>
    <row r="8952" customFormat="false" ht="15" hidden="false" customHeight="false" outlineLevel="0" collapsed="false">
      <c r="A8952" s="64" t="s">
        <v>1360</v>
      </c>
      <c r="B8952" s="64"/>
      <c r="C8952" s="64"/>
      <c r="D8952" s="64"/>
      <c r="E8952" s="64"/>
      <c r="F8952" s="64"/>
      <c r="G8952" s="65" t="n">
        <v>12.88</v>
      </c>
    </row>
    <row r="8953" customFormat="false" ht="15" hidden="false" customHeight="false" outlineLevel="0" collapsed="false">
      <c r="A8953" s="64" t="s">
        <v>1361</v>
      </c>
      <c r="B8953" s="64"/>
      <c r="C8953" s="64"/>
      <c r="D8953" s="64"/>
      <c r="E8953" s="64"/>
      <c r="F8953" s="64"/>
      <c r="G8953" s="65" t="n">
        <v>44</v>
      </c>
    </row>
    <row r="8954" customFormat="false" ht="15" hidden="false" customHeight="false" outlineLevel="0" collapsed="false">
      <c r="A8954" s="64" t="s">
        <v>1362</v>
      </c>
      <c r="B8954" s="64"/>
      <c r="C8954" s="64"/>
      <c r="D8954" s="64"/>
      <c r="E8954" s="64"/>
      <c r="F8954" s="64"/>
      <c r="G8954" s="65" t="n">
        <f aca="false">G8952*G8953</f>
        <v>566.72</v>
      </c>
    </row>
    <row r="8955" customFormat="false" ht="15" hidden="false" customHeight="false" outlineLevel="0" collapsed="false">
      <c r="A8955" s="66"/>
      <c r="B8955" s="66"/>
      <c r="C8955" s="66"/>
      <c r="D8955" s="66"/>
      <c r="E8955" s="66"/>
      <c r="F8955" s="66"/>
      <c r="G8955" s="66"/>
    </row>
    <row r="8956" customFormat="false" ht="38.25" hidden="false" customHeight="false" outlineLevel="0" collapsed="false">
      <c r="A8956" s="30" t="s">
        <v>1050</v>
      </c>
      <c r="B8956" s="30" t="s">
        <v>1051</v>
      </c>
      <c r="C8956" s="61" t="s">
        <v>17</v>
      </c>
      <c r="D8956" s="61" t="s">
        <v>23</v>
      </c>
      <c r="E8956" s="62"/>
      <c r="F8956" s="25"/>
      <c r="G8956" s="25"/>
    </row>
    <row r="8957" customFormat="false" ht="25.5" hidden="false" customHeight="false" outlineLevel="0" collapsed="false">
      <c r="A8957" s="63" t="s">
        <v>1349</v>
      </c>
      <c r="B8957" s="23" t="s">
        <v>1350</v>
      </c>
      <c r="C8957" s="24" t="s">
        <v>17</v>
      </c>
      <c r="D8957" s="24" t="s">
        <v>1314</v>
      </c>
      <c r="E8957" s="62" t="n">
        <v>0.88</v>
      </c>
      <c r="F8957" s="26" t="n">
        <v>12.54</v>
      </c>
      <c r="G8957" s="26" t="n">
        <v>11.03</v>
      </c>
    </row>
    <row r="8958" customFormat="false" ht="38.25" hidden="false" customHeight="false" outlineLevel="0" collapsed="false">
      <c r="A8958" s="63" t="s">
        <v>2199</v>
      </c>
      <c r="B8958" s="23" t="s">
        <v>1051</v>
      </c>
      <c r="C8958" s="24" t="s">
        <v>1343</v>
      </c>
      <c r="D8958" s="24" t="s">
        <v>23</v>
      </c>
      <c r="E8958" s="62" t="n">
        <v>44</v>
      </c>
      <c r="F8958" s="26" t="n">
        <v>4.1</v>
      </c>
      <c r="G8958" s="26" t="n">
        <v>180.4</v>
      </c>
    </row>
    <row r="8959" customFormat="false" ht="15" hidden="false" customHeight="false" outlineLevel="0" collapsed="false">
      <c r="A8959" s="64" t="s">
        <v>1353</v>
      </c>
      <c r="B8959" s="64"/>
      <c r="C8959" s="64"/>
      <c r="D8959" s="64"/>
      <c r="E8959" s="64"/>
      <c r="F8959" s="64"/>
      <c r="G8959" s="65" t="n">
        <v>0.17</v>
      </c>
    </row>
    <row r="8960" customFormat="false" ht="15" hidden="false" customHeight="false" outlineLevel="0" collapsed="false">
      <c r="A8960" s="64" t="s">
        <v>1354</v>
      </c>
      <c r="B8960" s="64"/>
      <c r="C8960" s="64"/>
      <c r="D8960" s="64"/>
      <c r="E8960" s="64"/>
      <c r="F8960" s="64"/>
      <c r="G8960" s="65" t="n">
        <v>4.18</v>
      </c>
    </row>
    <row r="8961" customFormat="false" ht="15" hidden="false" customHeight="false" outlineLevel="0" collapsed="false">
      <c r="A8961" s="64" t="s">
        <v>1355</v>
      </c>
      <c r="B8961" s="64"/>
      <c r="C8961" s="64"/>
      <c r="D8961" s="64"/>
      <c r="E8961" s="64"/>
      <c r="F8961" s="64"/>
      <c r="G8961" s="65" t="n">
        <v>4.35</v>
      </c>
    </row>
    <row r="8962" customFormat="false" ht="15" hidden="false" customHeight="false" outlineLevel="0" collapsed="false">
      <c r="A8962" s="64" t="s">
        <v>1356</v>
      </c>
      <c r="B8962" s="64"/>
      <c r="C8962" s="64"/>
      <c r="D8962" s="64"/>
      <c r="E8962" s="64"/>
      <c r="F8962" s="64"/>
      <c r="G8962" s="65" t="n">
        <v>0</v>
      </c>
    </row>
    <row r="8963" customFormat="false" ht="15" hidden="false" customHeight="false" outlineLevel="0" collapsed="false">
      <c r="A8963" s="64" t="s">
        <v>1357</v>
      </c>
      <c r="B8963" s="64"/>
      <c r="C8963" s="64"/>
      <c r="D8963" s="64"/>
      <c r="E8963" s="64"/>
      <c r="F8963" s="64"/>
      <c r="G8963" s="65" t="n">
        <v>1.12</v>
      </c>
    </row>
    <row r="8964" customFormat="false" ht="15" hidden="false" customHeight="false" outlineLevel="0" collapsed="false">
      <c r="A8964" s="64" t="s">
        <v>1358</v>
      </c>
      <c r="B8964" s="64"/>
      <c r="C8964" s="64"/>
      <c r="D8964" s="64"/>
      <c r="E8964" s="64"/>
      <c r="F8964" s="64"/>
      <c r="G8964" s="65" t="n">
        <v>0</v>
      </c>
    </row>
    <row r="8965" customFormat="false" ht="15" hidden="false" customHeight="false" outlineLevel="0" collapsed="false">
      <c r="A8965" s="64" t="s">
        <v>1359</v>
      </c>
      <c r="B8965" s="64"/>
      <c r="C8965" s="64"/>
      <c r="D8965" s="64"/>
      <c r="E8965" s="64"/>
      <c r="F8965" s="64"/>
      <c r="G8965" s="65" t="n">
        <v>1.12</v>
      </c>
    </row>
    <row r="8966" customFormat="false" ht="15" hidden="false" customHeight="false" outlineLevel="0" collapsed="false">
      <c r="A8966" s="64" t="s">
        <v>1360</v>
      </c>
      <c r="B8966" s="64"/>
      <c r="C8966" s="64"/>
      <c r="D8966" s="64"/>
      <c r="E8966" s="64"/>
      <c r="F8966" s="64"/>
      <c r="G8966" s="65" t="n">
        <v>5.47</v>
      </c>
    </row>
    <row r="8967" customFormat="false" ht="15" hidden="false" customHeight="false" outlineLevel="0" collapsed="false">
      <c r="A8967" s="64" t="s">
        <v>1361</v>
      </c>
      <c r="B8967" s="64"/>
      <c r="C8967" s="64"/>
      <c r="D8967" s="64"/>
      <c r="E8967" s="64"/>
      <c r="F8967" s="64"/>
      <c r="G8967" s="65" t="n">
        <v>44</v>
      </c>
    </row>
    <row r="8968" customFormat="false" ht="15" hidden="false" customHeight="false" outlineLevel="0" collapsed="false">
      <c r="A8968" s="64" t="s">
        <v>1362</v>
      </c>
      <c r="B8968" s="64"/>
      <c r="C8968" s="64"/>
      <c r="D8968" s="64"/>
      <c r="E8968" s="64"/>
      <c r="F8968" s="64"/>
      <c r="G8968" s="65" t="n">
        <f aca="false">G8966*G8967</f>
        <v>240.68</v>
      </c>
    </row>
    <row r="8969" customFormat="false" ht="15" hidden="false" customHeight="false" outlineLevel="0" collapsed="false">
      <c r="A8969" s="66"/>
      <c r="B8969" s="66"/>
      <c r="C8969" s="66"/>
      <c r="D8969" s="66"/>
      <c r="E8969" s="66"/>
      <c r="F8969" s="66"/>
      <c r="G8969" s="66"/>
    </row>
    <row r="8970" customFormat="false" ht="15" hidden="false" customHeight="true" outlineLevel="0" collapsed="false">
      <c r="A8970" s="30" t="n">
        <v>18</v>
      </c>
      <c r="B8970" s="30" t="s">
        <v>274</v>
      </c>
      <c r="C8970" s="30"/>
      <c r="D8970" s="30"/>
      <c r="E8970" s="30"/>
      <c r="F8970" s="30"/>
      <c r="G8970" s="30"/>
    </row>
    <row r="8971" customFormat="false" ht="63.75" hidden="false" customHeight="false" outlineLevel="0" collapsed="false">
      <c r="A8971" s="30" t="s">
        <v>1052</v>
      </c>
      <c r="B8971" s="30" t="s">
        <v>276</v>
      </c>
      <c r="C8971" s="61" t="s">
        <v>17</v>
      </c>
      <c r="D8971" s="61" t="s">
        <v>18</v>
      </c>
      <c r="E8971" s="62"/>
      <c r="F8971" s="25"/>
      <c r="G8971" s="25"/>
    </row>
    <row r="8972" customFormat="false" ht="38.25" hidden="false" customHeight="false" outlineLevel="0" collapsed="false">
      <c r="A8972" s="63" t="n">
        <v>7325</v>
      </c>
      <c r="B8972" s="23" t="s">
        <v>1728</v>
      </c>
      <c r="C8972" s="24" t="s">
        <v>1343</v>
      </c>
      <c r="D8972" s="24" t="s">
        <v>114</v>
      </c>
      <c r="E8972" s="62" t="n">
        <v>18.52</v>
      </c>
      <c r="F8972" s="26" t="n">
        <v>5.22</v>
      </c>
      <c r="G8972" s="26" t="n">
        <v>96.65</v>
      </c>
    </row>
    <row r="8973" customFormat="false" ht="51" hidden="false" customHeight="false" outlineLevel="0" collapsed="false">
      <c r="A8973" s="63" t="s">
        <v>1610</v>
      </c>
      <c r="B8973" s="23" t="s">
        <v>1611</v>
      </c>
      <c r="C8973" s="24" t="s">
        <v>17</v>
      </c>
      <c r="D8973" s="24" t="s">
        <v>28</v>
      </c>
      <c r="E8973" s="62" t="n">
        <v>0.98</v>
      </c>
      <c r="F8973" s="26" t="n">
        <v>394.08</v>
      </c>
      <c r="G8973" s="26" t="n">
        <v>385.65</v>
      </c>
    </row>
    <row r="8974" customFormat="false" ht="25.5" hidden="false" customHeight="false" outlineLevel="0" collapsed="false">
      <c r="A8974" s="63" t="s">
        <v>1363</v>
      </c>
      <c r="B8974" s="23" t="s">
        <v>1364</v>
      </c>
      <c r="C8974" s="24" t="s">
        <v>17</v>
      </c>
      <c r="D8974" s="24" t="s">
        <v>1314</v>
      </c>
      <c r="E8974" s="62" t="n">
        <v>36.7</v>
      </c>
      <c r="F8974" s="26" t="n">
        <v>15.53</v>
      </c>
      <c r="G8974" s="26" t="n">
        <v>569.82</v>
      </c>
    </row>
    <row r="8975" customFormat="false" ht="25.5" hidden="false" customHeight="false" outlineLevel="0" collapsed="false">
      <c r="A8975" s="63" t="s">
        <v>1349</v>
      </c>
      <c r="B8975" s="23" t="s">
        <v>1350</v>
      </c>
      <c r="C8975" s="24" t="s">
        <v>17</v>
      </c>
      <c r="D8975" s="24" t="s">
        <v>1314</v>
      </c>
      <c r="E8975" s="62" t="n">
        <v>36.7</v>
      </c>
      <c r="F8975" s="26" t="n">
        <v>12.54</v>
      </c>
      <c r="G8975" s="26" t="n">
        <v>460.1</v>
      </c>
    </row>
    <row r="8976" customFormat="false" ht="15" hidden="false" customHeight="false" outlineLevel="0" collapsed="false">
      <c r="A8976" s="64" t="s">
        <v>1353</v>
      </c>
      <c r="B8976" s="64"/>
      <c r="C8976" s="64"/>
      <c r="D8976" s="64"/>
      <c r="E8976" s="64"/>
      <c r="F8976" s="64"/>
      <c r="G8976" s="65" t="n">
        <v>15.77</v>
      </c>
    </row>
    <row r="8977" customFormat="false" ht="15" hidden="false" customHeight="false" outlineLevel="0" collapsed="false">
      <c r="A8977" s="64" t="s">
        <v>1354</v>
      </c>
      <c r="B8977" s="64"/>
      <c r="C8977" s="64"/>
      <c r="D8977" s="64"/>
      <c r="E8977" s="64"/>
      <c r="F8977" s="64"/>
      <c r="G8977" s="65" t="n">
        <v>15.13</v>
      </c>
    </row>
    <row r="8978" customFormat="false" ht="15" hidden="false" customHeight="false" outlineLevel="0" collapsed="false">
      <c r="A8978" s="64" t="s">
        <v>1355</v>
      </c>
      <c r="B8978" s="64"/>
      <c r="C8978" s="64"/>
      <c r="D8978" s="64"/>
      <c r="E8978" s="64"/>
      <c r="F8978" s="64"/>
      <c r="G8978" s="65" t="n">
        <v>30.91</v>
      </c>
    </row>
    <row r="8979" customFormat="false" ht="15" hidden="false" customHeight="false" outlineLevel="0" collapsed="false">
      <c r="A8979" s="64" t="s">
        <v>1356</v>
      </c>
      <c r="B8979" s="64"/>
      <c r="C8979" s="64"/>
      <c r="D8979" s="64"/>
      <c r="E8979" s="64"/>
      <c r="F8979" s="64"/>
      <c r="G8979" s="65" t="n">
        <v>0</v>
      </c>
    </row>
    <row r="8980" customFormat="false" ht="15" hidden="false" customHeight="false" outlineLevel="0" collapsed="false">
      <c r="A8980" s="64" t="s">
        <v>1357</v>
      </c>
      <c r="B8980" s="64"/>
      <c r="C8980" s="64"/>
      <c r="D8980" s="64"/>
      <c r="E8980" s="64"/>
      <c r="F8980" s="64"/>
      <c r="G8980" s="65" t="n">
        <v>7.93</v>
      </c>
    </row>
    <row r="8981" customFormat="false" ht="15" hidden="false" customHeight="false" outlineLevel="0" collapsed="false">
      <c r="A8981" s="64" t="s">
        <v>1358</v>
      </c>
      <c r="B8981" s="64"/>
      <c r="C8981" s="64"/>
      <c r="D8981" s="64"/>
      <c r="E8981" s="64"/>
      <c r="F8981" s="64"/>
      <c r="G8981" s="65" t="n">
        <v>0</v>
      </c>
    </row>
    <row r="8982" customFormat="false" ht="15" hidden="false" customHeight="false" outlineLevel="0" collapsed="false">
      <c r="A8982" s="64" t="s">
        <v>1359</v>
      </c>
      <c r="B8982" s="64"/>
      <c r="C8982" s="64"/>
      <c r="D8982" s="64"/>
      <c r="E8982" s="64"/>
      <c r="F8982" s="64"/>
      <c r="G8982" s="65" t="n">
        <v>7.93</v>
      </c>
    </row>
    <row r="8983" customFormat="false" ht="15" hidden="false" customHeight="false" outlineLevel="0" collapsed="false">
      <c r="A8983" s="64" t="s">
        <v>1360</v>
      </c>
      <c r="B8983" s="64"/>
      <c r="C8983" s="64"/>
      <c r="D8983" s="64"/>
      <c r="E8983" s="64"/>
      <c r="F8983" s="64"/>
      <c r="G8983" s="65" t="n">
        <v>38.83</v>
      </c>
    </row>
    <row r="8984" customFormat="false" ht="15" hidden="false" customHeight="false" outlineLevel="0" collapsed="false">
      <c r="A8984" s="64" t="s">
        <v>1361</v>
      </c>
      <c r="B8984" s="64"/>
      <c r="C8984" s="64"/>
      <c r="D8984" s="64"/>
      <c r="E8984" s="64"/>
      <c r="F8984" s="64"/>
      <c r="G8984" s="65" t="n">
        <v>48.93</v>
      </c>
    </row>
    <row r="8985" customFormat="false" ht="15" hidden="false" customHeight="false" outlineLevel="0" collapsed="false">
      <c r="A8985" s="64" t="s">
        <v>1362</v>
      </c>
      <c r="B8985" s="64"/>
      <c r="C8985" s="64"/>
      <c r="D8985" s="64"/>
      <c r="E8985" s="64"/>
      <c r="F8985" s="64"/>
      <c r="G8985" s="65" t="n">
        <f aca="false">G8983*G8984</f>
        <v>1899.9519</v>
      </c>
    </row>
    <row r="8986" customFormat="false" ht="15" hidden="false" customHeight="false" outlineLevel="0" collapsed="false">
      <c r="A8986" s="66"/>
      <c r="B8986" s="66"/>
      <c r="C8986" s="66"/>
      <c r="D8986" s="66"/>
      <c r="E8986" s="66"/>
      <c r="F8986" s="66"/>
      <c r="G8986" s="66"/>
    </row>
    <row r="8987" customFormat="false" ht="51" hidden="false" customHeight="false" outlineLevel="0" collapsed="false">
      <c r="A8987" s="30" t="s">
        <v>1053</v>
      </c>
      <c r="B8987" s="30" t="s">
        <v>278</v>
      </c>
      <c r="C8987" s="61" t="s">
        <v>17</v>
      </c>
      <c r="D8987" s="61" t="s">
        <v>18</v>
      </c>
      <c r="E8987" s="62"/>
      <c r="F8987" s="25"/>
      <c r="G8987" s="25"/>
    </row>
    <row r="8988" customFormat="false" ht="76.5" hidden="false" customHeight="false" outlineLevel="0" collapsed="false">
      <c r="A8988" s="63" t="n">
        <v>626</v>
      </c>
      <c r="B8988" s="23" t="s">
        <v>1729</v>
      </c>
      <c r="C8988" s="24" t="s">
        <v>1343</v>
      </c>
      <c r="D8988" s="24" t="s">
        <v>114</v>
      </c>
      <c r="E8988" s="62" t="n">
        <v>11.57</v>
      </c>
      <c r="F8988" s="26" t="n">
        <v>10.52</v>
      </c>
      <c r="G8988" s="26" t="n">
        <v>121.68</v>
      </c>
    </row>
    <row r="8989" customFormat="false" ht="25.5" hidden="false" customHeight="false" outlineLevel="0" collapsed="false">
      <c r="A8989" s="63" t="s">
        <v>1363</v>
      </c>
      <c r="B8989" s="23" t="s">
        <v>1364</v>
      </c>
      <c r="C8989" s="24" t="s">
        <v>17</v>
      </c>
      <c r="D8989" s="24" t="s">
        <v>1314</v>
      </c>
      <c r="E8989" s="62" t="n">
        <v>11.34</v>
      </c>
      <c r="F8989" s="26" t="n">
        <v>15.53</v>
      </c>
      <c r="G8989" s="26" t="n">
        <v>176.08</v>
      </c>
    </row>
    <row r="8990" customFormat="false" ht="25.5" hidden="false" customHeight="false" outlineLevel="0" collapsed="false">
      <c r="A8990" s="63" t="s">
        <v>1349</v>
      </c>
      <c r="B8990" s="23" t="s">
        <v>1350</v>
      </c>
      <c r="C8990" s="24" t="s">
        <v>17</v>
      </c>
      <c r="D8990" s="24" t="s">
        <v>1314</v>
      </c>
      <c r="E8990" s="62" t="n">
        <v>4.54</v>
      </c>
      <c r="F8990" s="26" t="n">
        <v>12.54</v>
      </c>
      <c r="G8990" s="26" t="n">
        <v>56.87</v>
      </c>
    </row>
    <row r="8991" customFormat="false" ht="15" hidden="false" customHeight="false" outlineLevel="0" collapsed="false">
      <c r="A8991" s="64" t="s">
        <v>1353</v>
      </c>
      <c r="B8991" s="64"/>
      <c r="C8991" s="64"/>
      <c r="D8991" s="64"/>
      <c r="E8991" s="64"/>
      <c r="F8991" s="64"/>
      <c r="G8991" s="65" t="n">
        <v>14.67</v>
      </c>
    </row>
    <row r="8992" customFormat="false" ht="15" hidden="false" customHeight="false" outlineLevel="0" collapsed="false">
      <c r="A8992" s="64" t="s">
        <v>1354</v>
      </c>
      <c r="B8992" s="64"/>
      <c r="C8992" s="64"/>
      <c r="D8992" s="64"/>
      <c r="E8992" s="64"/>
      <c r="F8992" s="64"/>
      <c r="G8992" s="65" t="n">
        <v>16.61</v>
      </c>
    </row>
    <row r="8993" customFormat="false" ht="15" hidden="false" customHeight="false" outlineLevel="0" collapsed="false">
      <c r="A8993" s="64" t="s">
        <v>1355</v>
      </c>
      <c r="B8993" s="64"/>
      <c r="C8993" s="64"/>
      <c r="D8993" s="64"/>
      <c r="E8993" s="64"/>
      <c r="F8993" s="64"/>
      <c r="G8993" s="65" t="n">
        <v>31.27</v>
      </c>
    </row>
    <row r="8994" customFormat="false" ht="15" hidden="false" customHeight="false" outlineLevel="0" collapsed="false">
      <c r="A8994" s="64" t="s">
        <v>1356</v>
      </c>
      <c r="B8994" s="64"/>
      <c r="C8994" s="64"/>
      <c r="D8994" s="64"/>
      <c r="E8994" s="64"/>
      <c r="F8994" s="64"/>
      <c r="G8994" s="65" t="n">
        <v>0</v>
      </c>
    </row>
    <row r="8995" customFormat="false" ht="15" hidden="false" customHeight="false" outlineLevel="0" collapsed="false">
      <c r="A8995" s="64" t="s">
        <v>1357</v>
      </c>
      <c r="B8995" s="64"/>
      <c r="C8995" s="64"/>
      <c r="D8995" s="64"/>
      <c r="E8995" s="64"/>
      <c r="F8995" s="64"/>
      <c r="G8995" s="65" t="n">
        <v>8.02</v>
      </c>
    </row>
    <row r="8996" customFormat="false" ht="15" hidden="false" customHeight="false" outlineLevel="0" collapsed="false">
      <c r="A8996" s="64" t="s">
        <v>1358</v>
      </c>
      <c r="B8996" s="64"/>
      <c r="C8996" s="64"/>
      <c r="D8996" s="64"/>
      <c r="E8996" s="64"/>
      <c r="F8996" s="64"/>
      <c r="G8996" s="65" t="n">
        <v>0</v>
      </c>
    </row>
    <row r="8997" customFormat="false" ht="15" hidden="false" customHeight="false" outlineLevel="0" collapsed="false">
      <c r="A8997" s="64" t="s">
        <v>1359</v>
      </c>
      <c r="B8997" s="64"/>
      <c r="C8997" s="64"/>
      <c r="D8997" s="64"/>
      <c r="E8997" s="64"/>
      <c r="F8997" s="64"/>
      <c r="G8997" s="65" t="n">
        <v>8.02</v>
      </c>
    </row>
    <row r="8998" customFormat="false" ht="15" hidden="false" customHeight="false" outlineLevel="0" collapsed="false">
      <c r="A8998" s="64" t="s">
        <v>1360</v>
      </c>
      <c r="B8998" s="64"/>
      <c r="C8998" s="64"/>
      <c r="D8998" s="64"/>
      <c r="E8998" s="64"/>
      <c r="F8998" s="64"/>
      <c r="G8998" s="65" t="n">
        <v>39.29</v>
      </c>
    </row>
    <row r="8999" customFormat="false" ht="15" hidden="false" customHeight="false" outlineLevel="0" collapsed="false">
      <c r="A8999" s="64" t="s">
        <v>1361</v>
      </c>
      <c r="B8999" s="64"/>
      <c r="C8999" s="64"/>
      <c r="D8999" s="64"/>
      <c r="E8999" s="64"/>
      <c r="F8999" s="64"/>
      <c r="G8999" s="65" t="n">
        <v>11.34</v>
      </c>
    </row>
    <row r="9000" customFormat="false" ht="15" hidden="false" customHeight="false" outlineLevel="0" collapsed="false">
      <c r="A9000" s="64" t="s">
        <v>1362</v>
      </c>
      <c r="B9000" s="64"/>
      <c r="C9000" s="64"/>
      <c r="D9000" s="64"/>
      <c r="E9000" s="64"/>
      <c r="F9000" s="64"/>
      <c r="G9000" s="65" t="n">
        <f aca="false">G8998*G8999</f>
        <v>445.5486</v>
      </c>
    </row>
    <row r="9001" customFormat="false" ht="15" hidden="false" customHeight="false" outlineLevel="0" collapsed="false">
      <c r="A9001" s="66"/>
      <c r="B9001" s="66"/>
      <c r="C9001" s="66"/>
      <c r="D9001" s="66"/>
      <c r="E9001" s="66"/>
      <c r="F9001" s="66"/>
      <c r="G9001" s="66"/>
    </row>
    <row r="9002" customFormat="false" ht="38.25" hidden="false" customHeight="false" outlineLevel="0" collapsed="false">
      <c r="A9002" s="30" t="s">
        <v>1054</v>
      </c>
      <c r="B9002" s="30" t="s">
        <v>280</v>
      </c>
      <c r="C9002" s="61" t="s">
        <v>17</v>
      </c>
      <c r="D9002" s="61" t="s">
        <v>18</v>
      </c>
      <c r="E9002" s="62"/>
      <c r="F9002" s="25"/>
      <c r="G9002" s="25"/>
    </row>
    <row r="9003" customFormat="false" ht="38.25" hidden="false" customHeight="false" outlineLevel="0" collapsed="false">
      <c r="A9003" s="63" t="n">
        <v>7319</v>
      </c>
      <c r="B9003" s="23" t="s">
        <v>1730</v>
      </c>
      <c r="C9003" s="24" t="s">
        <v>1343</v>
      </c>
      <c r="D9003" s="24" t="s">
        <v>1398</v>
      </c>
      <c r="E9003" s="62" t="n">
        <v>11.01</v>
      </c>
      <c r="F9003" s="26" t="n">
        <v>6.63</v>
      </c>
      <c r="G9003" s="26" t="n">
        <v>73.01</v>
      </c>
    </row>
    <row r="9004" customFormat="false" ht="25.5" hidden="false" customHeight="false" outlineLevel="0" collapsed="false">
      <c r="A9004" s="63" t="s">
        <v>1349</v>
      </c>
      <c r="B9004" s="23" t="s">
        <v>1350</v>
      </c>
      <c r="C9004" s="24" t="s">
        <v>17</v>
      </c>
      <c r="D9004" s="24" t="s">
        <v>1314</v>
      </c>
      <c r="E9004" s="62" t="n">
        <v>11.01</v>
      </c>
      <c r="F9004" s="26" t="n">
        <v>12.54</v>
      </c>
      <c r="G9004" s="26" t="n">
        <v>138.06</v>
      </c>
    </row>
    <row r="9005" customFormat="false" ht="15" hidden="false" customHeight="false" outlineLevel="0" collapsed="false">
      <c r="A9005" s="64" t="s">
        <v>1353</v>
      </c>
      <c r="B9005" s="64"/>
      <c r="C9005" s="64"/>
      <c r="D9005" s="64"/>
      <c r="E9005" s="64"/>
      <c r="F9005" s="64"/>
      <c r="G9005" s="65" t="n">
        <v>3.34</v>
      </c>
    </row>
    <row r="9006" customFormat="false" ht="15" hidden="false" customHeight="false" outlineLevel="0" collapsed="false">
      <c r="A9006" s="64" t="s">
        <v>1354</v>
      </c>
      <c r="B9006" s="64"/>
      <c r="C9006" s="64"/>
      <c r="D9006" s="64"/>
      <c r="E9006" s="64"/>
      <c r="F9006" s="64"/>
      <c r="G9006" s="65" t="n">
        <v>4.33</v>
      </c>
    </row>
    <row r="9007" customFormat="false" ht="15" hidden="false" customHeight="false" outlineLevel="0" collapsed="false">
      <c r="A9007" s="64" t="s">
        <v>1355</v>
      </c>
      <c r="B9007" s="64"/>
      <c r="C9007" s="64"/>
      <c r="D9007" s="64"/>
      <c r="E9007" s="64"/>
      <c r="F9007" s="64"/>
      <c r="G9007" s="65" t="n">
        <v>7.67</v>
      </c>
    </row>
    <row r="9008" customFormat="false" ht="15" hidden="false" customHeight="false" outlineLevel="0" collapsed="false">
      <c r="A9008" s="64" t="s">
        <v>1356</v>
      </c>
      <c r="B9008" s="64"/>
      <c r="C9008" s="64"/>
      <c r="D9008" s="64"/>
      <c r="E9008" s="64"/>
      <c r="F9008" s="64"/>
      <c r="G9008" s="65" t="n">
        <v>0</v>
      </c>
    </row>
    <row r="9009" customFormat="false" ht="15" hidden="false" customHeight="false" outlineLevel="0" collapsed="false">
      <c r="A9009" s="64" t="s">
        <v>1357</v>
      </c>
      <c r="B9009" s="64"/>
      <c r="C9009" s="64"/>
      <c r="D9009" s="64"/>
      <c r="E9009" s="64"/>
      <c r="F9009" s="64"/>
      <c r="G9009" s="65" t="n">
        <v>1.97</v>
      </c>
    </row>
    <row r="9010" customFormat="false" ht="15" hidden="false" customHeight="false" outlineLevel="0" collapsed="false">
      <c r="A9010" s="64" t="s">
        <v>1358</v>
      </c>
      <c r="B9010" s="64"/>
      <c r="C9010" s="64"/>
      <c r="D9010" s="64"/>
      <c r="E9010" s="64"/>
      <c r="F9010" s="64"/>
      <c r="G9010" s="65" t="n">
        <v>0</v>
      </c>
    </row>
    <row r="9011" customFormat="false" ht="15" hidden="false" customHeight="false" outlineLevel="0" collapsed="false">
      <c r="A9011" s="64" t="s">
        <v>1359</v>
      </c>
      <c r="B9011" s="64"/>
      <c r="C9011" s="64"/>
      <c r="D9011" s="64"/>
      <c r="E9011" s="64"/>
      <c r="F9011" s="64"/>
      <c r="G9011" s="65" t="n">
        <v>1.97</v>
      </c>
    </row>
    <row r="9012" customFormat="false" ht="15" hidden="false" customHeight="false" outlineLevel="0" collapsed="false">
      <c r="A9012" s="64" t="s">
        <v>1360</v>
      </c>
      <c r="B9012" s="64"/>
      <c r="C9012" s="64"/>
      <c r="D9012" s="64"/>
      <c r="E9012" s="64"/>
      <c r="F9012" s="64"/>
      <c r="G9012" s="65" t="n">
        <v>9.63</v>
      </c>
    </row>
    <row r="9013" customFormat="false" ht="15" hidden="false" customHeight="false" outlineLevel="0" collapsed="false">
      <c r="A9013" s="64" t="s">
        <v>1361</v>
      </c>
      <c r="B9013" s="64"/>
      <c r="C9013" s="64"/>
      <c r="D9013" s="64"/>
      <c r="E9013" s="64"/>
      <c r="F9013" s="64"/>
      <c r="G9013" s="65" t="n">
        <v>27.53</v>
      </c>
    </row>
    <row r="9014" customFormat="false" ht="15" hidden="false" customHeight="false" outlineLevel="0" collapsed="false">
      <c r="A9014" s="64" t="s">
        <v>1362</v>
      </c>
      <c r="B9014" s="64"/>
      <c r="C9014" s="64"/>
      <c r="D9014" s="64"/>
      <c r="E9014" s="64"/>
      <c r="F9014" s="64"/>
      <c r="G9014" s="65" t="n">
        <f aca="false">G9012*G9013</f>
        <v>265.1139</v>
      </c>
    </row>
    <row r="9015" customFormat="false" ht="15" hidden="false" customHeight="false" outlineLevel="0" collapsed="false">
      <c r="A9015" s="66"/>
      <c r="B9015" s="66"/>
      <c r="C9015" s="66"/>
      <c r="D9015" s="66"/>
      <c r="E9015" s="66"/>
      <c r="F9015" s="66"/>
      <c r="G9015" s="66"/>
    </row>
    <row r="9016" customFormat="false" ht="15" hidden="false" customHeight="true" outlineLevel="0" collapsed="false">
      <c r="A9016" s="30" t="n">
        <v>19</v>
      </c>
      <c r="B9016" s="30" t="s">
        <v>281</v>
      </c>
      <c r="C9016" s="30"/>
      <c r="D9016" s="30"/>
      <c r="E9016" s="30"/>
      <c r="F9016" s="30"/>
      <c r="G9016" s="30"/>
    </row>
    <row r="9017" customFormat="false" ht="15" hidden="false" customHeight="true" outlineLevel="0" collapsed="false">
      <c r="A9017" s="30" t="s">
        <v>1055</v>
      </c>
      <c r="B9017" s="30" t="s">
        <v>283</v>
      </c>
      <c r="C9017" s="30"/>
      <c r="D9017" s="30"/>
      <c r="E9017" s="30"/>
      <c r="F9017" s="30"/>
      <c r="G9017" s="30"/>
    </row>
    <row r="9018" customFormat="false" ht="25.5" hidden="false" customHeight="false" outlineLevel="0" collapsed="false">
      <c r="A9018" s="30" t="s">
        <v>1056</v>
      </c>
      <c r="B9018" s="30" t="s">
        <v>285</v>
      </c>
      <c r="C9018" s="61" t="s">
        <v>17</v>
      </c>
      <c r="D9018" s="61" t="s">
        <v>23</v>
      </c>
      <c r="E9018" s="62"/>
      <c r="F9018" s="25"/>
      <c r="G9018" s="25"/>
    </row>
    <row r="9019" customFormat="false" ht="89.25" hidden="false" customHeight="false" outlineLevel="0" collapsed="false">
      <c r="A9019" s="63" t="n">
        <v>37559</v>
      </c>
      <c r="B9019" s="23" t="s">
        <v>1731</v>
      </c>
      <c r="C9019" s="24" t="s">
        <v>1343</v>
      </c>
      <c r="D9019" s="24" t="s">
        <v>23</v>
      </c>
      <c r="E9019" s="62" t="n">
        <v>2</v>
      </c>
      <c r="F9019" s="26" t="n">
        <v>19.14</v>
      </c>
      <c r="G9019" s="26" t="n">
        <v>38.28</v>
      </c>
    </row>
    <row r="9020" customFormat="false" ht="25.5" hidden="false" customHeight="false" outlineLevel="0" collapsed="false">
      <c r="A9020" s="63" t="s">
        <v>1349</v>
      </c>
      <c r="B9020" s="23" t="s">
        <v>1350</v>
      </c>
      <c r="C9020" s="24" t="s">
        <v>17</v>
      </c>
      <c r="D9020" s="24" t="s">
        <v>1314</v>
      </c>
      <c r="E9020" s="62" t="n">
        <v>0.1</v>
      </c>
      <c r="F9020" s="26" t="n">
        <v>12.54</v>
      </c>
      <c r="G9020" s="26" t="n">
        <v>1.25</v>
      </c>
    </row>
    <row r="9021" customFormat="false" ht="15" hidden="false" customHeight="false" outlineLevel="0" collapsed="false">
      <c r="A9021" s="64" t="s">
        <v>1353</v>
      </c>
      <c r="B9021" s="64"/>
      <c r="C9021" s="64"/>
      <c r="D9021" s="64"/>
      <c r="E9021" s="64"/>
      <c r="F9021" s="64"/>
      <c r="G9021" s="65" t="n">
        <v>0.42</v>
      </c>
    </row>
    <row r="9022" customFormat="false" ht="15" hidden="false" customHeight="false" outlineLevel="0" collapsed="false">
      <c r="A9022" s="64" t="s">
        <v>1354</v>
      </c>
      <c r="B9022" s="64"/>
      <c r="C9022" s="64"/>
      <c r="D9022" s="64"/>
      <c r="E9022" s="64"/>
      <c r="F9022" s="64"/>
      <c r="G9022" s="65" t="n">
        <v>19.35</v>
      </c>
    </row>
    <row r="9023" customFormat="false" ht="15" hidden="false" customHeight="false" outlineLevel="0" collapsed="false">
      <c r="A9023" s="64" t="s">
        <v>1355</v>
      </c>
      <c r="B9023" s="64"/>
      <c r="C9023" s="64"/>
      <c r="D9023" s="64"/>
      <c r="E9023" s="64"/>
      <c r="F9023" s="64"/>
      <c r="G9023" s="65" t="n">
        <v>19.77</v>
      </c>
    </row>
    <row r="9024" customFormat="false" ht="15" hidden="false" customHeight="false" outlineLevel="0" collapsed="false">
      <c r="A9024" s="64" t="s">
        <v>1356</v>
      </c>
      <c r="B9024" s="64"/>
      <c r="C9024" s="64"/>
      <c r="D9024" s="64"/>
      <c r="E9024" s="64"/>
      <c r="F9024" s="64"/>
      <c r="G9024" s="65" t="n">
        <v>0</v>
      </c>
    </row>
    <row r="9025" customFormat="false" ht="15" hidden="false" customHeight="false" outlineLevel="0" collapsed="false">
      <c r="A9025" s="64" t="s">
        <v>1357</v>
      </c>
      <c r="B9025" s="64"/>
      <c r="C9025" s="64"/>
      <c r="D9025" s="64"/>
      <c r="E9025" s="64"/>
      <c r="F9025" s="64"/>
      <c r="G9025" s="65" t="n">
        <v>5.07</v>
      </c>
    </row>
    <row r="9026" customFormat="false" ht="15" hidden="false" customHeight="false" outlineLevel="0" collapsed="false">
      <c r="A9026" s="64" t="s">
        <v>1358</v>
      </c>
      <c r="B9026" s="64"/>
      <c r="C9026" s="64"/>
      <c r="D9026" s="64"/>
      <c r="E9026" s="64"/>
      <c r="F9026" s="64"/>
      <c r="G9026" s="65" t="n">
        <v>0</v>
      </c>
    </row>
    <row r="9027" customFormat="false" ht="15" hidden="false" customHeight="false" outlineLevel="0" collapsed="false">
      <c r="A9027" s="64" t="s">
        <v>1359</v>
      </c>
      <c r="B9027" s="64"/>
      <c r="C9027" s="64"/>
      <c r="D9027" s="64"/>
      <c r="E9027" s="64"/>
      <c r="F9027" s="64"/>
      <c r="G9027" s="65" t="n">
        <v>5.07</v>
      </c>
    </row>
    <row r="9028" customFormat="false" ht="15" hidden="false" customHeight="false" outlineLevel="0" collapsed="false">
      <c r="A9028" s="64" t="s">
        <v>1360</v>
      </c>
      <c r="B9028" s="64"/>
      <c r="C9028" s="64"/>
      <c r="D9028" s="64"/>
      <c r="E9028" s="64"/>
      <c r="F9028" s="64"/>
      <c r="G9028" s="65" t="n">
        <v>24.84</v>
      </c>
    </row>
    <row r="9029" customFormat="false" ht="15" hidden="false" customHeight="false" outlineLevel="0" collapsed="false">
      <c r="A9029" s="64" t="s">
        <v>1361</v>
      </c>
      <c r="B9029" s="64"/>
      <c r="C9029" s="64"/>
      <c r="D9029" s="64"/>
      <c r="E9029" s="64"/>
      <c r="F9029" s="64"/>
      <c r="G9029" s="65" t="n">
        <v>2</v>
      </c>
    </row>
    <row r="9030" customFormat="false" ht="15" hidden="false" customHeight="false" outlineLevel="0" collapsed="false">
      <c r="A9030" s="64" t="s">
        <v>1362</v>
      </c>
      <c r="B9030" s="64"/>
      <c r="C9030" s="64"/>
      <c r="D9030" s="64"/>
      <c r="E9030" s="64"/>
      <c r="F9030" s="64"/>
      <c r="G9030" s="65" t="n">
        <f aca="false">G9028*G9029</f>
        <v>49.68</v>
      </c>
    </row>
    <row r="9031" customFormat="false" ht="15" hidden="false" customHeight="false" outlineLevel="0" collapsed="false">
      <c r="A9031" s="66"/>
      <c r="B9031" s="66"/>
      <c r="C9031" s="66"/>
      <c r="D9031" s="66"/>
      <c r="E9031" s="66"/>
      <c r="F9031" s="66"/>
      <c r="G9031" s="66"/>
    </row>
    <row r="9032" customFormat="false" ht="25.5" hidden="false" customHeight="false" outlineLevel="0" collapsed="false">
      <c r="A9032" s="30" t="s">
        <v>1057</v>
      </c>
      <c r="B9032" s="30" t="s">
        <v>287</v>
      </c>
      <c r="C9032" s="61" t="s">
        <v>17</v>
      </c>
      <c r="D9032" s="61" t="s">
        <v>23</v>
      </c>
      <c r="E9032" s="62"/>
      <c r="F9032" s="25"/>
      <c r="G9032" s="25"/>
    </row>
    <row r="9033" customFormat="false" ht="89.25" hidden="false" customHeight="false" outlineLevel="0" collapsed="false">
      <c r="A9033" s="63" t="n">
        <v>37559</v>
      </c>
      <c r="B9033" s="23" t="s">
        <v>1731</v>
      </c>
      <c r="C9033" s="24" t="s">
        <v>1343</v>
      </c>
      <c r="D9033" s="24" t="s">
        <v>23</v>
      </c>
      <c r="E9033" s="62" t="n">
        <v>1</v>
      </c>
      <c r="F9033" s="26" t="n">
        <v>19.14</v>
      </c>
      <c r="G9033" s="26" t="n">
        <v>19.14</v>
      </c>
    </row>
    <row r="9034" customFormat="false" ht="25.5" hidden="false" customHeight="false" outlineLevel="0" collapsed="false">
      <c r="A9034" s="63" t="s">
        <v>1349</v>
      </c>
      <c r="B9034" s="23" t="s">
        <v>1350</v>
      </c>
      <c r="C9034" s="24" t="s">
        <v>17</v>
      </c>
      <c r="D9034" s="24" t="s">
        <v>1314</v>
      </c>
      <c r="E9034" s="62" t="n">
        <v>0.05</v>
      </c>
      <c r="F9034" s="26" t="n">
        <v>12.54</v>
      </c>
      <c r="G9034" s="26" t="n">
        <v>0.63</v>
      </c>
    </row>
    <row r="9035" customFormat="false" ht="15" hidden="false" customHeight="false" outlineLevel="0" collapsed="false">
      <c r="A9035" s="64" t="s">
        <v>1353</v>
      </c>
      <c r="B9035" s="64"/>
      <c r="C9035" s="64"/>
      <c r="D9035" s="64"/>
      <c r="E9035" s="64"/>
      <c r="F9035" s="64"/>
      <c r="G9035" s="65" t="n">
        <v>0.42</v>
      </c>
    </row>
    <row r="9036" customFormat="false" ht="15" hidden="false" customHeight="false" outlineLevel="0" collapsed="false">
      <c r="A9036" s="64" t="s">
        <v>1354</v>
      </c>
      <c r="B9036" s="64"/>
      <c r="C9036" s="64"/>
      <c r="D9036" s="64"/>
      <c r="E9036" s="64"/>
      <c r="F9036" s="64"/>
      <c r="G9036" s="65" t="n">
        <v>19.35</v>
      </c>
    </row>
    <row r="9037" customFormat="false" ht="15" hidden="false" customHeight="false" outlineLevel="0" collapsed="false">
      <c r="A9037" s="64" t="s">
        <v>1355</v>
      </c>
      <c r="B9037" s="64"/>
      <c r="C9037" s="64"/>
      <c r="D9037" s="64"/>
      <c r="E9037" s="64"/>
      <c r="F9037" s="64"/>
      <c r="G9037" s="65" t="n">
        <v>19.77</v>
      </c>
    </row>
    <row r="9038" customFormat="false" ht="15" hidden="false" customHeight="false" outlineLevel="0" collapsed="false">
      <c r="A9038" s="64" t="s">
        <v>1356</v>
      </c>
      <c r="B9038" s="64"/>
      <c r="C9038" s="64"/>
      <c r="D9038" s="64"/>
      <c r="E9038" s="64"/>
      <c r="F9038" s="64"/>
      <c r="G9038" s="65" t="n">
        <v>0</v>
      </c>
    </row>
    <row r="9039" customFormat="false" ht="15" hidden="false" customHeight="false" outlineLevel="0" collapsed="false">
      <c r="A9039" s="64" t="s">
        <v>1357</v>
      </c>
      <c r="B9039" s="64"/>
      <c r="C9039" s="64"/>
      <c r="D9039" s="64"/>
      <c r="E9039" s="64"/>
      <c r="F9039" s="64"/>
      <c r="G9039" s="65" t="n">
        <v>5.07</v>
      </c>
    </row>
    <row r="9040" customFormat="false" ht="15" hidden="false" customHeight="false" outlineLevel="0" collapsed="false">
      <c r="A9040" s="64" t="s">
        <v>1358</v>
      </c>
      <c r="B9040" s="64"/>
      <c r="C9040" s="64"/>
      <c r="D9040" s="64"/>
      <c r="E9040" s="64"/>
      <c r="F9040" s="64"/>
      <c r="G9040" s="65" t="n">
        <v>0</v>
      </c>
    </row>
    <row r="9041" customFormat="false" ht="15" hidden="false" customHeight="false" outlineLevel="0" collapsed="false">
      <c r="A9041" s="64" t="s">
        <v>1359</v>
      </c>
      <c r="B9041" s="64"/>
      <c r="C9041" s="64"/>
      <c r="D9041" s="64"/>
      <c r="E9041" s="64"/>
      <c r="F9041" s="64"/>
      <c r="G9041" s="65" t="n">
        <v>5.07</v>
      </c>
    </row>
    <row r="9042" customFormat="false" ht="15" hidden="false" customHeight="false" outlineLevel="0" collapsed="false">
      <c r="A9042" s="64" t="s">
        <v>1360</v>
      </c>
      <c r="B9042" s="64"/>
      <c r="C9042" s="64"/>
      <c r="D9042" s="64"/>
      <c r="E9042" s="64"/>
      <c r="F9042" s="64"/>
      <c r="G9042" s="65" t="n">
        <v>24.84</v>
      </c>
    </row>
    <row r="9043" customFormat="false" ht="15" hidden="false" customHeight="false" outlineLevel="0" collapsed="false">
      <c r="A9043" s="64" t="s">
        <v>1361</v>
      </c>
      <c r="B9043" s="64"/>
      <c r="C9043" s="64"/>
      <c r="D9043" s="64"/>
      <c r="E9043" s="64"/>
      <c r="F9043" s="64"/>
      <c r="G9043" s="65" t="n">
        <v>1</v>
      </c>
    </row>
    <row r="9044" customFormat="false" ht="15" hidden="false" customHeight="false" outlineLevel="0" collapsed="false">
      <c r="A9044" s="64" t="s">
        <v>1362</v>
      </c>
      <c r="B9044" s="64"/>
      <c r="C9044" s="64"/>
      <c r="D9044" s="64"/>
      <c r="E9044" s="64"/>
      <c r="F9044" s="64"/>
      <c r="G9044" s="65" t="n">
        <f aca="false">G9042*G9043</f>
        <v>24.84</v>
      </c>
    </row>
    <row r="9045" customFormat="false" ht="15" hidden="false" customHeight="false" outlineLevel="0" collapsed="false">
      <c r="A9045" s="66"/>
      <c r="B9045" s="66"/>
      <c r="C9045" s="66"/>
      <c r="D9045" s="66"/>
      <c r="E9045" s="66"/>
      <c r="F9045" s="66"/>
      <c r="G9045" s="66"/>
    </row>
    <row r="9046" customFormat="false" ht="25.5" hidden="false" customHeight="false" outlineLevel="0" collapsed="false">
      <c r="A9046" s="30" t="s">
        <v>1058</v>
      </c>
      <c r="B9046" s="30" t="s">
        <v>289</v>
      </c>
      <c r="C9046" s="61" t="s">
        <v>17</v>
      </c>
      <c r="D9046" s="61" t="s">
        <v>23</v>
      </c>
      <c r="E9046" s="62"/>
      <c r="F9046" s="25"/>
      <c r="G9046" s="25"/>
    </row>
    <row r="9047" customFormat="false" ht="89.25" hidden="false" customHeight="false" outlineLevel="0" collapsed="false">
      <c r="A9047" s="63" t="n">
        <v>37559</v>
      </c>
      <c r="B9047" s="23" t="s">
        <v>1731</v>
      </c>
      <c r="C9047" s="24" t="s">
        <v>1343</v>
      </c>
      <c r="D9047" s="24" t="s">
        <v>23</v>
      </c>
      <c r="E9047" s="62" t="n">
        <v>3</v>
      </c>
      <c r="F9047" s="26" t="n">
        <v>19.14</v>
      </c>
      <c r="G9047" s="26" t="n">
        <v>57.42</v>
      </c>
    </row>
    <row r="9048" customFormat="false" ht="25.5" hidden="false" customHeight="false" outlineLevel="0" collapsed="false">
      <c r="A9048" s="63" t="s">
        <v>1349</v>
      </c>
      <c r="B9048" s="23" t="s">
        <v>1350</v>
      </c>
      <c r="C9048" s="24" t="s">
        <v>17</v>
      </c>
      <c r="D9048" s="24" t="s">
        <v>1314</v>
      </c>
      <c r="E9048" s="62" t="n">
        <v>0.15</v>
      </c>
      <c r="F9048" s="26" t="n">
        <v>12.54</v>
      </c>
      <c r="G9048" s="26" t="n">
        <v>1.88</v>
      </c>
    </row>
    <row r="9049" customFormat="false" ht="15" hidden="false" customHeight="false" outlineLevel="0" collapsed="false">
      <c r="A9049" s="64" t="s">
        <v>1353</v>
      </c>
      <c r="B9049" s="64"/>
      <c r="C9049" s="64"/>
      <c r="D9049" s="64"/>
      <c r="E9049" s="64"/>
      <c r="F9049" s="64"/>
      <c r="G9049" s="65" t="n">
        <v>0.42</v>
      </c>
    </row>
    <row r="9050" customFormat="false" ht="15" hidden="false" customHeight="false" outlineLevel="0" collapsed="false">
      <c r="A9050" s="64" t="s">
        <v>1354</v>
      </c>
      <c r="B9050" s="64"/>
      <c r="C9050" s="64"/>
      <c r="D9050" s="64"/>
      <c r="E9050" s="64"/>
      <c r="F9050" s="64"/>
      <c r="G9050" s="65" t="n">
        <v>19.35</v>
      </c>
    </row>
    <row r="9051" customFormat="false" ht="15" hidden="false" customHeight="false" outlineLevel="0" collapsed="false">
      <c r="A9051" s="64" t="s">
        <v>1355</v>
      </c>
      <c r="B9051" s="64"/>
      <c r="C9051" s="64"/>
      <c r="D9051" s="64"/>
      <c r="E9051" s="64"/>
      <c r="F9051" s="64"/>
      <c r="G9051" s="65" t="n">
        <v>19.77</v>
      </c>
    </row>
    <row r="9052" customFormat="false" ht="15" hidden="false" customHeight="false" outlineLevel="0" collapsed="false">
      <c r="A9052" s="64" t="s">
        <v>1356</v>
      </c>
      <c r="B9052" s="64"/>
      <c r="C9052" s="64"/>
      <c r="D9052" s="64"/>
      <c r="E9052" s="64"/>
      <c r="F9052" s="64"/>
      <c r="G9052" s="65" t="n">
        <v>0</v>
      </c>
    </row>
    <row r="9053" customFormat="false" ht="15" hidden="false" customHeight="false" outlineLevel="0" collapsed="false">
      <c r="A9053" s="64" t="s">
        <v>1357</v>
      </c>
      <c r="B9053" s="64"/>
      <c r="C9053" s="64"/>
      <c r="D9053" s="64"/>
      <c r="E9053" s="64"/>
      <c r="F9053" s="64"/>
      <c r="G9053" s="65" t="n">
        <v>5.07</v>
      </c>
    </row>
    <row r="9054" customFormat="false" ht="15" hidden="false" customHeight="false" outlineLevel="0" collapsed="false">
      <c r="A9054" s="64" t="s">
        <v>1358</v>
      </c>
      <c r="B9054" s="64"/>
      <c r="C9054" s="64"/>
      <c r="D9054" s="64"/>
      <c r="E9054" s="64"/>
      <c r="F9054" s="64"/>
      <c r="G9054" s="65" t="n">
        <v>0</v>
      </c>
    </row>
    <row r="9055" customFormat="false" ht="15" hidden="false" customHeight="false" outlineLevel="0" collapsed="false">
      <c r="A9055" s="64" t="s">
        <v>1359</v>
      </c>
      <c r="B9055" s="64"/>
      <c r="C9055" s="64"/>
      <c r="D9055" s="64"/>
      <c r="E9055" s="64"/>
      <c r="F9055" s="64"/>
      <c r="G9055" s="65" t="n">
        <v>5.07</v>
      </c>
    </row>
    <row r="9056" customFormat="false" ht="15" hidden="false" customHeight="false" outlineLevel="0" collapsed="false">
      <c r="A9056" s="64" t="s">
        <v>1360</v>
      </c>
      <c r="B9056" s="64"/>
      <c r="C9056" s="64"/>
      <c r="D9056" s="64"/>
      <c r="E9056" s="64"/>
      <c r="F9056" s="64"/>
      <c r="G9056" s="65" t="n">
        <v>24.84</v>
      </c>
    </row>
    <row r="9057" customFormat="false" ht="15" hidden="false" customHeight="false" outlineLevel="0" collapsed="false">
      <c r="A9057" s="64" t="s">
        <v>1361</v>
      </c>
      <c r="B9057" s="64"/>
      <c r="C9057" s="64"/>
      <c r="D9057" s="64"/>
      <c r="E9057" s="64"/>
      <c r="F9057" s="64"/>
      <c r="G9057" s="65" t="n">
        <v>3</v>
      </c>
    </row>
    <row r="9058" customFormat="false" ht="15" hidden="false" customHeight="false" outlineLevel="0" collapsed="false">
      <c r="A9058" s="64" t="s">
        <v>1362</v>
      </c>
      <c r="B9058" s="64"/>
      <c r="C9058" s="64"/>
      <c r="D9058" s="64"/>
      <c r="E9058" s="64"/>
      <c r="F9058" s="64"/>
      <c r="G9058" s="65" t="n">
        <f aca="false">G9056*G9057</f>
        <v>74.52</v>
      </c>
    </row>
    <row r="9059" customFormat="false" ht="15" hidden="false" customHeight="false" outlineLevel="0" collapsed="false">
      <c r="A9059" s="66"/>
      <c r="B9059" s="66"/>
      <c r="C9059" s="66"/>
      <c r="D9059" s="66"/>
      <c r="E9059" s="66"/>
      <c r="F9059" s="66"/>
      <c r="G9059" s="66"/>
    </row>
    <row r="9060" customFormat="false" ht="25.5" hidden="false" customHeight="false" outlineLevel="0" collapsed="false">
      <c r="A9060" s="30" t="s">
        <v>1059</v>
      </c>
      <c r="B9060" s="30" t="s">
        <v>1060</v>
      </c>
      <c r="C9060" s="61" t="s">
        <v>17</v>
      </c>
      <c r="D9060" s="61" t="s">
        <v>23</v>
      </c>
      <c r="E9060" s="62"/>
      <c r="F9060" s="25"/>
      <c r="G9060" s="25"/>
    </row>
    <row r="9061" customFormat="false" ht="89.25" hidden="false" customHeight="false" outlineLevel="0" collapsed="false">
      <c r="A9061" s="63" t="n">
        <v>37559</v>
      </c>
      <c r="B9061" s="23" t="s">
        <v>1731</v>
      </c>
      <c r="C9061" s="24" t="s">
        <v>1343</v>
      </c>
      <c r="D9061" s="24" t="s">
        <v>23</v>
      </c>
      <c r="E9061" s="62" t="n">
        <v>1</v>
      </c>
      <c r="F9061" s="26" t="n">
        <v>19.14</v>
      </c>
      <c r="G9061" s="26" t="n">
        <v>19.14</v>
      </c>
    </row>
    <row r="9062" customFormat="false" ht="25.5" hidden="false" customHeight="false" outlineLevel="0" collapsed="false">
      <c r="A9062" s="63" t="s">
        <v>1349</v>
      </c>
      <c r="B9062" s="23" t="s">
        <v>1350</v>
      </c>
      <c r="C9062" s="24" t="s">
        <v>17</v>
      </c>
      <c r="D9062" s="24" t="s">
        <v>1314</v>
      </c>
      <c r="E9062" s="62" t="n">
        <v>0.05</v>
      </c>
      <c r="F9062" s="26" t="n">
        <v>12.54</v>
      </c>
      <c r="G9062" s="26" t="n">
        <v>0.63</v>
      </c>
    </row>
    <row r="9063" customFormat="false" ht="15" hidden="false" customHeight="false" outlineLevel="0" collapsed="false">
      <c r="A9063" s="64" t="s">
        <v>1353</v>
      </c>
      <c r="B9063" s="64"/>
      <c r="C9063" s="64"/>
      <c r="D9063" s="64"/>
      <c r="E9063" s="64"/>
      <c r="F9063" s="64"/>
      <c r="G9063" s="65" t="n">
        <v>0.42</v>
      </c>
    </row>
    <row r="9064" customFormat="false" ht="15" hidden="false" customHeight="false" outlineLevel="0" collapsed="false">
      <c r="A9064" s="64" t="s">
        <v>1354</v>
      </c>
      <c r="B9064" s="64"/>
      <c r="C9064" s="64"/>
      <c r="D9064" s="64"/>
      <c r="E9064" s="64"/>
      <c r="F9064" s="64"/>
      <c r="G9064" s="65" t="n">
        <v>19.35</v>
      </c>
    </row>
    <row r="9065" customFormat="false" ht="15" hidden="false" customHeight="false" outlineLevel="0" collapsed="false">
      <c r="A9065" s="64" t="s">
        <v>1355</v>
      </c>
      <c r="B9065" s="64"/>
      <c r="C9065" s="64"/>
      <c r="D9065" s="64"/>
      <c r="E9065" s="64"/>
      <c r="F9065" s="64"/>
      <c r="G9065" s="65" t="n">
        <v>19.77</v>
      </c>
    </row>
    <row r="9066" customFormat="false" ht="15" hidden="false" customHeight="false" outlineLevel="0" collapsed="false">
      <c r="A9066" s="64" t="s">
        <v>1356</v>
      </c>
      <c r="B9066" s="64"/>
      <c r="C9066" s="64"/>
      <c r="D9066" s="64"/>
      <c r="E9066" s="64"/>
      <c r="F9066" s="64"/>
      <c r="G9066" s="65" t="n">
        <v>0</v>
      </c>
    </row>
    <row r="9067" customFormat="false" ht="15" hidden="false" customHeight="false" outlineLevel="0" collapsed="false">
      <c r="A9067" s="64" t="s">
        <v>1357</v>
      </c>
      <c r="B9067" s="64"/>
      <c r="C9067" s="64"/>
      <c r="D9067" s="64"/>
      <c r="E9067" s="64"/>
      <c r="F9067" s="64"/>
      <c r="G9067" s="65" t="n">
        <v>5.07</v>
      </c>
    </row>
    <row r="9068" customFormat="false" ht="15" hidden="false" customHeight="false" outlineLevel="0" collapsed="false">
      <c r="A9068" s="64" t="s">
        <v>1358</v>
      </c>
      <c r="B9068" s="64"/>
      <c r="C9068" s="64"/>
      <c r="D9068" s="64"/>
      <c r="E9068" s="64"/>
      <c r="F9068" s="64"/>
      <c r="G9068" s="65" t="n">
        <v>0</v>
      </c>
    </row>
    <row r="9069" customFormat="false" ht="15" hidden="false" customHeight="false" outlineLevel="0" collapsed="false">
      <c r="A9069" s="64" t="s">
        <v>1359</v>
      </c>
      <c r="B9069" s="64"/>
      <c r="C9069" s="64"/>
      <c r="D9069" s="64"/>
      <c r="E9069" s="64"/>
      <c r="F9069" s="64"/>
      <c r="G9069" s="65" t="n">
        <v>5.07</v>
      </c>
    </row>
    <row r="9070" customFormat="false" ht="15" hidden="false" customHeight="false" outlineLevel="0" collapsed="false">
      <c r="A9070" s="64" t="s">
        <v>1360</v>
      </c>
      <c r="B9070" s="64"/>
      <c r="C9070" s="64"/>
      <c r="D9070" s="64"/>
      <c r="E9070" s="64"/>
      <c r="F9070" s="64"/>
      <c r="G9070" s="65" t="n">
        <v>24.84</v>
      </c>
    </row>
    <row r="9071" customFormat="false" ht="15" hidden="false" customHeight="false" outlineLevel="0" collapsed="false">
      <c r="A9071" s="64" t="s">
        <v>1361</v>
      </c>
      <c r="B9071" s="64"/>
      <c r="C9071" s="64"/>
      <c r="D9071" s="64"/>
      <c r="E9071" s="64"/>
      <c r="F9071" s="64"/>
      <c r="G9071" s="65" t="n">
        <v>1</v>
      </c>
    </row>
    <row r="9072" customFormat="false" ht="15" hidden="false" customHeight="false" outlineLevel="0" collapsed="false">
      <c r="A9072" s="64" t="s">
        <v>1362</v>
      </c>
      <c r="B9072" s="64"/>
      <c r="C9072" s="64"/>
      <c r="D9072" s="64"/>
      <c r="E9072" s="64"/>
      <c r="F9072" s="64"/>
      <c r="G9072" s="65" t="n">
        <f aca="false">G9070*G9071</f>
        <v>24.84</v>
      </c>
    </row>
    <row r="9073" customFormat="false" ht="15" hidden="false" customHeight="false" outlineLevel="0" collapsed="false">
      <c r="A9073" s="66"/>
      <c r="B9073" s="66"/>
      <c r="C9073" s="66"/>
      <c r="D9073" s="66"/>
      <c r="E9073" s="66"/>
      <c r="F9073" s="66"/>
      <c r="G9073" s="66"/>
    </row>
    <row r="9074" customFormat="false" ht="25.5" hidden="false" customHeight="false" outlineLevel="0" collapsed="false">
      <c r="A9074" s="30" t="s">
        <v>1061</v>
      </c>
      <c r="B9074" s="30" t="s">
        <v>291</v>
      </c>
      <c r="C9074" s="61" t="s">
        <v>17</v>
      </c>
      <c r="D9074" s="61" t="s">
        <v>23</v>
      </c>
      <c r="E9074" s="62"/>
      <c r="F9074" s="25"/>
      <c r="G9074" s="25"/>
    </row>
    <row r="9075" customFormat="false" ht="89.25" hidden="false" customHeight="false" outlineLevel="0" collapsed="false">
      <c r="A9075" s="63" t="n">
        <v>37558</v>
      </c>
      <c r="B9075" s="23" t="s">
        <v>1732</v>
      </c>
      <c r="C9075" s="24" t="s">
        <v>1343</v>
      </c>
      <c r="D9075" s="24" t="s">
        <v>23</v>
      </c>
      <c r="E9075" s="62" t="n">
        <v>5</v>
      </c>
      <c r="F9075" s="26" t="n">
        <v>25.15</v>
      </c>
      <c r="G9075" s="26" t="n">
        <v>125.75</v>
      </c>
    </row>
    <row r="9076" customFormat="false" ht="25.5" hidden="false" customHeight="false" outlineLevel="0" collapsed="false">
      <c r="A9076" s="63" t="s">
        <v>1349</v>
      </c>
      <c r="B9076" s="23" t="s">
        <v>1350</v>
      </c>
      <c r="C9076" s="24" t="s">
        <v>17</v>
      </c>
      <c r="D9076" s="24" t="s">
        <v>1314</v>
      </c>
      <c r="E9076" s="62" t="n">
        <v>0.25</v>
      </c>
      <c r="F9076" s="26" t="n">
        <v>12.54</v>
      </c>
      <c r="G9076" s="26" t="n">
        <v>3.13</v>
      </c>
    </row>
    <row r="9077" customFormat="false" ht="15" hidden="false" customHeight="false" outlineLevel="0" collapsed="false">
      <c r="A9077" s="64" t="s">
        <v>1353</v>
      </c>
      <c r="B9077" s="64"/>
      <c r="C9077" s="64"/>
      <c r="D9077" s="64"/>
      <c r="E9077" s="64"/>
      <c r="F9077" s="64"/>
      <c r="G9077" s="65" t="n">
        <v>0.42</v>
      </c>
    </row>
    <row r="9078" customFormat="false" ht="15" hidden="false" customHeight="false" outlineLevel="0" collapsed="false">
      <c r="A9078" s="64" t="s">
        <v>1354</v>
      </c>
      <c r="B9078" s="64"/>
      <c r="C9078" s="64"/>
      <c r="D9078" s="64"/>
      <c r="E9078" s="64"/>
      <c r="F9078" s="64"/>
      <c r="G9078" s="65" t="n">
        <v>25.36</v>
      </c>
    </row>
    <row r="9079" customFormat="false" ht="15" hidden="false" customHeight="false" outlineLevel="0" collapsed="false">
      <c r="A9079" s="64" t="s">
        <v>1355</v>
      </c>
      <c r="B9079" s="64"/>
      <c r="C9079" s="64"/>
      <c r="D9079" s="64"/>
      <c r="E9079" s="64"/>
      <c r="F9079" s="64"/>
      <c r="G9079" s="65" t="n">
        <v>25.78</v>
      </c>
    </row>
    <row r="9080" customFormat="false" ht="15" hidden="false" customHeight="false" outlineLevel="0" collapsed="false">
      <c r="A9080" s="64" t="s">
        <v>1356</v>
      </c>
      <c r="B9080" s="64"/>
      <c r="C9080" s="64"/>
      <c r="D9080" s="64"/>
      <c r="E9080" s="64"/>
      <c r="F9080" s="64"/>
      <c r="G9080" s="65" t="n">
        <v>0</v>
      </c>
    </row>
    <row r="9081" customFormat="false" ht="15" hidden="false" customHeight="false" outlineLevel="0" collapsed="false">
      <c r="A9081" s="64" t="s">
        <v>1357</v>
      </c>
      <c r="B9081" s="64"/>
      <c r="C9081" s="64"/>
      <c r="D9081" s="64"/>
      <c r="E9081" s="64"/>
      <c r="F9081" s="64"/>
      <c r="G9081" s="65" t="n">
        <v>6.61</v>
      </c>
    </row>
    <row r="9082" customFormat="false" ht="15" hidden="false" customHeight="false" outlineLevel="0" collapsed="false">
      <c r="A9082" s="64" t="s">
        <v>1358</v>
      </c>
      <c r="B9082" s="64"/>
      <c r="C9082" s="64"/>
      <c r="D9082" s="64"/>
      <c r="E9082" s="64"/>
      <c r="F9082" s="64"/>
      <c r="G9082" s="65" t="n">
        <v>0</v>
      </c>
    </row>
    <row r="9083" customFormat="false" ht="15" hidden="false" customHeight="false" outlineLevel="0" collapsed="false">
      <c r="A9083" s="64" t="s">
        <v>1359</v>
      </c>
      <c r="B9083" s="64"/>
      <c r="C9083" s="64"/>
      <c r="D9083" s="64"/>
      <c r="E9083" s="64"/>
      <c r="F9083" s="64"/>
      <c r="G9083" s="65" t="n">
        <v>6.61</v>
      </c>
    </row>
    <row r="9084" customFormat="false" ht="15" hidden="false" customHeight="false" outlineLevel="0" collapsed="false">
      <c r="A9084" s="64" t="s">
        <v>1360</v>
      </c>
      <c r="B9084" s="64"/>
      <c r="C9084" s="64"/>
      <c r="D9084" s="64"/>
      <c r="E9084" s="64"/>
      <c r="F9084" s="64"/>
      <c r="G9084" s="65" t="n">
        <v>32.39</v>
      </c>
    </row>
    <row r="9085" customFormat="false" ht="15" hidden="false" customHeight="false" outlineLevel="0" collapsed="false">
      <c r="A9085" s="64" t="s">
        <v>1361</v>
      </c>
      <c r="B9085" s="64"/>
      <c r="C9085" s="64"/>
      <c r="D9085" s="64"/>
      <c r="E9085" s="64"/>
      <c r="F9085" s="64"/>
      <c r="G9085" s="65" t="n">
        <v>5</v>
      </c>
    </row>
    <row r="9086" customFormat="false" ht="15" hidden="false" customHeight="false" outlineLevel="0" collapsed="false">
      <c r="A9086" s="64" t="s">
        <v>1362</v>
      </c>
      <c r="B9086" s="64"/>
      <c r="C9086" s="64"/>
      <c r="D9086" s="64"/>
      <c r="E9086" s="64"/>
      <c r="F9086" s="64"/>
      <c r="G9086" s="65" t="n">
        <f aca="false">G9084*G9085</f>
        <v>161.95</v>
      </c>
    </row>
    <row r="9087" customFormat="false" ht="15" hidden="false" customHeight="false" outlineLevel="0" collapsed="false">
      <c r="A9087" s="66"/>
      <c r="B9087" s="66"/>
      <c r="C9087" s="66"/>
      <c r="D9087" s="66"/>
      <c r="E9087" s="66"/>
      <c r="F9087" s="66"/>
      <c r="G9087" s="66"/>
    </row>
    <row r="9088" customFormat="false" ht="15" hidden="false" customHeight="true" outlineLevel="0" collapsed="false">
      <c r="A9088" s="30" t="n">
        <v>20</v>
      </c>
      <c r="B9088" s="30" t="s">
        <v>292</v>
      </c>
      <c r="C9088" s="30"/>
      <c r="D9088" s="30"/>
      <c r="E9088" s="30"/>
      <c r="F9088" s="30"/>
      <c r="G9088" s="30"/>
    </row>
    <row r="9089" customFormat="false" ht="15" hidden="false" customHeight="true" outlineLevel="0" collapsed="false">
      <c r="A9089" s="30" t="s">
        <v>1062</v>
      </c>
      <c r="B9089" s="30" t="s">
        <v>379</v>
      </c>
      <c r="C9089" s="30"/>
      <c r="D9089" s="30"/>
      <c r="E9089" s="30"/>
      <c r="F9089" s="30"/>
      <c r="G9089" s="30"/>
    </row>
    <row r="9090" customFormat="false" ht="38.25" hidden="false" customHeight="false" outlineLevel="0" collapsed="false">
      <c r="A9090" s="30" t="s">
        <v>1063</v>
      </c>
      <c r="B9090" s="30" t="s">
        <v>381</v>
      </c>
      <c r="C9090" s="61" t="s">
        <v>17</v>
      </c>
      <c r="D9090" s="61" t="s">
        <v>23</v>
      </c>
      <c r="E9090" s="62"/>
      <c r="F9090" s="25"/>
      <c r="G9090" s="25"/>
    </row>
    <row r="9091" customFormat="false" ht="38.25" hidden="false" customHeight="false" outlineLevel="0" collapsed="false">
      <c r="A9091" s="63" t="n">
        <v>1535</v>
      </c>
      <c r="B9091" s="23" t="s">
        <v>1768</v>
      </c>
      <c r="C9091" s="24" t="s">
        <v>1343</v>
      </c>
      <c r="D9091" s="24" t="s">
        <v>23</v>
      </c>
      <c r="E9091" s="62" t="n">
        <v>48</v>
      </c>
      <c r="F9091" s="26" t="n">
        <v>2.54</v>
      </c>
      <c r="G9091" s="26" t="n">
        <v>121.92</v>
      </c>
    </row>
    <row r="9092" customFormat="false" ht="25.5" hidden="false" customHeight="false" outlineLevel="0" collapsed="false">
      <c r="A9092" s="63" t="s">
        <v>1373</v>
      </c>
      <c r="B9092" s="23" t="s">
        <v>1374</v>
      </c>
      <c r="C9092" s="24" t="s">
        <v>17</v>
      </c>
      <c r="D9092" s="24" t="s">
        <v>1314</v>
      </c>
      <c r="E9092" s="62" t="n">
        <v>14.4</v>
      </c>
      <c r="F9092" s="26" t="n">
        <v>12.83</v>
      </c>
      <c r="G9092" s="26" t="n">
        <v>184.72</v>
      </c>
    </row>
    <row r="9093" customFormat="false" ht="25.5" hidden="false" customHeight="false" outlineLevel="0" collapsed="false">
      <c r="A9093" s="63" t="s">
        <v>1367</v>
      </c>
      <c r="B9093" s="23" t="s">
        <v>1368</v>
      </c>
      <c r="C9093" s="24" t="s">
        <v>17</v>
      </c>
      <c r="D9093" s="24" t="s">
        <v>1314</v>
      </c>
      <c r="E9093" s="62" t="n">
        <v>14.4</v>
      </c>
      <c r="F9093" s="26" t="n">
        <v>15.68</v>
      </c>
      <c r="G9093" s="26" t="n">
        <v>225.76</v>
      </c>
    </row>
    <row r="9094" customFormat="false" ht="15" hidden="false" customHeight="false" outlineLevel="0" collapsed="false">
      <c r="A9094" s="64" t="s">
        <v>1353</v>
      </c>
      <c r="B9094" s="64"/>
      <c r="C9094" s="64"/>
      <c r="D9094" s="64"/>
      <c r="E9094" s="64"/>
      <c r="F9094" s="64"/>
      <c r="G9094" s="65" t="n">
        <v>6.03</v>
      </c>
    </row>
    <row r="9095" customFormat="false" ht="15" hidden="false" customHeight="false" outlineLevel="0" collapsed="false">
      <c r="A9095" s="64" t="s">
        <v>1354</v>
      </c>
      <c r="B9095" s="64"/>
      <c r="C9095" s="64"/>
      <c r="D9095" s="64"/>
      <c r="E9095" s="64"/>
      <c r="F9095" s="64"/>
      <c r="G9095" s="65" t="n">
        <v>5.06</v>
      </c>
    </row>
    <row r="9096" customFormat="false" ht="15" hidden="false" customHeight="false" outlineLevel="0" collapsed="false">
      <c r="A9096" s="64" t="s">
        <v>1355</v>
      </c>
      <c r="B9096" s="64"/>
      <c r="C9096" s="64"/>
      <c r="D9096" s="64"/>
      <c r="E9096" s="64"/>
      <c r="F9096" s="64"/>
      <c r="G9096" s="65" t="n">
        <v>11.09</v>
      </c>
    </row>
    <row r="9097" customFormat="false" ht="15" hidden="false" customHeight="false" outlineLevel="0" collapsed="false">
      <c r="A9097" s="64" t="s">
        <v>1356</v>
      </c>
      <c r="B9097" s="64"/>
      <c r="C9097" s="64"/>
      <c r="D9097" s="64"/>
      <c r="E9097" s="64"/>
      <c r="F9097" s="64"/>
      <c r="G9097" s="65" t="n">
        <v>0</v>
      </c>
    </row>
    <row r="9098" customFormat="false" ht="15" hidden="false" customHeight="false" outlineLevel="0" collapsed="false">
      <c r="A9098" s="64" t="s">
        <v>1357</v>
      </c>
      <c r="B9098" s="64"/>
      <c r="C9098" s="64"/>
      <c r="D9098" s="64"/>
      <c r="E9098" s="64"/>
      <c r="F9098" s="64"/>
      <c r="G9098" s="65" t="n">
        <v>2.84</v>
      </c>
    </row>
    <row r="9099" customFormat="false" ht="15" hidden="false" customHeight="false" outlineLevel="0" collapsed="false">
      <c r="A9099" s="64" t="s">
        <v>1358</v>
      </c>
      <c r="B9099" s="64"/>
      <c r="C9099" s="64"/>
      <c r="D9099" s="64"/>
      <c r="E9099" s="64"/>
      <c r="F9099" s="64"/>
      <c r="G9099" s="65" t="n">
        <v>0</v>
      </c>
    </row>
    <row r="9100" customFormat="false" ht="15" hidden="false" customHeight="false" outlineLevel="0" collapsed="false">
      <c r="A9100" s="64" t="s">
        <v>1359</v>
      </c>
      <c r="B9100" s="64"/>
      <c r="C9100" s="64"/>
      <c r="D9100" s="64"/>
      <c r="E9100" s="64"/>
      <c r="F9100" s="64"/>
      <c r="G9100" s="65" t="n">
        <v>2.84</v>
      </c>
    </row>
    <row r="9101" customFormat="false" ht="15" hidden="false" customHeight="false" outlineLevel="0" collapsed="false">
      <c r="A9101" s="64" t="s">
        <v>1360</v>
      </c>
      <c r="B9101" s="64"/>
      <c r="C9101" s="64"/>
      <c r="D9101" s="64"/>
      <c r="E9101" s="64"/>
      <c r="F9101" s="64"/>
      <c r="G9101" s="65" t="n">
        <v>13.94</v>
      </c>
    </row>
    <row r="9102" customFormat="false" ht="15" hidden="false" customHeight="false" outlineLevel="0" collapsed="false">
      <c r="A9102" s="64" t="s">
        <v>1361</v>
      </c>
      <c r="B9102" s="64"/>
      <c r="C9102" s="64"/>
      <c r="D9102" s="64"/>
      <c r="E9102" s="64"/>
      <c r="F9102" s="64"/>
      <c r="G9102" s="65" t="n">
        <v>48</v>
      </c>
    </row>
    <row r="9103" customFormat="false" ht="15" hidden="false" customHeight="false" outlineLevel="0" collapsed="false">
      <c r="A9103" s="64" t="s">
        <v>1362</v>
      </c>
      <c r="B9103" s="64"/>
      <c r="C9103" s="64"/>
      <c r="D9103" s="64"/>
      <c r="E9103" s="64"/>
      <c r="F9103" s="64"/>
      <c r="G9103" s="65" t="n">
        <f aca="false">G9101*G9102</f>
        <v>669.12</v>
      </c>
    </row>
    <row r="9104" customFormat="false" ht="15" hidden="false" customHeight="false" outlineLevel="0" collapsed="false">
      <c r="A9104" s="66"/>
      <c r="B9104" s="66"/>
      <c r="C9104" s="66"/>
      <c r="D9104" s="66"/>
      <c r="E9104" s="66"/>
      <c r="F9104" s="66"/>
      <c r="G9104" s="66"/>
    </row>
    <row r="9105" customFormat="false" ht="38.25" hidden="false" customHeight="false" outlineLevel="0" collapsed="false">
      <c r="A9105" s="30" t="s">
        <v>1064</v>
      </c>
      <c r="B9105" s="30" t="s">
        <v>383</v>
      </c>
      <c r="C9105" s="61" t="s">
        <v>17</v>
      </c>
      <c r="D9105" s="61" t="s">
        <v>23</v>
      </c>
      <c r="E9105" s="62"/>
      <c r="F9105" s="25"/>
      <c r="G9105" s="25"/>
    </row>
    <row r="9106" customFormat="false" ht="51" hidden="false" customHeight="false" outlineLevel="0" collapsed="false">
      <c r="A9106" s="63" t="n">
        <v>7571</v>
      </c>
      <c r="B9106" s="23" t="s">
        <v>1799</v>
      </c>
      <c r="C9106" s="24" t="s">
        <v>1343</v>
      </c>
      <c r="D9106" s="24" t="s">
        <v>23</v>
      </c>
      <c r="E9106" s="62" t="n">
        <v>110</v>
      </c>
      <c r="F9106" s="26" t="n">
        <v>7.41</v>
      </c>
      <c r="G9106" s="26" t="n">
        <v>815.1</v>
      </c>
    </row>
    <row r="9107" customFormat="false" ht="25.5" hidden="false" customHeight="false" outlineLevel="0" collapsed="false">
      <c r="A9107" s="63" t="s">
        <v>1373</v>
      </c>
      <c r="B9107" s="23" t="s">
        <v>1374</v>
      </c>
      <c r="C9107" s="24" t="s">
        <v>17</v>
      </c>
      <c r="D9107" s="24" t="s">
        <v>1314</v>
      </c>
      <c r="E9107" s="62" t="n">
        <v>55</v>
      </c>
      <c r="F9107" s="26" t="n">
        <v>12.83</v>
      </c>
      <c r="G9107" s="26" t="n">
        <v>705.52</v>
      </c>
    </row>
    <row r="9108" customFormat="false" ht="25.5" hidden="false" customHeight="false" outlineLevel="0" collapsed="false">
      <c r="A9108" s="63" t="s">
        <v>1367</v>
      </c>
      <c r="B9108" s="23" t="s">
        <v>1368</v>
      </c>
      <c r="C9108" s="24" t="s">
        <v>17</v>
      </c>
      <c r="D9108" s="24" t="s">
        <v>1314</v>
      </c>
      <c r="E9108" s="62" t="n">
        <v>55</v>
      </c>
      <c r="F9108" s="26" t="n">
        <v>15.68</v>
      </c>
      <c r="G9108" s="26" t="n">
        <v>862.27</v>
      </c>
    </row>
    <row r="9109" customFormat="false" ht="15" hidden="false" customHeight="false" outlineLevel="0" collapsed="false">
      <c r="A9109" s="64" t="s">
        <v>1353</v>
      </c>
      <c r="B9109" s="64"/>
      <c r="C9109" s="64"/>
      <c r="D9109" s="64"/>
      <c r="E9109" s="64"/>
      <c r="F9109" s="64"/>
      <c r="G9109" s="65" t="n">
        <v>10.06</v>
      </c>
    </row>
    <row r="9110" customFormat="false" ht="15" hidden="false" customHeight="false" outlineLevel="0" collapsed="false">
      <c r="A9110" s="64" t="s">
        <v>1354</v>
      </c>
      <c r="B9110" s="64"/>
      <c r="C9110" s="64"/>
      <c r="D9110" s="64"/>
      <c r="E9110" s="64"/>
      <c r="F9110" s="64"/>
      <c r="G9110" s="65" t="n">
        <v>11.61</v>
      </c>
    </row>
    <row r="9111" customFormat="false" ht="15" hidden="false" customHeight="false" outlineLevel="0" collapsed="false">
      <c r="A9111" s="64" t="s">
        <v>1355</v>
      </c>
      <c r="B9111" s="64"/>
      <c r="C9111" s="64"/>
      <c r="D9111" s="64"/>
      <c r="E9111" s="64"/>
      <c r="F9111" s="64"/>
      <c r="G9111" s="65" t="n">
        <v>21.66</v>
      </c>
    </row>
    <row r="9112" customFormat="false" ht="15" hidden="false" customHeight="false" outlineLevel="0" collapsed="false">
      <c r="A9112" s="64" t="s">
        <v>1356</v>
      </c>
      <c r="B9112" s="64"/>
      <c r="C9112" s="64"/>
      <c r="D9112" s="64"/>
      <c r="E9112" s="64"/>
      <c r="F9112" s="64"/>
      <c r="G9112" s="65" t="n">
        <v>0</v>
      </c>
    </row>
    <row r="9113" customFormat="false" ht="15" hidden="false" customHeight="false" outlineLevel="0" collapsed="false">
      <c r="A9113" s="64" t="s">
        <v>1357</v>
      </c>
      <c r="B9113" s="64"/>
      <c r="C9113" s="64"/>
      <c r="D9113" s="64"/>
      <c r="E9113" s="64"/>
      <c r="F9113" s="64"/>
      <c r="G9113" s="65" t="n">
        <v>5.56</v>
      </c>
    </row>
    <row r="9114" customFormat="false" ht="15" hidden="false" customHeight="false" outlineLevel="0" collapsed="false">
      <c r="A9114" s="64" t="s">
        <v>1358</v>
      </c>
      <c r="B9114" s="64"/>
      <c r="C9114" s="64"/>
      <c r="D9114" s="64"/>
      <c r="E9114" s="64"/>
      <c r="F9114" s="64"/>
      <c r="G9114" s="65" t="n">
        <v>0</v>
      </c>
    </row>
    <row r="9115" customFormat="false" ht="15" hidden="false" customHeight="false" outlineLevel="0" collapsed="false">
      <c r="A9115" s="64" t="s">
        <v>1359</v>
      </c>
      <c r="B9115" s="64"/>
      <c r="C9115" s="64"/>
      <c r="D9115" s="64"/>
      <c r="E9115" s="64"/>
      <c r="F9115" s="64"/>
      <c r="G9115" s="65" t="n">
        <v>5.56</v>
      </c>
    </row>
    <row r="9116" customFormat="false" ht="15" hidden="false" customHeight="false" outlineLevel="0" collapsed="false">
      <c r="A9116" s="64" t="s">
        <v>1360</v>
      </c>
      <c r="B9116" s="64"/>
      <c r="C9116" s="64"/>
      <c r="D9116" s="64"/>
      <c r="E9116" s="64"/>
      <c r="F9116" s="64"/>
      <c r="G9116" s="65" t="n">
        <v>27.22</v>
      </c>
    </row>
    <row r="9117" customFormat="false" ht="15" hidden="false" customHeight="false" outlineLevel="0" collapsed="false">
      <c r="A9117" s="64" t="s">
        <v>1361</v>
      </c>
      <c r="B9117" s="64"/>
      <c r="C9117" s="64"/>
      <c r="D9117" s="64"/>
      <c r="E9117" s="64"/>
      <c r="F9117" s="64"/>
      <c r="G9117" s="65" t="n">
        <v>110</v>
      </c>
    </row>
    <row r="9118" customFormat="false" ht="15" hidden="false" customHeight="false" outlineLevel="0" collapsed="false">
      <c r="A9118" s="64" t="s">
        <v>1362</v>
      </c>
      <c r="B9118" s="64"/>
      <c r="C9118" s="64"/>
      <c r="D9118" s="64"/>
      <c r="E9118" s="64"/>
      <c r="F9118" s="64"/>
      <c r="G9118" s="65" t="n">
        <f aca="false">G9116*G9117</f>
        <v>2994.2</v>
      </c>
    </row>
    <row r="9119" customFormat="false" ht="15" hidden="false" customHeight="false" outlineLevel="0" collapsed="false">
      <c r="A9119" s="66"/>
      <c r="B9119" s="66"/>
      <c r="C9119" s="66"/>
      <c r="D9119" s="66"/>
      <c r="E9119" s="66"/>
      <c r="F9119" s="66"/>
      <c r="G9119" s="66"/>
    </row>
    <row r="9120" customFormat="false" ht="38.25" hidden="false" customHeight="false" outlineLevel="0" collapsed="false">
      <c r="A9120" s="30" t="s">
        <v>1065</v>
      </c>
      <c r="B9120" s="30" t="s">
        <v>1066</v>
      </c>
      <c r="C9120" s="61" t="s">
        <v>17</v>
      </c>
      <c r="D9120" s="61" t="s">
        <v>23</v>
      </c>
      <c r="E9120" s="62"/>
      <c r="F9120" s="25"/>
      <c r="G9120" s="25"/>
    </row>
    <row r="9121" customFormat="false" ht="38.25" hidden="false" customHeight="false" outlineLevel="0" collapsed="false">
      <c r="A9121" s="63" t="n">
        <v>2588</v>
      </c>
      <c r="B9121" s="23" t="s">
        <v>2200</v>
      </c>
      <c r="C9121" s="24" t="s">
        <v>1343</v>
      </c>
      <c r="D9121" s="24" t="s">
        <v>23</v>
      </c>
      <c r="E9121" s="62" t="n">
        <v>1</v>
      </c>
      <c r="F9121" s="26" t="n">
        <v>10.18</v>
      </c>
      <c r="G9121" s="26" t="n">
        <v>10.18</v>
      </c>
    </row>
    <row r="9122" customFormat="false" ht="25.5" hidden="false" customHeight="false" outlineLevel="0" collapsed="false">
      <c r="A9122" s="63" t="n">
        <v>39177</v>
      </c>
      <c r="B9122" s="23" t="s">
        <v>1812</v>
      </c>
      <c r="C9122" s="24" t="s">
        <v>1343</v>
      </c>
      <c r="D9122" s="24" t="s">
        <v>23</v>
      </c>
      <c r="E9122" s="62" t="n">
        <v>2</v>
      </c>
      <c r="F9122" s="26" t="n">
        <v>0.71</v>
      </c>
      <c r="G9122" s="26" t="n">
        <v>1.42</v>
      </c>
    </row>
    <row r="9123" customFormat="false" ht="38.25" hidden="false" customHeight="false" outlineLevel="0" collapsed="false">
      <c r="A9123" s="63" t="n">
        <v>39211</v>
      </c>
      <c r="B9123" s="23" t="s">
        <v>1813</v>
      </c>
      <c r="C9123" s="24" t="s">
        <v>1343</v>
      </c>
      <c r="D9123" s="24" t="s">
        <v>23</v>
      </c>
      <c r="E9123" s="62" t="n">
        <v>2</v>
      </c>
      <c r="F9123" s="26" t="n">
        <v>0.62</v>
      </c>
      <c r="G9123" s="26" t="n">
        <v>1.24</v>
      </c>
    </row>
    <row r="9124" customFormat="false" ht="25.5" hidden="false" customHeight="false" outlineLevel="0" collapsed="false">
      <c r="A9124" s="63" t="s">
        <v>1367</v>
      </c>
      <c r="B9124" s="23" t="s">
        <v>1368</v>
      </c>
      <c r="C9124" s="24" t="s">
        <v>17</v>
      </c>
      <c r="D9124" s="24" t="s">
        <v>1314</v>
      </c>
      <c r="E9124" s="62" t="n">
        <v>0.2</v>
      </c>
      <c r="F9124" s="26" t="n">
        <v>15.68</v>
      </c>
      <c r="G9124" s="26" t="n">
        <v>3.14</v>
      </c>
    </row>
    <row r="9125" customFormat="false" ht="15" hidden="false" customHeight="false" outlineLevel="0" collapsed="false">
      <c r="A9125" s="64" t="s">
        <v>1353</v>
      </c>
      <c r="B9125" s="64"/>
      <c r="C9125" s="64"/>
      <c r="D9125" s="64"/>
      <c r="E9125" s="64"/>
      <c r="F9125" s="64"/>
      <c r="G9125" s="65" t="n">
        <v>2.3</v>
      </c>
    </row>
    <row r="9126" customFormat="false" ht="15" hidden="false" customHeight="false" outlineLevel="0" collapsed="false">
      <c r="A9126" s="64" t="s">
        <v>1354</v>
      </c>
      <c r="B9126" s="64"/>
      <c r="C9126" s="64"/>
      <c r="D9126" s="64"/>
      <c r="E9126" s="64"/>
      <c r="F9126" s="64"/>
      <c r="G9126" s="65" t="n">
        <v>13.68</v>
      </c>
    </row>
    <row r="9127" customFormat="false" ht="15" hidden="false" customHeight="false" outlineLevel="0" collapsed="false">
      <c r="A9127" s="64" t="s">
        <v>1355</v>
      </c>
      <c r="B9127" s="64"/>
      <c r="C9127" s="64"/>
      <c r="D9127" s="64"/>
      <c r="E9127" s="64"/>
      <c r="F9127" s="64"/>
      <c r="G9127" s="65" t="n">
        <v>15.98</v>
      </c>
    </row>
    <row r="9128" customFormat="false" ht="15" hidden="false" customHeight="false" outlineLevel="0" collapsed="false">
      <c r="A9128" s="64" t="s">
        <v>1356</v>
      </c>
      <c r="B9128" s="64"/>
      <c r="C9128" s="64"/>
      <c r="D9128" s="64"/>
      <c r="E9128" s="64"/>
      <c r="F9128" s="64"/>
      <c r="G9128" s="65" t="n">
        <v>0</v>
      </c>
    </row>
    <row r="9129" customFormat="false" ht="15" hidden="false" customHeight="false" outlineLevel="0" collapsed="false">
      <c r="A9129" s="64" t="s">
        <v>1357</v>
      </c>
      <c r="B9129" s="64"/>
      <c r="C9129" s="64"/>
      <c r="D9129" s="64"/>
      <c r="E9129" s="64"/>
      <c r="F9129" s="64"/>
      <c r="G9129" s="65" t="n">
        <v>4.1</v>
      </c>
    </row>
    <row r="9130" customFormat="false" ht="15" hidden="false" customHeight="false" outlineLevel="0" collapsed="false">
      <c r="A9130" s="64" t="s">
        <v>1358</v>
      </c>
      <c r="B9130" s="64"/>
      <c r="C9130" s="64"/>
      <c r="D9130" s="64"/>
      <c r="E9130" s="64"/>
      <c r="F9130" s="64"/>
      <c r="G9130" s="65" t="n">
        <v>0</v>
      </c>
    </row>
    <row r="9131" customFormat="false" ht="15" hidden="false" customHeight="false" outlineLevel="0" collapsed="false">
      <c r="A9131" s="64" t="s">
        <v>1359</v>
      </c>
      <c r="B9131" s="64"/>
      <c r="C9131" s="64"/>
      <c r="D9131" s="64"/>
      <c r="E9131" s="64"/>
      <c r="F9131" s="64"/>
      <c r="G9131" s="65" t="n">
        <v>4.1</v>
      </c>
    </row>
    <row r="9132" customFormat="false" ht="15" hidden="false" customHeight="false" outlineLevel="0" collapsed="false">
      <c r="A9132" s="64" t="s">
        <v>1360</v>
      </c>
      <c r="B9132" s="64"/>
      <c r="C9132" s="64"/>
      <c r="D9132" s="64"/>
      <c r="E9132" s="64"/>
      <c r="F9132" s="64"/>
      <c r="G9132" s="65" t="n">
        <v>20.07</v>
      </c>
    </row>
    <row r="9133" customFormat="false" ht="15" hidden="false" customHeight="false" outlineLevel="0" collapsed="false">
      <c r="A9133" s="64" t="s">
        <v>1361</v>
      </c>
      <c r="B9133" s="64"/>
      <c r="C9133" s="64"/>
      <c r="D9133" s="64"/>
      <c r="E9133" s="64"/>
      <c r="F9133" s="64"/>
      <c r="G9133" s="65" t="n">
        <v>1</v>
      </c>
    </row>
    <row r="9134" customFormat="false" ht="15" hidden="false" customHeight="false" outlineLevel="0" collapsed="false">
      <c r="A9134" s="64" t="s">
        <v>1362</v>
      </c>
      <c r="B9134" s="64"/>
      <c r="C9134" s="64"/>
      <c r="D9134" s="64"/>
      <c r="E9134" s="64"/>
      <c r="F9134" s="64"/>
      <c r="G9134" s="65" t="n">
        <f aca="false">G9132*G9133</f>
        <v>20.07</v>
      </c>
    </row>
    <row r="9135" customFormat="false" ht="15" hidden="false" customHeight="false" outlineLevel="0" collapsed="false">
      <c r="A9135" s="66"/>
      <c r="B9135" s="66"/>
      <c r="C9135" s="66"/>
      <c r="D9135" s="66"/>
      <c r="E9135" s="66"/>
      <c r="F9135" s="66"/>
      <c r="G9135" s="66"/>
    </row>
    <row r="9136" customFormat="false" ht="38.25" hidden="false" customHeight="false" outlineLevel="0" collapsed="false">
      <c r="A9136" s="30" t="s">
        <v>1067</v>
      </c>
      <c r="B9136" s="30" t="s">
        <v>385</v>
      </c>
      <c r="C9136" s="61" t="s">
        <v>17</v>
      </c>
      <c r="D9136" s="61" t="s">
        <v>23</v>
      </c>
      <c r="E9136" s="62"/>
      <c r="F9136" s="25"/>
      <c r="G9136" s="25"/>
    </row>
    <row r="9137" customFormat="false" ht="38.25" hidden="false" customHeight="false" outlineLevel="0" collapsed="false">
      <c r="A9137" s="63" t="n">
        <v>2593</v>
      </c>
      <c r="B9137" s="23" t="s">
        <v>1800</v>
      </c>
      <c r="C9137" s="24" t="s">
        <v>1343</v>
      </c>
      <c r="D9137" s="24" t="s">
        <v>23</v>
      </c>
      <c r="E9137" s="62" t="n">
        <v>4</v>
      </c>
      <c r="F9137" s="26" t="n">
        <v>4.18</v>
      </c>
      <c r="G9137" s="26" t="n">
        <v>16.72</v>
      </c>
    </row>
    <row r="9138" customFormat="false" ht="25.5" hidden="false" customHeight="false" outlineLevel="0" collapsed="false">
      <c r="A9138" s="63" t="n">
        <v>39175</v>
      </c>
      <c r="B9138" s="23" t="s">
        <v>1801</v>
      </c>
      <c r="C9138" s="24" t="s">
        <v>1343</v>
      </c>
      <c r="D9138" s="24" t="s">
        <v>23</v>
      </c>
      <c r="E9138" s="62" t="n">
        <v>8</v>
      </c>
      <c r="F9138" s="26" t="n">
        <v>0.43</v>
      </c>
      <c r="G9138" s="26" t="n">
        <v>3.44</v>
      </c>
    </row>
    <row r="9139" customFormat="false" ht="25.5" hidden="false" customHeight="false" outlineLevel="0" collapsed="false">
      <c r="A9139" s="63" t="n">
        <v>39209</v>
      </c>
      <c r="B9139" s="23" t="s">
        <v>1802</v>
      </c>
      <c r="C9139" s="24" t="s">
        <v>1343</v>
      </c>
      <c r="D9139" s="24" t="s">
        <v>23</v>
      </c>
      <c r="E9139" s="62" t="n">
        <v>8</v>
      </c>
      <c r="F9139" s="26" t="n">
        <v>0.22</v>
      </c>
      <c r="G9139" s="26" t="n">
        <v>1.76</v>
      </c>
    </row>
    <row r="9140" customFormat="false" ht="25.5" hidden="false" customHeight="false" outlineLevel="0" collapsed="false">
      <c r="A9140" s="63" t="s">
        <v>1367</v>
      </c>
      <c r="B9140" s="23" t="s">
        <v>1368</v>
      </c>
      <c r="C9140" s="24" t="s">
        <v>17</v>
      </c>
      <c r="D9140" s="24" t="s">
        <v>1314</v>
      </c>
      <c r="E9140" s="62" t="n">
        <v>1</v>
      </c>
      <c r="F9140" s="26" t="n">
        <v>15.68</v>
      </c>
      <c r="G9140" s="26" t="n">
        <v>15.68</v>
      </c>
    </row>
    <row r="9141" customFormat="false" ht="15" hidden="false" customHeight="false" outlineLevel="0" collapsed="false">
      <c r="A9141" s="64" t="s">
        <v>1353</v>
      </c>
      <c r="B9141" s="64"/>
      <c r="C9141" s="64"/>
      <c r="D9141" s="64"/>
      <c r="E9141" s="64"/>
      <c r="F9141" s="64"/>
      <c r="G9141" s="65" t="n">
        <v>2.87</v>
      </c>
    </row>
    <row r="9142" customFormat="false" ht="15" hidden="false" customHeight="false" outlineLevel="0" collapsed="false">
      <c r="A9142" s="64" t="s">
        <v>1354</v>
      </c>
      <c r="B9142" s="64"/>
      <c r="C9142" s="64"/>
      <c r="D9142" s="64"/>
      <c r="E9142" s="64"/>
      <c r="F9142" s="64"/>
      <c r="G9142" s="65" t="n">
        <v>6.53</v>
      </c>
    </row>
    <row r="9143" customFormat="false" ht="15" hidden="false" customHeight="false" outlineLevel="0" collapsed="false">
      <c r="A9143" s="64" t="s">
        <v>1355</v>
      </c>
      <c r="B9143" s="64"/>
      <c r="C9143" s="64"/>
      <c r="D9143" s="64"/>
      <c r="E9143" s="64"/>
      <c r="F9143" s="64"/>
      <c r="G9143" s="65" t="n">
        <v>9.4</v>
      </c>
    </row>
    <row r="9144" customFormat="false" ht="15" hidden="false" customHeight="false" outlineLevel="0" collapsed="false">
      <c r="A9144" s="64" t="s">
        <v>1356</v>
      </c>
      <c r="B9144" s="64"/>
      <c r="C9144" s="64"/>
      <c r="D9144" s="64"/>
      <c r="E9144" s="64"/>
      <c r="F9144" s="64"/>
      <c r="G9144" s="65" t="n">
        <v>0</v>
      </c>
    </row>
    <row r="9145" customFormat="false" ht="15" hidden="false" customHeight="false" outlineLevel="0" collapsed="false">
      <c r="A9145" s="64" t="s">
        <v>1357</v>
      </c>
      <c r="B9145" s="64"/>
      <c r="C9145" s="64"/>
      <c r="D9145" s="64"/>
      <c r="E9145" s="64"/>
      <c r="F9145" s="64"/>
      <c r="G9145" s="65" t="n">
        <v>2.41</v>
      </c>
    </row>
    <row r="9146" customFormat="false" ht="15" hidden="false" customHeight="false" outlineLevel="0" collapsed="false">
      <c r="A9146" s="64" t="s">
        <v>1358</v>
      </c>
      <c r="B9146" s="64"/>
      <c r="C9146" s="64"/>
      <c r="D9146" s="64"/>
      <c r="E9146" s="64"/>
      <c r="F9146" s="64"/>
      <c r="G9146" s="65" t="n">
        <v>0</v>
      </c>
    </row>
    <row r="9147" customFormat="false" ht="15" hidden="false" customHeight="false" outlineLevel="0" collapsed="false">
      <c r="A9147" s="64" t="s">
        <v>1359</v>
      </c>
      <c r="B9147" s="64"/>
      <c r="C9147" s="64"/>
      <c r="D9147" s="64"/>
      <c r="E9147" s="64"/>
      <c r="F9147" s="64"/>
      <c r="G9147" s="65" t="n">
        <v>2.41</v>
      </c>
    </row>
    <row r="9148" customFormat="false" ht="15" hidden="false" customHeight="false" outlineLevel="0" collapsed="false">
      <c r="A9148" s="64" t="s">
        <v>1360</v>
      </c>
      <c r="B9148" s="64"/>
      <c r="C9148" s="64"/>
      <c r="D9148" s="64"/>
      <c r="E9148" s="64"/>
      <c r="F9148" s="64"/>
      <c r="G9148" s="65" t="n">
        <v>11.81</v>
      </c>
    </row>
    <row r="9149" customFormat="false" ht="15" hidden="false" customHeight="false" outlineLevel="0" collapsed="false">
      <c r="A9149" s="64" t="s">
        <v>1361</v>
      </c>
      <c r="B9149" s="64"/>
      <c r="C9149" s="64"/>
      <c r="D9149" s="64"/>
      <c r="E9149" s="64"/>
      <c r="F9149" s="64"/>
      <c r="G9149" s="65" t="n">
        <v>4</v>
      </c>
    </row>
    <row r="9150" customFormat="false" ht="15" hidden="false" customHeight="false" outlineLevel="0" collapsed="false">
      <c r="A9150" s="64" t="s">
        <v>1362</v>
      </c>
      <c r="B9150" s="64"/>
      <c r="C9150" s="64"/>
      <c r="D9150" s="64"/>
      <c r="E9150" s="64"/>
      <c r="F9150" s="64"/>
      <c r="G9150" s="65" t="n">
        <f aca="false">G9148*G9149</f>
        <v>47.24</v>
      </c>
    </row>
    <row r="9151" customFormat="false" ht="15" hidden="false" customHeight="false" outlineLevel="0" collapsed="false">
      <c r="A9151" s="66"/>
      <c r="B9151" s="66"/>
      <c r="C9151" s="66"/>
      <c r="D9151" s="66"/>
      <c r="E9151" s="66"/>
      <c r="F9151" s="66"/>
      <c r="G9151" s="66"/>
    </row>
    <row r="9152" customFormat="false" ht="38.25" hidden="false" customHeight="false" outlineLevel="0" collapsed="false">
      <c r="A9152" s="30" t="s">
        <v>1068</v>
      </c>
      <c r="B9152" s="30" t="s">
        <v>387</v>
      </c>
      <c r="C9152" s="61" t="s">
        <v>17</v>
      </c>
      <c r="D9152" s="61" t="s">
        <v>23</v>
      </c>
      <c r="E9152" s="62"/>
      <c r="F9152" s="25"/>
      <c r="G9152" s="25"/>
    </row>
    <row r="9153" customFormat="false" ht="38.25" hidden="false" customHeight="false" outlineLevel="0" collapsed="false">
      <c r="A9153" s="63" t="n">
        <v>2570</v>
      </c>
      <c r="B9153" s="23" t="s">
        <v>1803</v>
      </c>
      <c r="C9153" s="24" t="s">
        <v>1343</v>
      </c>
      <c r="D9153" s="24" t="s">
        <v>23</v>
      </c>
      <c r="E9153" s="62" t="n">
        <v>5</v>
      </c>
      <c r="F9153" s="26" t="n">
        <v>6.58</v>
      </c>
      <c r="G9153" s="26" t="n">
        <v>32.9</v>
      </c>
    </row>
    <row r="9154" customFormat="false" ht="25.5" hidden="false" customHeight="false" outlineLevel="0" collapsed="false">
      <c r="A9154" s="63" t="n">
        <v>39176</v>
      </c>
      <c r="B9154" s="23" t="s">
        <v>1804</v>
      </c>
      <c r="C9154" s="24" t="s">
        <v>1343</v>
      </c>
      <c r="D9154" s="24" t="s">
        <v>23</v>
      </c>
      <c r="E9154" s="62" t="n">
        <v>10</v>
      </c>
      <c r="F9154" s="26" t="n">
        <v>0.46</v>
      </c>
      <c r="G9154" s="26" t="n">
        <v>4.6</v>
      </c>
    </row>
    <row r="9155" customFormat="false" ht="25.5" hidden="false" customHeight="false" outlineLevel="0" collapsed="false">
      <c r="A9155" s="63" t="n">
        <v>39210</v>
      </c>
      <c r="B9155" s="23" t="s">
        <v>1805</v>
      </c>
      <c r="C9155" s="24" t="s">
        <v>1343</v>
      </c>
      <c r="D9155" s="24" t="s">
        <v>23</v>
      </c>
      <c r="E9155" s="62" t="n">
        <v>10</v>
      </c>
      <c r="F9155" s="26" t="n">
        <v>0.34</v>
      </c>
      <c r="G9155" s="26" t="n">
        <v>3.4</v>
      </c>
    </row>
    <row r="9156" customFormat="false" ht="25.5" hidden="false" customHeight="false" outlineLevel="0" collapsed="false">
      <c r="A9156" s="63" t="s">
        <v>1367</v>
      </c>
      <c r="B9156" s="23" t="s">
        <v>1368</v>
      </c>
      <c r="C9156" s="24" t="s">
        <v>17</v>
      </c>
      <c r="D9156" s="24" t="s">
        <v>1314</v>
      </c>
      <c r="E9156" s="62" t="n">
        <v>1.5</v>
      </c>
      <c r="F9156" s="26" t="n">
        <v>15.68</v>
      </c>
      <c r="G9156" s="26" t="n">
        <v>23.52</v>
      </c>
    </row>
    <row r="9157" customFormat="false" ht="15" hidden="false" customHeight="false" outlineLevel="0" collapsed="false">
      <c r="A9157" s="64" t="s">
        <v>1353</v>
      </c>
      <c r="B9157" s="64"/>
      <c r="C9157" s="64"/>
      <c r="D9157" s="64"/>
      <c r="E9157" s="64"/>
      <c r="F9157" s="64"/>
      <c r="G9157" s="65" t="n">
        <v>3.44</v>
      </c>
    </row>
    <row r="9158" customFormat="false" ht="15" hidden="false" customHeight="false" outlineLevel="0" collapsed="false">
      <c r="A9158" s="64" t="s">
        <v>1354</v>
      </c>
      <c r="B9158" s="64"/>
      <c r="C9158" s="64"/>
      <c r="D9158" s="64"/>
      <c r="E9158" s="64"/>
      <c r="F9158" s="64"/>
      <c r="G9158" s="65" t="n">
        <v>9.44</v>
      </c>
    </row>
    <row r="9159" customFormat="false" ht="15" hidden="false" customHeight="false" outlineLevel="0" collapsed="false">
      <c r="A9159" s="64" t="s">
        <v>1355</v>
      </c>
      <c r="B9159" s="64"/>
      <c r="C9159" s="64"/>
      <c r="D9159" s="64"/>
      <c r="E9159" s="64"/>
      <c r="F9159" s="64"/>
      <c r="G9159" s="65" t="n">
        <v>12.88</v>
      </c>
    </row>
    <row r="9160" customFormat="false" ht="15" hidden="false" customHeight="false" outlineLevel="0" collapsed="false">
      <c r="A9160" s="64" t="s">
        <v>1356</v>
      </c>
      <c r="B9160" s="64"/>
      <c r="C9160" s="64"/>
      <c r="D9160" s="64"/>
      <c r="E9160" s="64"/>
      <c r="F9160" s="64"/>
      <c r="G9160" s="65" t="n">
        <v>0</v>
      </c>
    </row>
    <row r="9161" customFormat="false" ht="15" hidden="false" customHeight="false" outlineLevel="0" collapsed="false">
      <c r="A9161" s="64" t="s">
        <v>1357</v>
      </c>
      <c r="B9161" s="64"/>
      <c r="C9161" s="64"/>
      <c r="D9161" s="64"/>
      <c r="E9161" s="64"/>
      <c r="F9161" s="64"/>
      <c r="G9161" s="65" t="n">
        <v>3.3</v>
      </c>
    </row>
    <row r="9162" customFormat="false" ht="15" hidden="false" customHeight="false" outlineLevel="0" collapsed="false">
      <c r="A9162" s="64" t="s">
        <v>1358</v>
      </c>
      <c r="B9162" s="64"/>
      <c r="C9162" s="64"/>
      <c r="D9162" s="64"/>
      <c r="E9162" s="64"/>
      <c r="F9162" s="64"/>
      <c r="G9162" s="65" t="n">
        <v>0</v>
      </c>
    </row>
    <row r="9163" customFormat="false" ht="15" hidden="false" customHeight="false" outlineLevel="0" collapsed="false">
      <c r="A9163" s="64" t="s">
        <v>1359</v>
      </c>
      <c r="B9163" s="64"/>
      <c r="C9163" s="64"/>
      <c r="D9163" s="64"/>
      <c r="E9163" s="64"/>
      <c r="F9163" s="64"/>
      <c r="G9163" s="65" t="n">
        <v>3.3</v>
      </c>
    </row>
    <row r="9164" customFormat="false" ht="15" hidden="false" customHeight="false" outlineLevel="0" collapsed="false">
      <c r="A9164" s="64" t="s">
        <v>1360</v>
      </c>
      <c r="B9164" s="64"/>
      <c r="C9164" s="64"/>
      <c r="D9164" s="64"/>
      <c r="E9164" s="64"/>
      <c r="F9164" s="64"/>
      <c r="G9164" s="65" t="n">
        <v>16.19</v>
      </c>
    </row>
    <row r="9165" customFormat="false" ht="15" hidden="false" customHeight="false" outlineLevel="0" collapsed="false">
      <c r="A9165" s="64" t="s">
        <v>1361</v>
      </c>
      <c r="B9165" s="64"/>
      <c r="C9165" s="64"/>
      <c r="D9165" s="64"/>
      <c r="E9165" s="64"/>
      <c r="F9165" s="64"/>
      <c r="G9165" s="65" t="n">
        <v>5</v>
      </c>
    </row>
    <row r="9166" customFormat="false" ht="15" hidden="false" customHeight="false" outlineLevel="0" collapsed="false">
      <c r="A9166" s="64" t="s">
        <v>1362</v>
      </c>
      <c r="B9166" s="64"/>
      <c r="C9166" s="64"/>
      <c r="D9166" s="64"/>
      <c r="E9166" s="64"/>
      <c r="F9166" s="64"/>
      <c r="G9166" s="65" t="n">
        <f aca="false">G9164*G9165</f>
        <v>80.95</v>
      </c>
    </row>
    <row r="9167" customFormat="false" ht="15" hidden="false" customHeight="false" outlineLevel="0" collapsed="false">
      <c r="A9167" s="66"/>
      <c r="B9167" s="66"/>
      <c r="C9167" s="66"/>
      <c r="D9167" s="66"/>
      <c r="E9167" s="66"/>
      <c r="F9167" s="66"/>
      <c r="G9167" s="66"/>
    </row>
    <row r="9168" customFormat="false" ht="38.25" hidden="false" customHeight="false" outlineLevel="0" collapsed="false">
      <c r="A9168" s="30" t="s">
        <v>1069</v>
      </c>
      <c r="B9168" s="30" t="s">
        <v>393</v>
      </c>
      <c r="C9168" s="61" t="s">
        <v>17</v>
      </c>
      <c r="D9168" s="61" t="s">
        <v>23</v>
      </c>
      <c r="E9168" s="62"/>
      <c r="F9168" s="25"/>
      <c r="G9168" s="25"/>
    </row>
    <row r="9169" customFormat="false" ht="38.25" hidden="false" customHeight="false" outlineLevel="0" collapsed="false">
      <c r="A9169" s="63" t="n">
        <v>2586</v>
      </c>
      <c r="B9169" s="23" t="s">
        <v>1810</v>
      </c>
      <c r="C9169" s="24" t="s">
        <v>1343</v>
      </c>
      <c r="D9169" s="24" t="s">
        <v>23</v>
      </c>
      <c r="E9169" s="62" t="n">
        <v>9</v>
      </c>
      <c r="F9169" s="26" t="n">
        <v>7.77</v>
      </c>
      <c r="G9169" s="26" t="n">
        <v>69.93</v>
      </c>
    </row>
    <row r="9170" customFormat="false" ht="25.5" hidden="false" customHeight="false" outlineLevel="0" collapsed="false">
      <c r="A9170" s="63" t="n">
        <v>39176</v>
      </c>
      <c r="B9170" s="23" t="s">
        <v>1804</v>
      </c>
      <c r="C9170" s="24" t="s">
        <v>1343</v>
      </c>
      <c r="D9170" s="24" t="s">
        <v>23</v>
      </c>
      <c r="E9170" s="62" t="n">
        <v>27</v>
      </c>
      <c r="F9170" s="26" t="n">
        <v>0.46</v>
      </c>
      <c r="G9170" s="26" t="n">
        <v>12.42</v>
      </c>
    </row>
    <row r="9171" customFormat="false" ht="25.5" hidden="false" customHeight="false" outlineLevel="0" collapsed="false">
      <c r="A9171" s="63" t="n">
        <v>39210</v>
      </c>
      <c r="B9171" s="23" t="s">
        <v>1805</v>
      </c>
      <c r="C9171" s="24" t="s">
        <v>1343</v>
      </c>
      <c r="D9171" s="24" t="s">
        <v>23</v>
      </c>
      <c r="E9171" s="62" t="n">
        <v>27</v>
      </c>
      <c r="F9171" s="26" t="n">
        <v>0.34</v>
      </c>
      <c r="G9171" s="26" t="n">
        <v>9.18</v>
      </c>
    </row>
    <row r="9172" customFormat="false" ht="25.5" hidden="false" customHeight="false" outlineLevel="0" collapsed="false">
      <c r="A9172" s="63" t="s">
        <v>1367</v>
      </c>
      <c r="B9172" s="23" t="s">
        <v>1368</v>
      </c>
      <c r="C9172" s="24" t="s">
        <v>17</v>
      </c>
      <c r="D9172" s="24" t="s">
        <v>1314</v>
      </c>
      <c r="E9172" s="62" t="n">
        <v>2.7</v>
      </c>
      <c r="F9172" s="26" t="n">
        <v>15.68</v>
      </c>
      <c r="G9172" s="26" t="n">
        <v>42.33</v>
      </c>
    </row>
    <row r="9173" customFormat="false" ht="15" hidden="false" customHeight="false" outlineLevel="0" collapsed="false">
      <c r="A9173" s="64" t="s">
        <v>1353</v>
      </c>
      <c r="B9173" s="64"/>
      <c r="C9173" s="64"/>
      <c r="D9173" s="64"/>
      <c r="E9173" s="64"/>
      <c r="F9173" s="64"/>
      <c r="G9173" s="65" t="n">
        <v>3.44</v>
      </c>
    </row>
    <row r="9174" customFormat="false" ht="15" hidden="false" customHeight="false" outlineLevel="0" collapsed="false">
      <c r="A9174" s="64" t="s">
        <v>1354</v>
      </c>
      <c r="B9174" s="64"/>
      <c r="C9174" s="64"/>
      <c r="D9174" s="64"/>
      <c r="E9174" s="64"/>
      <c r="F9174" s="64"/>
      <c r="G9174" s="65" t="n">
        <v>11.43</v>
      </c>
    </row>
    <row r="9175" customFormat="false" ht="15" hidden="false" customHeight="false" outlineLevel="0" collapsed="false">
      <c r="A9175" s="64" t="s">
        <v>1355</v>
      </c>
      <c r="B9175" s="64"/>
      <c r="C9175" s="64"/>
      <c r="D9175" s="64"/>
      <c r="E9175" s="64"/>
      <c r="F9175" s="64"/>
      <c r="G9175" s="65" t="n">
        <v>14.87</v>
      </c>
    </row>
    <row r="9176" customFormat="false" ht="15" hidden="false" customHeight="false" outlineLevel="0" collapsed="false">
      <c r="A9176" s="64" t="s">
        <v>1356</v>
      </c>
      <c r="B9176" s="64"/>
      <c r="C9176" s="64"/>
      <c r="D9176" s="64"/>
      <c r="E9176" s="64"/>
      <c r="F9176" s="64"/>
      <c r="G9176" s="65" t="n">
        <v>0</v>
      </c>
    </row>
    <row r="9177" customFormat="false" ht="15" hidden="false" customHeight="false" outlineLevel="0" collapsed="false">
      <c r="A9177" s="64" t="s">
        <v>1357</v>
      </c>
      <c r="B9177" s="64"/>
      <c r="C9177" s="64"/>
      <c r="D9177" s="64"/>
      <c r="E9177" s="64"/>
      <c r="F9177" s="64"/>
      <c r="G9177" s="65" t="n">
        <v>3.81</v>
      </c>
    </row>
    <row r="9178" customFormat="false" ht="15" hidden="false" customHeight="false" outlineLevel="0" collapsed="false">
      <c r="A9178" s="64" t="s">
        <v>1358</v>
      </c>
      <c r="B9178" s="64"/>
      <c r="C9178" s="64"/>
      <c r="D9178" s="64"/>
      <c r="E9178" s="64"/>
      <c r="F9178" s="64"/>
      <c r="G9178" s="65" t="n">
        <v>0</v>
      </c>
    </row>
    <row r="9179" customFormat="false" ht="15" hidden="false" customHeight="false" outlineLevel="0" collapsed="false">
      <c r="A9179" s="64" t="s">
        <v>1359</v>
      </c>
      <c r="B9179" s="64"/>
      <c r="C9179" s="64"/>
      <c r="D9179" s="64"/>
      <c r="E9179" s="64"/>
      <c r="F9179" s="64"/>
      <c r="G9179" s="65" t="n">
        <v>3.81</v>
      </c>
    </row>
    <row r="9180" customFormat="false" ht="15" hidden="false" customHeight="false" outlineLevel="0" collapsed="false">
      <c r="A9180" s="64" t="s">
        <v>1360</v>
      </c>
      <c r="B9180" s="64"/>
      <c r="C9180" s="64"/>
      <c r="D9180" s="64"/>
      <c r="E9180" s="64"/>
      <c r="F9180" s="64"/>
      <c r="G9180" s="65" t="n">
        <v>18.69</v>
      </c>
    </row>
    <row r="9181" customFormat="false" ht="15" hidden="false" customHeight="false" outlineLevel="0" collapsed="false">
      <c r="A9181" s="64" t="s">
        <v>1361</v>
      </c>
      <c r="B9181" s="64"/>
      <c r="C9181" s="64"/>
      <c r="D9181" s="64"/>
      <c r="E9181" s="64"/>
      <c r="F9181" s="64"/>
      <c r="G9181" s="65" t="n">
        <v>9</v>
      </c>
    </row>
    <row r="9182" customFormat="false" ht="15" hidden="false" customHeight="false" outlineLevel="0" collapsed="false">
      <c r="A9182" s="64" t="s">
        <v>1362</v>
      </c>
      <c r="B9182" s="64"/>
      <c r="C9182" s="64"/>
      <c r="D9182" s="64"/>
      <c r="E9182" s="64"/>
      <c r="F9182" s="64"/>
      <c r="G9182" s="65" t="n">
        <f aca="false">G9180*G9181</f>
        <v>168.21</v>
      </c>
    </row>
    <row r="9183" customFormat="false" ht="15" hidden="false" customHeight="false" outlineLevel="0" collapsed="false">
      <c r="A9183" s="66"/>
      <c r="B9183" s="66"/>
      <c r="C9183" s="66"/>
      <c r="D9183" s="66"/>
      <c r="E9183" s="66"/>
      <c r="F9183" s="66"/>
      <c r="G9183" s="66"/>
    </row>
    <row r="9184" customFormat="false" ht="38.25" hidden="false" customHeight="false" outlineLevel="0" collapsed="false">
      <c r="A9184" s="30" t="s">
        <v>1070</v>
      </c>
      <c r="B9184" s="30" t="s">
        <v>395</v>
      </c>
      <c r="C9184" s="61" t="s">
        <v>17</v>
      </c>
      <c r="D9184" s="61" t="s">
        <v>23</v>
      </c>
      <c r="E9184" s="62"/>
      <c r="F9184" s="25"/>
      <c r="G9184" s="25"/>
    </row>
    <row r="9185" customFormat="false" ht="38.25" hidden="false" customHeight="false" outlineLevel="0" collapsed="false">
      <c r="A9185" s="63" t="n">
        <v>2575</v>
      </c>
      <c r="B9185" s="23" t="s">
        <v>1811</v>
      </c>
      <c r="C9185" s="24" t="s">
        <v>1343</v>
      </c>
      <c r="D9185" s="24" t="s">
        <v>23</v>
      </c>
      <c r="E9185" s="62" t="n">
        <v>10</v>
      </c>
      <c r="F9185" s="26" t="n">
        <v>11.54</v>
      </c>
      <c r="G9185" s="26" t="n">
        <v>115.4</v>
      </c>
    </row>
    <row r="9186" customFormat="false" ht="25.5" hidden="false" customHeight="false" outlineLevel="0" collapsed="false">
      <c r="A9186" s="63" t="n">
        <v>39177</v>
      </c>
      <c r="B9186" s="23" t="s">
        <v>1812</v>
      </c>
      <c r="C9186" s="24" t="s">
        <v>1343</v>
      </c>
      <c r="D9186" s="24" t="s">
        <v>23</v>
      </c>
      <c r="E9186" s="62" t="n">
        <v>30</v>
      </c>
      <c r="F9186" s="26" t="n">
        <v>0.71</v>
      </c>
      <c r="G9186" s="26" t="n">
        <v>21.3</v>
      </c>
    </row>
    <row r="9187" customFormat="false" ht="38.25" hidden="false" customHeight="false" outlineLevel="0" collapsed="false">
      <c r="A9187" s="63" t="n">
        <v>39211</v>
      </c>
      <c r="B9187" s="23" t="s">
        <v>1813</v>
      </c>
      <c r="C9187" s="24" t="s">
        <v>1343</v>
      </c>
      <c r="D9187" s="24" t="s">
        <v>23</v>
      </c>
      <c r="E9187" s="62" t="n">
        <v>30</v>
      </c>
      <c r="F9187" s="26" t="n">
        <v>0.62</v>
      </c>
      <c r="G9187" s="26" t="n">
        <v>18.6</v>
      </c>
    </row>
    <row r="9188" customFormat="false" ht="25.5" hidden="false" customHeight="false" outlineLevel="0" collapsed="false">
      <c r="A9188" s="63" t="s">
        <v>1367</v>
      </c>
      <c r="B9188" s="23" t="s">
        <v>1368</v>
      </c>
      <c r="C9188" s="24" t="s">
        <v>17</v>
      </c>
      <c r="D9188" s="24" t="s">
        <v>1314</v>
      </c>
      <c r="E9188" s="62" t="n">
        <v>3</v>
      </c>
      <c r="F9188" s="26" t="n">
        <v>15.68</v>
      </c>
      <c r="G9188" s="26" t="n">
        <v>47.03</v>
      </c>
    </row>
    <row r="9189" customFormat="false" ht="15" hidden="false" customHeight="false" outlineLevel="0" collapsed="false">
      <c r="A9189" s="64" t="s">
        <v>1353</v>
      </c>
      <c r="B9189" s="64"/>
      <c r="C9189" s="64"/>
      <c r="D9189" s="64"/>
      <c r="E9189" s="64"/>
      <c r="F9189" s="64"/>
      <c r="G9189" s="65" t="n">
        <v>3.44</v>
      </c>
    </row>
    <row r="9190" customFormat="false" ht="15" hidden="false" customHeight="false" outlineLevel="0" collapsed="false">
      <c r="A9190" s="64" t="s">
        <v>1354</v>
      </c>
      <c r="B9190" s="64"/>
      <c r="C9190" s="64"/>
      <c r="D9190" s="64"/>
      <c r="E9190" s="64"/>
      <c r="F9190" s="64"/>
      <c r="G9190" s="65" t="n">
        <v>16.79</v>
      </c>
    </row>
    <row r="9191" customFormat="false" ht="15" hidden="false" customHeight="false" outlineLevel="0" collapsed="false">
      <c r="A9191" s="64" t="s">
        <v>1355</v>
      </c>
      <c r="B9191" s="64"/>
      <c r="C9191" s="64"/>
      <c r="D9191" s="64"/>
      <c r="E9191" s="64"/>
      <c r="F9191" s="64"/>
      <c r="G9191" s="65" t="n">
        <v>20.23</v>
      </c>
    </row>
    <row r="9192" customFormat="false" ht="15" hidden="false" customHeight="false" outlineLevel="0" collapsed="false">
      <c r="A9192" s="64" t="s">
        <v>1356</v>
      </c>
      <c r="B9192" s="64"/>
      <c r="C9192" s="64"/>
      <c r="D9192" s="64"/>
      <c r="E9192" s="64"/>
      <c r="F9192" s="64"/>
      <c r="G9192" s="65" t="n">
        <v>0</v>
      </c>
    </row>
    <row r="9193" customFormat="false" ht="15" hidden="false" customHeight="false" outlineLevel="0" collapsed="false">
      <c r="A9193" s="64" t="s">
        <v>1357</v>
      </c>
      <c r="B9193" s="64"/>
      <c r="C9193" s="64"/>
      <c r="D9193" s="64"/>
      <c r="E9193" s="64"/>
      <c r="F9193" s="64"/>
      <c r="G9193" s="65" t="n">
        <v>5.19</v>
      </c>
    </row>
    <row r="9194" customFormat="false" ht="15" hidden="false" customHeight="false" outlineLevel="0" collapsed="false">
      <c r="A9194" s="64" t="s">
        <v>1358</v>
      </c>
      <c r="B9194" s="64"/>
      <c r="C9194" s="64"/>
      <c r="D9194" s="64"/>
      <c r="E9194" s="64"/>
      <c r="F9194" s="64"/>
      <c r="G9194" s="65" t="n">
        <v>0</v>
      </c>
    </row>
    <row r="9195" customFormat="false" ht="15" hidden="false" customHeight="false" outlineLevel="0" collapsed="false">
      <c r="A9195" s="64" t="s">
        <v>1359</v>
      </c>
      <c r="B9195" s="64"/>
      <c r="C9195" s="64"/>
      <c r="D9195" s="64"/>
      <c r="E9195" s="64"/>
      <c r="F9195" s="64"/>
      <c r="G9195" s="65" t="n">
        <v>5.19</v>
      </c>
    </row>
    <row r="9196" customFormat="false" ht="15" hidden="false" customHeight="false" outlineLevel="0" collapsed="false">
      <c r="A9196" s="64" t="s">
        <v>1360</v>
      </c>
      <c r="B9196" s="64"/>
      <c r="C9196" s="64"/>
      <c r="D9196" s="64"/>
      <c r="E9196" s="64"/>
      <c r="F9196" s="64"/>
      <c r="G9196" s="65" t="n">
        <v>25.42</v>
      </c>
    </row>
    <row r="9197" customFormat="false" ht="15" hidden="false" customHeight="false" outlineLevel="0" collapsed="false">
      <c r="A9197" s="64" t="s">
        <v>1361</v>
      </c>
      <c r="B9197" s="64"/>
      <c r="C9197" s="64"/>
      <c r="D9197" s="64"/>
      <c r="E9197" s="64"/>
      <c r="F9197" s="64"/>
      <c r="G9197" s="65" t="n">
        <v>10</v>
      </c>
    </row>
    <row r="9198" customFormat="false" ht="15" hidden="false" customHeight="false" outlineLevel="0" collapsed="false">
      <c r="A9198" s="64" t="s">
        <v>1362</v>
      </c>
      <c r="B9198" s="64"/>
      <c r="C9198" s="64"/>
      <c r="D9198" s="64"/>
      <c r="E9198" s="64"/>
      <c r="F9198" s="64"/>
      <c r="G9198" s="65" t="n">
        <f aca="false">G9196*G9197</f>
        <v>254.2</v>
      </c>
    </row>
    <row r="9199" customFormat="false" ht="15" hidden="false" customHeight="false" outlineLevel="0" collapsed="false">
      <c r="A9199" s="66"/>
      <c r="B9199" s="66"/>
      <c r="C9199" s="66"/>
      <c r="D9199" s="66"/>
      <c r="E9199" s="66"/>
      <c r="F9199" s="66"/>
      <c r="G9199" s="66"/>
    </row>
    <row r="9200" customFormat="false" ht="38.25" hidden="false" customHeight="false" outlineLevel="0" collapsed="false">
      <c r="A9200" s="30" t="s">
        <v>1071</v>
      </c>
      <c r="B9200" s="30" t="s">
        <v>397</v>
      </c>
      <c r="C9200" s="61" t="s">
        <v>17</v>
      </c>
      <c r="D9200" s="61" t="s">
        <v>23</v>
      </c>
      <c r="E9200" s="62"/>
      <c r="F9200" s="25"/>
      <c r="G9200" s="25"/>
    </row>
    <row r="9201" customFormat="false" ht="25.5" hidden="false" customHeight="false" outlineLevel="0" collapsed="false">
      <c r="A9201" s="63" t="n">
        <v>39178</v>
      </c>
      <c r="B9201" s="23" t="s">
        <v>1814</v>
      </c>
      <c r="C9201" s="24" t="s">
        <v>1343</v>
      </c>
      <c r="D9201" s="24" t="s">
        <v>23</v>
      </c>
      <c r="E9201" s="62" t="n">
        <v>15</v>
      </c>
      <c r="F9201" s="26" t="n">
        <v>0.78</v>
      </c>
      <c r="G9201" s="26" t="n">
        <v>11.7</v>
      </c>
    </row>
    <row r="9202" customFormat="false" ht="38.25" hidden="false" customHeight="false" outlineLevel="0" collapsed="false">
      <c r="A9202" s="63" t="n">
        <v>39212</v>
      </c>
      <c r="B9202" s="23" t="s">
        <v>1815</v>
      </c>
      <c r="C9202" s="24" t="s">
        <v>1343</v>
      </c>
      <c r="D9202" s="24" t="s">
        <v>23</v>
      </c>
      <c r="E9202" s="62" t="n">
        <v>15</v>
      </c>
      <c r="F9202" s="26" t="n">
        <v>0.69</v>
      </c>
      <c r="G9202" s="26" t="n">
        <v>10.35</v>
      </c>
    </row>
    <row r="9203" customFormat="false" ht="25.5" hidden="false" customHeight="false" outlineLevel="0" collapsed="false">
      <c r="A9203" s="63" t="s">
        <v>1367</v>
      </c>
      <c r="B9203" s="23" t="s">
        <v>1368</v>
      </c>
      <c r="C9203" s="24" t="s">
        <v>17</v>
      </c>
      <c r="D9203" s="24" t="s">
        <v>1314</v>
      </c>
      <c r="E9203" s="62" t="n">
        <v>1.5</v>
      </c>
      <c r="F9203" s="26" t="n">
        <v>15.68</v>
      </c>
      <c r="G9203" s="26" t="n">
        <v>23.52</v>
      </c>
    </row>
    <row r="9204" customFormat="false" ht="15" hidden="false" customHeight="false" outlineLevel="0" collapsed="false">
      <c r="A9204" s="64" t="s">
        <v>1353</v>
      </c>
      <c r="B9204" s="64"/>
      <c r="C9204" s="64"/>
      <c r="D9204" s="64"/>
      <c r="E9204" s="64"/>
      <c r="F9204" s="64"/>
      <c r="G9204" s="65" t="n">
        <v>3.44</v>
      </c>
    </row>
    <row r="9205" customFormat="false" ht="15" hidden="false" customHeight="false" outlineLevel="0" collapsed="false">
      <c r="A9205" s="64" t="s">
        <v>1354</v>
      </c>
      <c r="B9205" s="64"/>
      <c r="C9205" s="64"/>
      <c r="D9205" s="64"/>
      <c r="E9205" s="64"/>
      <c r="F9205" s="64"/>
      <c r="G9205" s="65" t="n">
        <v>5.67</v>
      </c>
    </row>
    <row r="9206" customFormat="false" ht="15" hidden="false" customHeight="false" outlineLevel="0" collapsed="false">
      <c r="A9206" s="64" t="s">
        <v>1355</v>
      </c>
      <c r="B9206" s="64"/>
      <c r="C9206" s="64"/>
      <c r="D9206" s="64"/>
      <c r="E9206" s="64"/>
      <c r="F9206" s="64"/>
      <c r="G9206" s="65" t="n">
        <v>9.11</v>
      </c>
    </row>
    <row r="9207" customFormat="false" ht="15" hidden="false" customHeight="false" outlineLevel="0" collapsed="false">
      <c r="A9207" s="64" t="s">
        <v>1356</v>
      </c>
      <c r="B9207" s="64"/>
      <c r="C9207" s="64"/>
      <c r="D9207" s="64"/>
      <c r="E9207" s="64"/>
      <c r="F9207" s="64"/>
      <c r="G9207" s="65" t="n">
        <v>0</v>
      </c>
    </row>
    <row r="9208" customFormat="false" ht="15" hidden="false" customHeight="false" outlineLevel="0" collapsed="false">
      <c r="A9208" s="64" t="s">
        <v>1357</v>
      </c>
      <c r="B9208" s="64"/>
      <c r="C9208" s="64"/>
      <c r="D9208" s="64"/>
      <c r="E9208" s="64"/>
      <c r="F9208" s="64"/>
      <c r="G9208" s="65" t="n">
        <v>2.34</v>
      </c>
    </row>
    <row r="9209" customFormat="false" ht="15" hidden="false" customHeight="false" outlineLevel="0" collapsed="false">
      <c r="A9209" s="64" t="s">
        <v>1358</v>
      </c>
      <c r="B9209" s="64"/>
      <c r="C9209" s="64"/>
      <c r="D9209" s="64"/>
      <c r="E9209" s="64"/>
      <c r="F9209" s="64"/>
      <c r="G9209" s="65" t="n">
        <v>0</v>
      </c>
    </row>
    <row r="9210" customFormat="false" ht="15" hidden="false" customHeight="false" outlineLevel="0" collapsed="false">
      <c r="A9210" s="64" t="s">
        <v>1359</v>
      </c>
      <c r="B9210" s="64"/>
      <c r="C9210" s="64"/>
      <c r="D9210" s="64"/>
      <c r="E9210" s="64"/>
      <c r="F9210" s="64"/>
      <c r="G9210" s="65" t="n">
        <v>2.34</v>
      </c>
    </row>
    <row r="9211" customFormat="false" ht="15" hidden="false" customHeight="false" outlineLevel="0" collapsed="false">
      <c r="A9211" s="64" t="s">
        <v>1360</v>
      </c>
      <c r="B9211" s="64"/>
      <c r="C9211" s="64"/>
      <c r="D9211" s="64"/>
      <c r="E9211" s="64"/>
      <c r="F9211" s="64"/>
      <c r="G9211" s="65" t="n">
        <v>11.45</v>
      </c>
    </row>
    <row r="9212" customFormat="false" ht="15" hidden="false" customHeight="false" outlineLevel="0" collapsed="false">
      <c r="A9212" s="64" t="s">
        <v>1361</v>
      </c>
      <c r="B9212" s="64"/>
      <c r="C9212" s="64"/>
      <c r="D9212" s="64"/>
      <c r="E9212" s="64"/>
      <c r="F9212" s="64"/>
      <c r="G9212" s="65" t="n">
        <v>5</v>
      </c>
    </row>
    <row r="9213" customFormat="false" ht="15" hidden="false" customHeight="false" outlineLevel="0" collapsed="false">
      <c r="A9213" s="64" t="s">
        <v>1362</v>
      </c>
      <c r="B9213" s="64"/>
      <c r="C9213" s="64"/>
      <c r="D9213" s="64"/>
      <c r="E9213" s="64"/>
      <c r="F9213" s="64"/>
      <c r="G9213" s="65" t="n">
        <f aca="false">G9211*G9212</f>
        <v>57.25</v>
      </c>
    </row>
    <row r="9214" customFormat="false" ht="15" hidden="false" customHeight="false" outlineLevel="0" collapsed="false">
      <c r="A9214" s="66"/>
      <c r="B9214" s="66"/>
      <c r="C9214" s="66"/>
      <c r="D9214" s="66"/>
      <c r="E9214" s="66"/>
      <c r="F9214" s="66"/>
      <c r="G9214" s="66"/>
    </row>
    <row r="9215" customFormat="false" ht="38.25" hidden="false" customHeight="false" outlineLevel="0" collapsed="false">
      <c r="A9215" s="30" t="s">
        <v>1072</v>
      </c>
      <c r="B9215" s="30" t="s">
        <v>405</v>
      </c>
      <c r="C9215" s="61" t="s">
        <v>17</v>
      </c>
      <c r="D9215" s="61" t="s">
        <v>23</v>
      </c>
      <c r="E9215" s="62"/>
      <c r="F9215" s="25"/>
      <c r="G9215" s="25"/>
    </row>
    <row r="9216" customFormat="false" ht="38.25" hidden="false" customHeight="false" outlineLevel="0" collapsed="false">
      <c r="A9216" s="63" t="n">
        <v>2566</v>
      </c>
      <c r="B9216" s="23" t="s">
        <v>1819</v>
      </c>
      <c r="C9216" s="24" t="s">
        <v>1343</v>
      </c>
      <c r="D9216" s="24" t="s">
        <v>23</v>
      </c>
      <c r="E9216" s="62" t="n">
        <v>4</v>
      </c>
      <c r="F9216" s="26" t="n">
        <v>8.34</v>
      </c>
      <c r="G9216" s="26" t="n">
        <v>33.36</v>
      </c>
    </row>
    <row r="9217" customFormat="false" ht="25.5" hidden="false" customHeight="false" outlineLevel="0" collapsed="false">
      <c r="A9217" s="63" t="n">
        <v>39177</v>
      </c>
      <c r="B9217" s="23" t="s">
        <v>1812</v>
      </c>
      <c r="C9217" s="24" t="s">
        <v>1343</v>
      </c>
      <c r="D9217" s="24" t="s">
        <v>23</v>
      </c>
      <c r="E9217" s="62" t="n">
        <v>4</v>
      </c>
      <c r="F9217" s="26" t="n">
        <v>0.71</v>
      </c>
      <c r="G9217" s="26" t="n">
        <v>2.84</v>
      </c>
    </row>
    <row r="9218" customFormat="false" ht="38.25" hidden="false" customHeight="false" outlineLevel="0" collapsed="false">
      <c r="A9218" s="63" t="n">
        <v>39211</v>
      </c>
      <c r="B9218" s="23" t="s">
        <v>1813</v>
      </c>
      <c r="C9218" s="24" t="s">
        <v>1343</v>
      </c>
      <c r="D9218" s="24" t="s">
        <v>23</v>
      </c>
      <c r="E9218" s="62" t="n">
        <v>4</v>
      </c>
      <c r="F9218" s="26" t="n">
        <v>0.62</v>
      </c>
      <c r="G9218" s="26" t="n">
        <v>2.48</v>
      </c>
    </row>
    <row r="9219" customFormat="false" ht="25.5" hidden="false" customHeight="false" outlineLevel="0" collapsed="false">
      <c r="A9219" s="63" t="s">
        <v>1367</v>
      </c>
      <c r="B9219" s="23" t="s">
        <v>1368</v>
      </c>
      <c r="C9219" s="24" t="s">
        <v>17</v>
      </c>
      <c r="D9219" s="24" t="s">
        <v>1314</v>
      </c>
      <c r="E9219" s="62" t="n">
        <v>1.2</v>
      </c>
      <c r="F9219" s="26" t="n">
        <v>15.68</v>
      </c>
      <c r="G9219" s="26" t="n">
        <v>18.81</v>
      </c>
    </row>
    <row r="9220" customFormat="false" ht="15" hidden="false" customHeight="false" outlineLevel="0" collapsed="false">
      <c r="A9220" s="64" t="s">
        <v>1353</v>
      </c>
      <c r="B9220" s="64"/>
      <c r="C9220" s="64"/>
      <c r="D9220" s="64"/>
      <c r="E9220" s="64"/>
      <c r="F9220" s="64"/>
      <c r="G9220" s="65" t="n">
        <v>3.44</v>
      </c>
    </row>
    <row r="9221" customFormat="false" ht="15" hidden="false" customHeight="false" outlineLevel="0" collapsed="false">
      <c r="A9221" s="64" t="s">
        <v>1354</v>
      </c>
      <c r="B9221" s="64"/>
      <c r="C9221" s="64"/>
      <c r="D9221" s="64"/>
      <c r="E9221" s="64"/>
      <c r="F9221" s="64"/>
      <c r="G9221" s="65" t="n">
        <v>10.93</v>
      </c>
    </row>
    <row r="9222" customFormat="false" ht="15" hidden="false" customHeight="false" outlineLevel="0" collapsed="false">
      <c r="A9222" s="64" t="s">
        <v>1355</v>
      </c>
      <c r="B9222" s="64"/>
      <c r="C9222" s="64"/>
      <c r="D9222" s="64"/>
      <c r="E9222" s="64"/>
      <c r="F9222" s="64"/>
      <c r="G9222" s="65" t="n">
        <v>14.37</v>
      </c>
    </row>
    <row r="9223" customFormat="false" ht="15" hidden="false" customHeight="false" outlineLevel="0" collapsed="false">
      <c r="A9223" s="64" t="s">
        <v>1356</v>
      </c>
      <c r="B9223" s="64"/>
      <c r="C9223" s="64"/>
      <c r="D9223" s="64"/>
      <c r="E9223" s="64"/>
      <c r="F9223" s="64"/>
      <c r="G9223" s="65" t="n">
        <v>0</v>
      </c>
    </row>
    <row r="9224" customFormat="false" ht="15" hidden="false" customHeight="false" outlineLevel="0" collapsed="false">
      <c r="A9224" s="64" t="s">
        <v>1357</v>
      </c>
      <c r="B9224" s="64"/>
      <c r="C9224" s="64"/>
      <c r="D9224" s="64"/>
      <c r="E9224" s="64"/>
      <c r="F9224" s="64"/>
      <c r="G9224" s="65" t="n">
        <v>3.69</v>
      </c>
    </row>
    <row r="9225" customFormat="false" ht="15" hidden="false" customHeight="false" outlineLevel="0" collapsed="false">
      <c r="A9225" s="64" t="s">
        <v>1358</v>
      </c>
      <c r="B9225" s="64"/>
      <c r="C9225" s="64"/>
      <c r="D9225" s="64"/>
      <c r="E9225" s="64"/>
      <c r="F9225" s="64"/>
      <c r="G9225" s="65" t="n">
        <v>0</v>
      </c>
    </row>
    <row r="9226" customFormat="false" ht="15" hidden="false" customHeight="false" outlineLevel="0" collapsed="false">
      <c r="A9226" s="64" t="s">
        <v>1359</v>
      </c>
      <c r="B9226" s="64"/>
      <c r="C9226" s="64"/>
      <c r="D9226" s="64"/>
      <c r="E9226" s="64"/>
      <c r="F9226" s="64"/>
      <c r="G9226" s="65" t="n">
        <v>3.69</v>
      </c>
    </row>
    <row r="9227" customFormat="false" ht="15" hidden="false" customHeight="false" outlineLevel="0" collapsed="false">
      <c r="A9227" s="64" t="s">
        <v>1360</v>
      </c>
      <c r="B9227" s="64"/>
      <c r="C9227" s="64"/>
      <c r="D9227" s="64"/>
      <c r="E9227" s="64"/>
      <c r="F9227" s="64"/>
      <c r="G9227" s="65" t="n">
        <v>18.06</v>
      </c>
    </row>
    <row r="9228" customFormat="false" ht="15" hidden="false" customHeight="false" outlineLevel="0" collapsed="false">
      <c r="A9228" s="64" t="s">
        <v>1361</v>
      </c>
      <c r="B9228" s="64"/>
      <c r="C9228" s="64"/>
      <c r="D9228" s="64"/>
      <c r="E9228" s="64"/>
      <c r="F9228" s="64"/>
      <c r="G9228" s="65" t="n">
        <v>4</v>
      </c>
    </row>
    <row r="9229" customFormat="false" ht="15" hidden="false" customHeight="false" outlineLevel="0" collapsed="false">
      <c r="A9229" s="64" t="s">
        <v>1362</v>
      </c>
      <c r="B9229" s="64"/>
      <c r="C9229" s="64"/>
      <c r="D9229" s="64"/>
      <c r="E9229" s="64"/>
      <c r="F9229" s="64"/>
      <c r="G9229" s="65" t="n">
        <f aca="false">G9227*G9228</f>
        <v>72.24</v>
      </c>
    </row>
    <row r="9230" customFormat="false" ht="15" hidden="false" customHeight="false" outlineLevel="0" collapsed="false">
      <c r="A9230" s="66"/>
      <c r="B9230" s="66"/>
      <c r="C9230" s="66"/>
      <c r="D9230" s="66"/>
      <c r="E9230" s="66"/>
      <c r="F9230" s="66"/>
      <c r="G9230" s="66"/>
    </row>
    <row r="9231" customFormat="false" ht="63.75" hidden="false" customHeight="false" outlineLevel="0" collapsed="false">
      <c r="A9231" s="30" t="s">
        <v>1073</v>
      </c>
      <c r="B9231" s="30" t="s">
        <v>407</v>
      </c>
      <c r="C9231" s="61" t="s">
        <v>17</v>
      </c>
      <c r="D9231" s="61" t="s">
        <v>23</v>
      </c>
      <c r="E9231" s="62"/>
      <c r="F9231" s="25"/>
      <c r="G9231" s="25"/>
    </row>
    <row r="9232" customFormat="false" ht="51" hidden="false" customHeight="false" outlineLevel="0" collapsed="false">
      <c r="A9232" s="63" t="s">
        <v>1820</v>
      </c>
      <c r="B9232" s="23" t="s">
        <v>1821</v>
      </c>
      <c r="C9232" s="24" t="s">
        <v>1343</v>
      </c>
      <c r="D9232" s="24" t="s">
        <v>23</v>
      </c>
      <c r="E9232" s="62" t="n">
        <v>85</v>
      </c>
      <c r="F9232" s="26" t="n">
        <v>1.47</v>
      </c>
      <c r="G9232" s="26" t="n">
        <v>124.95</v>
      </c>
    </row>
    <row r="9233" customFormat="false" ht="25.5" hidden="false" customHeight="false" outlineLevel="0" collapsed="false">
      <c r="A9233" s="63" t="s">
        <v>1367</v>
      </c>
      <c r="B9233" s="23" t="s">
        <v>1368</v>
      </c>
      <c r="C9233" s="24" t="s">
        <v>17</v>
      </c>
      <c r="D9233" s="24" t="s">
        <v>1314</v>
      </c>
      <c r="E9233" s="62" t="n">
        <v>25.5</v>
      </c>
      <c r="F9233" s="26" t="n">
        <v>15.68</v>
      </c>
      <c r="G9233" s="26" t="n">
        <v>399.78</v>
      </c>
    </row>
    <row r="9234" customFormat="false" ht="25.5" hidden="false" customHeight="false" outlineLevel="0" collapsed="false">
      <c r="A9234" s="63" t="s">
        <v>1349</v>
      </c>
      <c r="B9234" s="23" t="s">
        <v>1350</v>
      </c>
      <c r="C9234" s="24" t="s">
        <v>17</v>
      </c>
      <c r="D9234" s="24" t="s">
        <v>1314</v>
      </c>
      <c r="E9234" s="62" t="n">
        <v>25.5</v>
      </c>
      <c r="F9234" s="26" t="n">
        <v>12.54</v>
      </c>
      <c r="G9234" s="26" t="n">
        <v>319.71</v>
      </c>
    </row>
    <row r="9235" customFormat="false" ht="15" hidden="false" customHeight="false" outlineLevel="0" collapsed="false">
      <c r="A9235" s="64" t="s">
        <v>1353</v>
      </c>
      <c r="B9235" s="64"/>
      <c r="C9235" s="64"/>
      <c r="D9235" s="64"/>
      <c r="E9235" s="64"/>
      <c r="F9235" s="64"/>
      <c r="G9235" s="65" t="n">
        <v>5.95</v>
      </c>
    </row>
    <row r="9236" customFormat="false" ht="15" hidden="false" customHeight="false" outlineLevel="0" collapsed="false">
      <c r="A9236" s="64" t="s">
        <v>1354</v>
      </c>
      <c r="B9236" s="64"/>
      <c r="C9236" s="64"/>
      <c r="D9236" s="64"/>
      <c r="E9236" s="64"/>
      <c r="F9236" s="64"/>
      <c r="G9236" s="65" t="n">
        <v>3.99</v>
      </c>
    </row>
    <row r="9237" customFormat="false" ht="15" hidden="false" customHeight="false" outlineLevel="0" collapsed="false">
      <c r="A9237" s="64" t="s">
        <v>1355</v>
      </c>
      <c r="B9237" s="64"/>
      <c r="C9237" s="64"/>
      <c r="D9237" s="64"/>
      <c r="E9237" s="64"/>
      <c r="F9237" s="64"/>
      <c r="G9237" s="65" t="n">
        <v>9.93</v>
      </c>
    </row>
    <row r="9238" customFormat="false" ht="15" hidden="false" customHeight="false" outlineLevel="0" collapsed="false">
      <c r="A9238" s="64" t="s">
        <v>1356</v>
      </c>
      <c r="B9238" s="64"/>
      <c r="C9238" s="64"/>
      <c r="D9238" s="64"/>
      <c r="E9238" s="64"/>
      <c r="F9238" s="64"/>
      <c r="G9238" s="65" t="n">
        <v>0</v>
      </c>
    </row>
    <row r="9239" customFormat="false" ht="15" hidden="false" customHeight="false" outlineLevel="0" collapsed="false">
      <c r="A9239" s="64" t="s">
        <v>1357</v>
      </c>
      <c r="B9239" s="64"/>
      <c r="C9239" s="64"/>
      <c r="D9239" s="64"/>
      <c r="E9239" s="64"/>
      <c r="F9239" s="64"/>
      <c r="G9239" s="65" t="n">
        <v>2.55</v>
      </c>
    </row>
    <row r="9240" customFormat="false" ht="15" hidden="false" customHeight="false" outlineLevel="0" collapsed="false">
      <c r="A9240" s="64" t="s">
        <v>1358</v>
      </c>
      <c r="B9240" s="64"/>
      <c r="C9240" s="64"/>
      <c r="D9240" s="64"/>
      <c r="E9240" s="64"/>
      <c r="F9240" s="64"/>
      <c r="G9240" s="65" t="n">
        <v>0</v>
      </c>
    </row>
    <row r="9241" customFormat="false" ht="15" hidden="false" customHeight="false" outlineLevel="0" collapsed="false">
      <c r="A9241" s="64" t="s">
        <v>1359</v>
      </c>
      <c r="B9241" s="64"/>
      <c r="C9241" s="64"/>
      <c r="D9241" s="64"/>
      <c r="E9241" s="64"/>
      <c r="F9241" s="64"/>
      <c r="G9241" s="65" t="n">
        <v>2.55</v>
      </c>
    </row>
    <row r="9242" customFormat="false" ht="15" hidden="false" customHeight="false" outlineLevel="0" collapsed="false">
      <c r="A9242" s="64" t="s">
        <v>1360</v>
      </c>
      <c r="B9242" s="64"/>
      <c r="C9242" s="64"/>
      <c r="D9242" s="64"/>
      <c r="E9242" s="64"/>
      <c r="F9242" s="64"/>
      <c r="G9242" s="65" t="n">
        <v>12.48</v>
      </c>
    </row>
    <row r="9243" customFormat="false" ht="15" hidden="false" customHeight="false" outlineLevel="0" collapsed="false">
      <c r="A9243" s="64" t="s">
        <v>1361</v>
      </c>
      <c r="B9243" s="64"/>
      <c r="C9243" s="64"/>
      <c r="D9243" s="64"/>
      <c r="E9243" s="64"/>
      <c r="F9243" s="64"/>
      <c r="G9243" s="65" t="n">
        <v>85</v>
      </c>
    </row>
    <row r="9244" customFormat="false" ht="15" hidden="false" customHeight="false" outlineLevel="0" collapsed="false">
      <c r="A9244" s="64" t="s">
        <v>1362</v>
      </c>
      <c r="B9244" s="64"/>
      <c r="C9244" s="64"/>
      <c r="D9244" s="64"/>
      <c r="E9244" s="64"/>
      <c r="F9244" s="64"/>
      <c r="G9244" s="65" t="n">
        <f aca="false">G9242*G9243</f>
        <v>1060.8</v>
      </c>
    </row>
    <row r="9245" customFormat="false" ht="15" hidden="false" customHeight="false" outlineLevel="0" collapsed="false">
      <c r="A9245" s="66"/>
      <c r="B9245" s="66"/>
      <c r="C9245" s="66"/>
      <c r="D9245" s="66"/>
      <c r="E9245" s="66"/>
      <c r="F9245" s="66"/>
      <c r="G9245" s="66"/>
    </row>
    <row r="9246" customFormat="false" ht="63.75" hidden="false" customHeight="false" outlineLevel="0" collapsed="false">
      <c r="A9246" s="30" t="s">
        <v>1074</v>
      </c>
      <c r="B9246" s="30" t="s">
        <v>409</v>
      </c>
      <c r="C9246" s="61" t="s">
        <v>17</v>
      </c>
      <c r="D9246" s="61" t="s">
        <v>23</v>
      </c>
      <c r="E9246" s="62"/>
      <c r="F9246" s="25"/>
      <c r="G9246" s="25"/>
    </row>
    <row r="9247" customFormat="false" ht="51" hidden="false" customHeight="false" outlineLevel="0" collapsed="false">
      <c r="A9247" s="63" t="n">
        <v>394</v>
      </c>
      <c r="B9247" s="23" t="s">
        <v>1822</v>
      </c>
      <c r="C9247" s="24" t="s">
        <v>1343</v>
      </c>
      <c r="D9247" s="24" t="s">
        <v>23</v>
      </c>
      <c r="E9247" s="62" t="n">
        <v>20</v>
      </c>
      <c r="F9247" s="26" t="n">
        <v>2.53</v>
      </c>
      <c r="G9247" s="26" t="n">
        <v>50.6</v>
      </c>
    </row>
    <row r="9248" customFormat="false" ht="25.5" hidden="false" customHeight="false" outlineLevel="0" collapsed="false">
      <c r="A9248" s="63" t="s">
        <v>1367</v>
      </c>
      <c r="B9248" s="23" t="s">
        <v>1368</v>
      </c>
      <c r="C9248" s="24" t="s">
        <v>17</v>
      </c>
      <c r="D9248" s="24" t="s">
        <v>1314</v>
      </c>
      <c r="E9248" s="62" t="n">
        <v>6</v>
      </c>
      <c r="F9248" s="26" t="n">
        <v>15.68</v>
      </c>
      <c r="G9248" s="26" t="n">
        <v>94.07</v>
      </c>
    </row>
    <row r="9249" customFormat="false" ht="25.5" hidden="false" customHeight="false" outlineLevel="0" collapsed="false">
      <c r="A9249" s="63" t="s">
        <v>1349</v>
      </c>
      <c r="B9249" s="23" t="s">
        <v>1350</v>
      </c>
      <c r="C9249" s="24" t="s">
        <v>17</v>
      </c>
      <c r="D9249" s="24" t="s">
        <v>1314</v>
      </c>
      <c r="E9249" s="62" t="n">
        <v>6</v>
      </c>
      <c r="F9249" s="26" t="n">
        <v>12.54</v>
      </c>
      <c r="G9249" s="26" t="n">
        <v>75.23</v>
      </c>
    </row>
    <row r="9250" customFormat="false" ht="15" hidden="false" customHeight="false" outlineLevel="0" collapsed="false">
      <c r="A9250" s="64" t="s">
        <v>1353</v>
      </c>
      <c r="B9250" s="64"/>
      <c r="C9250" s="64"/>
      <c r="D9250" s="64"/>
      <c r="E9250" s="64"/>
      <c r="F9250" s="64"/>
      <c r="G9250" s="65" t="n">
        <v>5.95</v>
      </c>
    </row>
    <row r="9251" customFormat="false" ht="15" hidden="false" customHeight="false" outlineLevel="0" collapsed="false">
      <c r="A9251" s="64" t="s">
        <v>1354</v>
      </c>
      <c r="B9251" s="64"/>
      <c r="C9251" s="64"/>
      <c r="D9251" s="64"/>
      <c r="E9251" s="64"/>
      <c r="F9251" s="64"/>
      <c r="G9251" s="65" t="n">
        <v>5.05</v>
      </c>
    </row>
    <row r="9252" customFormat="false" ht="15" hidden="false" customHeight="false" outlineLevel="0" collapsed="false">
      <c r="A9252" s="64" t="s">
        <v>1355</v>
      </c>
      <c r="B9252" s="64"/>
      <c r="C9252" s="64"/>
      <c r="D9252" s="64"/>
      <c r="E9252" s="64"/>
      <c r="F9252" s="64"/>
      <c r="G9252" s="65" t="n">
        <v>10.99</v>
      </c>
    </row>
    <row r="9253" customFormat="false" ht="15" hidden="false" customHeight="false" outlineLevel="0" collapsed="false">
      <c r="A9253" s="64" t="s">
        <v>1356</v>
      </c>
      <c r="B9253" s="64"/>
      <c r="C9253" s="64"/>
      <c r="D9253" s="64"/>
      <c r="E9253" s="64"/>
      <c r="F9253" s="64"/>
      <c r="G9253" s="65" t="n">
        <v>0</v>
      </c>
    </row>
    <row r="9254" customFormat="false" ht="15" hidden="false" customHeight="false" outlineLevel="0" collapsed="false">
      <c r="A9254" s="64" t="s">
        <v>1357</v>
      </c>
      <c r="B9254" s="64"/>
      <c r="C9254" s="64"/>
      <c r="D9254" s="64"/>
      <c r="E9254" s="64"/>
      <c r="F9254" s="64"/>
      <c r="G9254" s="65" t="n">
        <v>2.82</v>
      </c>
    </row>
    <row r="9255" customFormat="false" ht="15" hidden="false" customHeight="false" outlineLevel="0" collapsed="false">
      <c r="A9255" s="64" t="s">
        <v>1358</v>
      </c>
      <c r="B9255" s="64"/>
      <c r="C9255" s="64"/>
      <c r="D9255" s="64"/>
      <c r="E9255" s="64"/>
      <c r="F9255" s="64"/>
      <c r="G9255" s="65" t="n">
        <v>0</v>
      </c>
    </row>
    <row r="9256" customFormat="false" ht="15" hidden="false" customHeight="false" outlineLevel="0" collapsed="false">
      <c r="A9256" s="64" t="s">
        <v>1359</v>
      </c>
      <c r="B9256" s="64"/>
      <c r="C9256" s="64"/>
      <c r="D9256" s="64"/>
      <c r="E9256" s="64"/>
      <c r="F9256" s="64"/>
      <c r="G9256" s="65" t="n">
        <v>2.82</v>
      </c>
    </row>
    <row r="9257" customFormat="false" ht="15" hidden="false" customHeight="false" outlineLevel="0" collapsed="false">
      <c r="A9257" s="64" t="s">
        <v>1360</v>
      </c>
      <c r="B9257" s="64"/>
      <c r="C9257" s="64"/>
      <c r="D9257" s="64"/>
      <c r="E9257" s="64"/>
      <c r="F9257" s="64"/>
      <c r="G9257" s="65" t="n">
        <v>13.81</v>
      </c>
    </row>
    <row r="9258" customFormat="false" ht="15" hidden="false" customHeight="false" outlineLevel="0" collapsed="false">
      <c r="A9258" s="64" t="s">
        <v>1361</v>
      </c>
      <c r="B9258" s="64"/>
      <c r="C9258" s="64"/>
      <c r="D9258" s="64"/>
      <c r="E9258" s="64"/>
      <c r="F9258" s="64"/>
      <c r="G9258" s="65" t="n">
        <v>20</v>
      </c>
    </row>
    <row r="9259" customFormat="false" ht="15" hidden="false" customHeight="false" outlineLevel="0" collapsed="false">
      <c r="A9259" s="64" t="s">
        <v>1362</v>
      </c>
      <c r="B9259" s="64"/>
      <c r="C9259" s="64"/>
      <c r="D9259" s="64"/>
      <c r="E9259" s="64"/>
      <c r="F9259" s="64"/>
      <c r="G9259" s="65" t="n">
        <f aca="false">G9257*G9258</f>
        <v>276.2</v>
      </c>
    </row>
    <row r="9260" customFormat="false" ht="15" hidden="false" customHeight="false" outlineLevel="0" collapsed="false">
      <c r="A9260" s="66"/>
      <c r="B9260" s="66"/>
      <c r="C9260" s="66"/>
      <c r="D9260" s="66"/>
      <c r="E9260" s="66"/>
      <c r="F9260" s="66"/>
      <c r="G9260" s="66"/>
    </row>
    <row r="9261" customFormat="false" ht="63.75" hidden="false" customHeight="false" outlineLevel="0" collapsed="false">
      <c r="A9261" s="30" t="s">
        <v>1075</v>
      </c>
      <c r="B9261" s="30" t="s">
        <v>411</v>
      </c>
      <c r="C9261" s="61" t="s">
        <v>17</v>
      </c>
      <c r="D9261" s="61" t="s">
        <v>23</v>
      </c>
      <c r="E9261" s="62"/>
      <c r="F9261" s="25"/>
      <c r="G9261" s="25"/>
    </row>
    <row r="9262" customFormat="false" ht="51" hidden="false" customHeight="false" outlineLevel="0" collapsed="false">
      <c r="A9262" s="63" t="n">
        <v>395</v>
      </c>
      <c r="B9262" s="23" t="s">
        <v>1823</v>
      </c>
      <c r="C9262" s="24" t="s">
        <v>1343</v>
      </c>
      <c r="D9262" s="24" t="s">
        <v>23</v>
      </c>
      <c r="E9262" s="62" t="n">
        <v>5</v>
      </c>
      <c r="F9262" s="26" t="n">
        <v>2.43</v>
      </c>
      <c r="G9262" s="26" t="n">
        <v>12.15</v>
      </c>
    </row>
    <row r="9263" customFormat="false" ht="25.5" hidden="false" customHeight="false" outlineLevel="0" collapsed="false">
      <c r="A9263" s="63" t="s">
        <v>1367</v>
      </c>
      <c r="B9263" s="23" t="s">
        <v>1368</v>
      </c>
      <c r="C9263" s="24" t="s">
        <v>17</v>
      </c>
      <c r="D9263" s="24" t="s">
        <v>1314</v>
      </c>
      <c r="E9263" s="62" t="n">
        <v>1.5</v>
      </c>
      <c r="F9263" s="26" t="n">
        <v>15.68</v>
      </c>
      <c r="G9263" s="26" t="n">
        <v>23.52</v>
      </c>
    </row>
    <row r="9264" customFormat="false" ht="25.5" hidden="false" customHeight="false" outlineLevel="0" collapsed="false">
      <c r="A9264" s="63" t="s">
        <v>1349</v>
      </c>
      <c r="B9264" s="23" t="s">
        <v>1350</v>
      </c>
      <c r="C9264" s="24" t="s">
        <v>17</v>
      </c>
      <c r="D9264" s="24" t="s">
        <v>1314</v>
      </c>
      <c r="E9264" s="62" t="n">
        <v>1.5</v>
      </c>
      <c r="F9264" s="26" t="n">
        <v>12.54</v>
      </c>
      <c r="G9264" s="26" t="n">
        <v>18.81</v>
      </c>
    </row>
    <row r="9265" customFormat="false" ht="15" hidden="false" customHeight="false" outlineLevel="0" collapsed="false">
      <c r="A9265" s="64" t="s">
        <v>1353</v>
      </c>
      <c r="B9265" s="64"/>
      <c r="C9265" s="64"/>
      <c r="D9265" s="64"/>
      <c r="E9265" s="64"/>
      <c r="F9265" s="64"/>
      <c r="G9265" s="65" t="n">
        <v>5.95</v>
      </c>
    </row>
    <row r="9266" customFormat="false" ht="15" hidden="false" customHeight="false" outlineLevel="0" collapsed="false">
      <c r="A9266" s="64" t="s">
        <v>1354</v>
      </c>
      <c r="B9266" s="64"/>
      <c r="C9266" s="64"/>
      <c r="D9266" s="64"/>
      <c r="E9266" s="64"/>
      <c r="F9266" s="64"/>
      <c r="G9266" s="65" t="n">
        <v>4.95</v>
      </c>
    </row>
    <row r="9267" customFormat="false" ht="15" hidden="false" customHeight="false" outlineLevel="0" collapsed="false">
      <c r="A9267" s="64" t="s">
        <v>1355</v>
      </c>
      <c r="B9267" s="64"/>
      <c r="C9267" s="64"/>
      <c r="D9267" s="64"/>
      <c r="E9267" s="64"/>
      <c r="F9267" s="64"/>
      <c r="G9267" s="65" t="n">
        <v>10.89</v>
      </c>
    </row>
    <row r="9268" customFormat="false" ht="15" hidden="false" customHeight="false" outlineLevel="0" collapsed="false">
      <c r="A9268" s="64" t="s">
        <v>1356</v>
      </c>
      <c r="B9268" s="64"/>
      <c r="C9268" s="64"/>
      <c r="D9268" s="64"/>
      <c r="E9268" s="64"/>
      <c r="F9268" s="64"/>
      <c r="G9268" s="65" t="n">
        <v>0</v>
      </c>
    </row>
    <row r="9269" customFormat="false" ht="15" hidden="false" customHeight="false" outlineLevel="0" collapsed="false">
      <c r="A9269" s="64" t="s">
        <v>1357</v>
      </c>
      <c r="B9269" s="64"/>
      <c r="C9269" s="64"/>
      <c r="D9269" s="64"/>
      <c r="E9269" s="64"/>
      <c r="F9269" s="64"/>
      <c r="G9269" s="65" t="n">
        <v>2.79</v>
      </c>
    </row>
    <row r="9270" customFormat="false" ht="15" hidden="false" customHeight="false" outlineLevel="0" collapsed="false">
      <c r="A9270" s="64" t="s">
        <v>1358</v>
      </c>
      <c r="B9270" s="64"/>
      <c r="C9270" s="64"/>
      <c r="D9270" s="64"/>
      <c r="E9270" s="64"/>
      <c r="F9270" s="64"/>
      <c r="G9270" s="65" t="n">
        <v>0</v>
      </c>
    </row>
    <row r="9271" customFormat="false" ht="15" hidden="false" customHeight="false" outlineLevel="0" collapsed="false">
      <c r="A9271" s="64" t="s">
        <v>1359</v>
      </c>
      <c r="B9271" s="64"/>
      <c r="C9271" s="64"/>
      <c r="D9271" s="64"/>
      <c r="E9271" s="64"/>
      <c r="F9271" s="64"/>
      <c r="G9271" s="65" t="n">
        <v>2.79</v>
      </c>
    </row>
    <row r="9272" customFormat="false" ht="15" hidden="false" customHeight="false" outlineLevel="0" collapsed="false">
      <c r="A9272" s="64" t="s">
        <v>1360</v>
      </c>
      <c r="B9272" s="64"/>
      <c r="C9272" s="64"/>
      <c r="D9272" s="64"/>
      <c r="E9272" s="64"/>
      <c r="F9272" s="64"/>
      <c r="G9272" s="65" t="n">
        <v>13.69</v>
      </c>
    </row>
    <row r="9273" customFormat="false" ht="15" hidden="false" customHeight="false" outlineLevel="0" collapsed="false">
      <c r="A9273" s="64" t="s">
        <v>1361</v>
      </c>
      <c r="B9273" s="64"/>
      <c r="C9273" s="64"/>
      <c r="D9273" s="64"/>
      <c r="E9273" s="64"/>
      <c r="F9273" s="64"/>
      <c r="G9273" s="65" t="n">
        <v>5</v>
      </c>
    </row>
    <row r="9274" customFormat="false" ht="15" hidden="false" customHeight="false" outlineLevel="0" collapsed="false">
      <c r="A9274" s="64" t="s">
        <v>1362</v>
      </c>
      <c r="B9274" s="64"/>
      <c r="C9274" s="64"/>
      <c r="D9274" s="64"/>
      <c r="E9274" s="64"/>
      <c r="F9274" s="64"/>
      <c r="G9274" s="65" t="n">
        <f aca="false">G9272*G9273</f>
        <v>68.45</v>
      </c>
    </row>
    <row r="9275" customFormat="false" ht="15" hidden="false" customHeight="false" outlineLevel="0" collapsed="false">
      <c r="A9275" s="66"/>
      <c r="B9275" s="66"/>
      <c r="C9275" s="66"/>
      <c r="D9275" s="66"/>
      <c r="E9275" s="66"/>
      <c r="F9275" s="66"/>
      <c r="G9275" s="66"/>
    </row>
    <row r="9276" customFormat="false" ht="63.75" hidden="false" customHeight="false" outlineLevel="0" collapsed="false">
      <c r="A9276" s="30" t="s">
        <v>1076</v>
      </c>
      <c r="B9276" s="30" t="s">
        <v>413</v>
      </c>
      <c r="C9276" s="61" t="s">
        <v>17</v>
      </c>
      <c r="D9276" s="61" t="s">
        <v>49</v>
      </c>
      <c r="E9276" s="62"/>
      <c r="F9276" s="25"/>
      <c r="G9276" s="25"/>
    </row>
    <row r="9277" customFormat="false" ht="25.5" hidden="false" customHeight="false" outlineLevel="0" collapsed="false">
      <c r="A9277" s="63" t="n">
        <v>2674</v>
      </c>
      <c r="B9277" s="23" t="s">
        <v>1824</v>
      </c>
      <c r="C9277" s="24" t="s">
        <v>1343</v>
      </c>
      <c r="D9277" s="24" t="s">
        <v>49</v>
      </c>
      <c r="E9277" s="62" t="n">
        <v>33.05</v>
      </c>
      <c r="F9277" s="26" t="n">
        <v>2.45</v>
      </c>
      <c r="G9277" s="26" t="n">
        <v>80.98</v>
      </c>
    </row>
    <row r="9278" customFormat="false" ht="25.5" hidden="false" customHeight="false" outlineLevel="0" collapsed="false">
      <c r="A9278" s="63" t="n">
        <v>34562</v>
      </c>
      <c r="B9278" s="23" t="s">
        <v>1825</v>
      </c>
      <c r="C9278" s="24" t="s">
        <v>1343</v>
      </c>
      <c r="D9278" s="24" t="s">
        <v>114</v>
      </c>
      <c r="E9278" s="62" t="n">
        <v>0.06</v>
      </c>
      <c r="F9278" s="26" t="n">
        <v>9.21</v>
      </c>
      <c r="G9278" s="26" t="n">
        <v>0.54</v>
      </c>
    </row>
    <row r="9279" customFormat="false" ht="25.5" hidden="false" customHeight="false" outlineLevel="0" collapsed="false">
      <c r="A9279" s="63" t="s">
        <v>1373</v>
      </c>
      <c r="B9279" s="23" t="s">
        <v>1374</v>
      </c>
      <c r="C9279" s="24" t="s">
        <v>17</v>
      </c>
      <c r="D9279" s="24" t="s">
        <v>1314</v>
      </c>
      <c r="E9279" s="62" t="n">
        <v>3.32</v>
      </c>
      <c r="F9279" s="26" t="n">
        <v>12.83</v>
      </c>
      <c r="G9279" s="26" t="n">
        <v>42.52</v>
      </c>
    </row>
    <row r="9280" customFormat="false" ht="25.5" hidden="false" customHeight="false" outlineLevel="0" collapsed="false">
      <c r="A9280" s="63" t="s">
        <v>1367</v>
      </c>
      <c r="B9280" s="23" t="s">
        <v>1368</v>
      </c>
      <c r="C9280" s="24" t="s">
        <v>17</v>
      </c>
      <c r="D9280" s="24" t="s">
        <v>1314</v>
      </c>
      <c r="E9280" s="62" t="n">
        <v>3.32</v>
      </c>
      <c r="F9280" s="26" t="n">
        <v>15.68</v>
      </c>
      <c r="G9280" s="26" t="n">
        <v>51.97</v>
      </c>
    </row>
    <row r="9281" customFormat="false" ht="15" hidden="false" customHeight="false" outlineLevel="0" collapsed="false">
      <c r="A9281" s="64" t="s">
        <v>1353</v>
      </c>
      <c r="B9281" s="64"/>
      <c r="C9281" s="64"/>
      <c r="D9281" s="64"/>
      <c r="E9281" s="64"/>
      <c r="F9281" s="64"/>
      <c r="G9281" s="65" t="n">
        <v>2.05</v>
      </c>
    </row>
    <row r="9282" customFormat="false" ht="15" hidden="false" customHeight="false" outlineLevel="0" collapsed="false">
      <c r="A9282" s="64" t="s">
        <v>1354</v>
      </c>
      <c r="B9282" s="64"/>
      <c r="C9282" s="64"/>
      <c r="D9282" s="64"/>
      <c r="E9282" s="64"/>
      <c r="F9282" s="64"/>
      <c r="G9282" s="65" t="n">
        <v>3.36</v>
      </c>
    </row>
    <row r="9283" customFormat="false" ht="15" hidden="false" customHeight="false" outlineLevel="0" collapsed="false">
      <c r="A9283" s="64" t="s">
        <v>1355</v>
      </c>
      <c r="B9283" s="64"/>
      <c r="C9283" s="64"/>
      <c r="D9283" s="64"/>
      <c r="E9283" s="64"/>
      <c r="F9283" s="64"/>
      <c r="G9283" s="65" t="n">
        <v>5.42</v>
      </c>
    </row>
    <row r="9284" customFormat="false" ht="15" hidden="false" customHeight="false" outlineLevel="0" collapsed="false">
      <c r="A9284" s="64" t="s">
        <v>1356</v>
      </c>
      <c r="B9284" s="64"/>
      <c r="C9284" s="64"/>
      <c r="D9284" s="64"/>
      <c r="E9284" s="64"/>
      <c r="F9284" s="64"/>
      <c r="G9284" s="65" t="n">
        <v>0</v>
      </c>
    </row>
    <row r="9285" customFormat="false" ht="15" hidden="false" customHeight="false" outlineLevel="0" collapsed="false">
      <c r="A9285" s="64" t="s">
        <v>1357</v>
      </c>
      <c r="B9285" s="64"/>
      <c r="C9285" s="64"/>
      <c r="D9285" s="64"/>
      <c r="E9285" s="64"/>
      <c r="F9285" s="64"/>
      <c r="G9285" s="65" t="n">
        <v>1.39</v>
      </c>
    </row>
    <row r="9286" customFormat="false" ht="15" hidden="false" customHeight="false" outlineLevel="0" collapsed="false">
      <c r="A9286" s="64" t="s">
        <v>1358</v>
      </c>
      <c r="B9286" s="64"/>
      <c r="C9286" s="64"/>
      <c r="D9286" s="64"/>
      <c r="E9286" s="64"/>
      <c r="F9286" s="64"/>
      <c r="G9286" s="65" t="n">
        <v>0</v>
      </c>
    </row>
    <row r="9287" customFormat="false" ht="15" hidden="false" customHeight="false" outlineLevel="0" collapsed="false">
      <c r="A9287" s="64" t="s">
        <v>1359</v>
      </c>
      <c r="B9287" s="64"/>
      <c r="C9287" s="64"/>
      <c r="D9287" s="64"/>
      <c r="E9287" s="64"/>
      <c r="F9287" s="64"/>
      <c r="G9287" s="65" t="n">
        <v>1.39</v>
      </c>
    </row>
    <row r="9288" customFormat="false" ht="15" hidden="false" customHeight="false" outlineLevel="0" collapsed="false">
      <c r="A9288" s="64" t="s">
        <v>1360</v>
      </c>
      <c r="B9288" s="64"/>
      <c r="C9288" s="64"/>
      <c r="D9288" s="64"/>
      <c r="E9288" s="64"/>
      <c r="F9288" s="64"/>
      <c r="G9288" s="65" t="n">
        <v>6.8</v>
      </c>
    </row>
    <row r="9289" customFormat="false" ht="15" hidden="false" customHeight="false" outlineLevel="0" collapsed="false">
      <c r="A9289" s="64" t="s">
        <v>1361</v>
      </c>
      <c r="B9289" s="64"/>
      <c r="C9289" s="64"/>
      <c r="D9289" s="64"/>
      <c r="E9289" s="64"/>
      <c r="F9289" s="64"/>
      <c r="G9289" s="65" t="n">
        <v>32.5</v>
      </c>
    </row>
    <row r="9290" customFormat="false" ht="15" hidden="false" customHeight="false" outlineLevel="0" collapsed="false">
      <c r="A9290" s="64" t="s">
        <v>1362</v>
      </c>
      <c r="B9290" s="64"/>
      <c r="C9290" s="64"/>
      <c r="D9290" s="64"/>
      <c r="E9290" s="64"/>
      <c r="F9290" s="64"/>
      <c r="G9290" s="65" t="n">
        <f aca="false">G9288*G9289</f>
        <v>221</v>
      </c>
    </row>
    <row r="9291" customFormat="false" ht="15" hidden="false" customHeight="false" outlineLevel="0" collapsed="false">
      <c r="A9291" s="66"/>
      <c r="B9291" s="66"/>
      <c r="C9291" s="66"/>
      <c r="D9291" s="66"/>
      <c r="E9291" s="66"/>
      <c r="F9291" s="66"/>
      <c r="G9291" s="66"/>
    </row>
    <row r="9292" customFormat="false" ht="63.75" hidden="false" customHeight="false" outlineLevel="0" collapsed="false">
      <c r="A9292" s="30" t="s">
        <v>1077</v>
      </c>
      <c r="B9292" s="30" t="s">
        <v>415</v>
      </c>
      <c r="C9292" s="61" t="s">
        <v>17</v>
      </c>
      <c r="D9292" s="61" t="s">
        <v>49</v>
      </c>
      <c r="E9292" s="62"/>
      <c r="F9292" s="25"/>
      <c r="G9292" s="25"/>
    </row>
    <row r="9293" customFormat="false" ht="25.5" hidden="false" customHeight="false" outlineLevel="0" collapsed="false">
      <c r="A9293" s="63" t="n">
        <v>2685</v>
      </c>
      <c r="B9293" s="23" t="s">
        <v>1826</v>
      </c>
      <c r="C9293" s="24" t="s">
        <v>1343</v>
      </c>
      <c r="D9293" s="24" t="s">
        <v>49</v>
      </c>
      <c r="E9293" s="62" t="n">
        <v>54.36</v>
      </c>
      <c r="F9293" s="26" t="n">
        <v>3.83</v>
      </c>
      <c r="G9293" s="26" t="n">
        <v>208.19</v>
      </c>
    </row>
    <row r="9294" customFormat="false" ht="25.5" hidden="false" customHeight="false" outlineLevel="0" collapsed="false">
      <c r="A9294" s="63" t="n">
        <v>34562</v>
      </c>
      <c r="B9294" s="23" t="s">
        <v>1825</v>
      </c>
      <c r="C9294" s="24" t="s">
        <v>1343</v>
      </c>
      <c r="D9294" s="24" t="s">
        <v>114</v>
      </c>
      <c r="E9294" s="62" t="n">
        <v>0.11</v>
      </c>
      <c r="F9294" s="26" t="n">
        <v>9.21</v>
      </c>
      <c r="G9294" s="26" t="n">
        <v>0.98</v>
      </c>
    </row>
    <row r="9295" customFormat="false" ht="25.5" hidden="false" customHeight="false" outlineLevel="0" collapsed="false">
      <c r="A9295" s="63" t="s">
        <v>1373</v>
      </c>
      <c r="B9295" s="23" t="s">
        <v>1374</v>
      </c>
      <c r="C9295" s="24" t="s">
        <v>17</v>
      </c>
      <c r="D9295" s="24" t="s">
        <v>1314</v>
      </c>
      <c r="E9295" s="62" t="n">
        <v>6.73</v>
      </c>
      <c r="F9295" s="26" t="n">
        <v>12.83</v>
      </c>
      <c r="G9295" s="26" t="n">
        <v>86.39</v>
      </c>
    </row>
    <row r="9296" customFormat="false" ht="25.5" hidden="false" customHeight="false" outlineLevel="0" collapsed="false">
      <c r="A9296" s="63" t="s">
        <v>1367</v>
      </c>
      <c r="B9296" s="23" t="s">
        <v>1368</v>
      </c>
      <c r="C9296" s="24" t="s">
        <v>17</v>
      </c>
      <c r="D9296" s="24" t="s">
        <v>1314</v>
      </c>
      <c r="E9296" s="62" t="n">
        <v>6.73</v>
      </c>
      <c r="F9296" s="26" t="n">
        <v>15.68</v>
      </c>
      <c r="G9296" s="26" t="n">
        <v>105.58</v>
      </c>
    </row>
    <row r="9297" customFormat="false" ht="15" hidden="false" customHeight="false" outlineLevel="0" collapsed="false">
      <c r="A9297" s="64" t="s">
        <v>1353</v>
      </c>
      <c r="B9297" s="64"/>
      <c r="C9297" s="64"/>
      <c r="D9297" s="64"/>
      <c r="E9297" s="64"/>
      <c r="F9297" s="64"/>
      <c r="G9297" s="65" t="n">
        <v>2.53</v>
      </c>
    </row>
    <row r="9298" customFormat="false" ht="15" hidden="false" customHeight="false" outlineLevel="0" collapsed="false">
      <c r="A9298" s="64" t="s">
        <v>1354</v>
      </c>
      <c r="B9298" s="64"/>
      <c r="C9298" s="64"/>
      <c r="D9298" s="64"/>
      <c r="E9298" s="64"/>
      <c r="F9298" s="64"/>
      <c r="G9298" s="65" t="n">
        <v>4.97</v>
      </c>
    </row>
    <row r="9299" customFormat="false" ht="15" hidden="false" customHeight="false" outlineLevel="0" collapsed="false">
      <c r="A9299" s="64" t="s">
        <v>1355</v>
      </c>
      <c r="B9299" s="64"/>
      <c r="C9299" s="64"/>
      <c r="D9299" s="64"/>
      <c r="E9299" s="64"/>
      <c r="F9299" s="64"/>
      <c r="G9299" s="65" t="n">
        <v>7.51</v>
      </c>
    </row>
    <row r="9300" customFormat="false" ht="15" hidden="false" customHeight="false" outlineLevel="0" collapsed="false">
      <c r="A9300" s="64" t="s">
        <v>1356</v>
      </c>
      <c r="B9300" s="64"/>
      <c r="C9300" s="64"/>
      <c r="D9300" s="64"/>
      <c r="E9300" s="64"/>
      <c r="F9300" s="64"/>
      <c r="G9300" s="65" t="n">
        <v>0</v>
      </c>
    </row>
    <row r="9301" customFormat="false" ht="15" hidden="false" customHeight="false" outlineLevel="0" collapsed="false">
      <c r="A9301" s="64" t="s">
        <v>1357</v>
      </c>
      <c r="B9301" s="64"/>
      <c r="C9301" s="64"/>
      <c r="D9301" s="64"/>
      <c r="E9301" s="64"/>
      <c r="F9301" s="64"/>
      <c r="G9301" s="65" t="n">
        <v>1.93</v>
      </c>
    </row>
    <row r="9302" customFormat="false" ht="15" hidden="false" customHeight="false" outlineLevel="0" collapsed="false">
      <c r="A9302" s="64" t="s">
        <v>1358</v>
      </c>
      <c r="B9302" s="64"/>
      <c r="C9302" s="64"/>
      <c r="D9302" s="64"/>
      <c r="E9302" s="64"/>
      <c r="F9302" s="64"/>
      <c r="G9302" s="65" t="n">
        <v>0</v>
      </c>
    </row>
    <row r="9303" customFormat="false" ht="15" hidden="false" customHeight="false" outlineLevel="0" collapsed="false">
      <c r="A9303" s="64" t="s">
        <v>1359</v>
      </c>
      <c r="B9303" s="64"/>
      <c r="C9303" s="64"/>
      <c r="D9303" s="64"/>
      <c r="E9303" s="64"/>
      <c r="F9303" s="64"/>
      <c r="G9303" s="65" t="n">
        <v>1.93</v>
      </c>
    </row>
    <row r="9304" customFormat="false" ht="15" hidden="false" customHeight="false" outlineLevel="0" collapsed="false">
      <c r="A9304" s="64" t="s">
        <v>1360</v>
      </c>
      <c r="B9304" s="64"/>
      <c r="C9304" s="64"/>
      <c r="D9304" s="64"/>
      <c r="E9304" s="64"/>
      <c r="F9304" s="64"/>
      <c r="G9304" s="65" t="n">
        <v>9.43</v>
      </c>
    </row>
    <row r="9305" customFormat="false" ht="15" hidden="false" customHeight="false" outlineLevel="0" collapsed="false">
      <c r="A9305" s="64" t="s">
        <v>1361</v>
      </c>
      <c r="B9305" s="64"/>
      <c r="C9305" s="64"/>
      <c r="D9305" s="64"/>
      <c r="E9305" s="64"/>
      <c r="F9305" s="64"/>
      <c r="G9305" s="65" t="n">
        <v>53.45</v>
      </c>
    </row>
    <row r="9306" customFormat="false" ht="15" hidden="false" customHeight="false" outlineLevel="0" collapsed="false">
      <c r="A9306" s="64" t="s">
        <v>1362</v>
      </c>
      <c r="B9306" s="64"/>
      <c r="C9306" s="64"/>
      <c r="D9306" s="64"/>
      <c r="E9306" s="64"/>
      <c r="F9306" s="64"/>
      <c r="G9306" s="65" t="n">
        <f aca="false">G9304*G9305</f>
        <v>504.0335</v>
      </c>
    </row>
    <row r="9307" customFormat="false" ht="15" hidden="false" customHeight="false" outlineLevel="0" collapsed="false">
      <c r="A9307" s="66"/>
      <c r="B9307" s="66"/>
      <c r="C9307" s="66"/>
      <c r="D9307" s="66"/>
      <c r="E9307" s="66"/>
      <c r="F9307" s="66"/>
      <c r="G9307" s="66"/>
    </row>
    <row r="9308" customFormat="false" ht="63.75" hidden="false" customHeight="false" outlineLevel="0" collapsed="false">
      <c r="A9308" s="30" t="s">
        <v>1078</v>
      </c>
      <c r="B9308" s="30" t="s">
        <v>417</v>
      </c>
      <c r="C9308" s="61" t="s">
        <v>17</v>
      </c>
      <c r="D9308" s="61" t="s">
        <v>49</v>
      </c>
      <c r="E9308" s="62"/>
      <c r="F9308" s="25"/>
      <c r="G9308" s="25"/>
    </row>
    <row r="9309" customFormat="false" ht="25.5" hidden="false" customHeight="false" outlineLevel="0" collapsed="false">
      <c r="A9309" s="63" t="n">
        <v>2684</v>
      </c>
      <c r="B9309" s="23" t="s">
        <v>1828</v>
      </c>
      <c r="C9309" s="24" t="s">
        <v>1343</v>
      </c>
      <c r="D9309" s="24" t="s">
        <v>49</v>
      </c>
      <c r="E9309" s="62" t="n">
        <v>22.85</v>
      </c>
      <c r="F9309" s="26" t="n">
        <v>5.1</v>
      </c>
      <c r="G9309" s="26" t="n">
        <v>116.55</v>
      </c>
    </row>
    <row r="9310" customFormat="false" ht="25.5" hidden="false" customHeight="false" outlineLevel="0" collapsed="false">
      <c r="A9310" s="63" t="n">
        <v>34562</v>
      </c>
      <c r="B9310" s="23" t="s">
        <v>1825</v>
      </c>
      <c r="C9310" s="24" t="s">
        <v>1343</v>
      </c>
      <c r="D9310" s="24" t="s">
        <v>114</v>
      </c>
      <c r="E9310" s="62" t="n">
        <v>0.05</v>
      </c>
      <c r="F9310" s="26" t="n">
        <v>9.21</v>
      </c>
      <c r="G9310" s="26" t="n">
        <v>0.48</v>
      </c>
    </row>
    <row r="9311" customFormat="false" ht="25.5" hidden="false" customHeight="false" outlineLevel="0" collapsed="false">
      <c r="A9311" s="63" t="s">
        <v>1373</v>
      </c>
      <c r="B9311" s="23" t="s">
        <v>1374</v>
      </c>
      <c r="C9311" s="24" t="s">
        <v>17</v>
      </c>
      <c r="D9311" s="24" t="s">
        <v>1314</v>
      </c>
      <c r="E9311" s="62" t="n">
        <v>3.46</v>
      </c>
      <c r="F9311" s="26" t="n">
        <v>12.83</v>
      </c>
      <c r="G9311" s="26" t="n">
        <v>44.39</v>
      </c>
    </row>
    <row r="9312" customFormat="false" ht="25.5" hidden="false" customHeight="false" outlineLevel="0" collapsed="false">
      <c r="A9312" s="63" t="s">
        <v>1367</v>
      </c>
      <c r="B9312" s="23" t="s">
        <v>1368</v>
      </c>
      <c r="C9312" s="24" t="s">
        <v>17</v>
      </c>
      <c r="D9312" s="24" t="s">
        <v>1314</v>
      </c>
      <c r="E9312" s="62" t="n">
        <v>3.46</v>
      </c>
      <c r="F9312" s="26" t="n">
        <v>15.68</v>
      </c>
      <c r="G9312" s="26" t="n">
        <v>54.25</v>
      </c>
    </row>
    <row r="9313" customFormat="false" ht="15" hidden="false" customHeight="false" outlineLevel="0" collapsed="false">
      <c r="A9313" s="64" t="s">
        <v>1353</v>
      </c>
      <c r="B9313" s="64"/>
      <c r="C9313" s="64"/>
      <c r="D9313" s="64"/>
      <c r="E9313" s="64"/>
      <c r="F9313" s="64"/>
      <c r="G9313" s="65" t="n">
        <v>3.1</v>
      </c>
    </row>
    <row r="9314" customFormat="false" ht="15" hidden="false" customHeight="false" outlineLevel="0" collapsed="false">
      <c r="A9314" s="64" t="s">
        <v>1354</v>
      </c>
      <c r="B9314" s="64"/>
      <c r="C9314" s="64"/>
      <c r="D9314" s="64"/>
      <c r="E9314" s="64"/>
      <c r="F9314" s="64"/>
      <c r="G9314" s="65" t="n">
        <v>6.5</v>
      </c>
    </row>
    <row r="9315" customFormat="false" ht="15" hidden="false" customHeight="false" outlineLevel="0" collapsed="false">
      <c r="A9315" s="64" t="s">
        <v>1355</v>
      </c>
      <c r="B9315" s="64"/>
      <c r="C9315" s="64"/>
      <c r="D9315" s="64"/>
      <c r="E9315" s="64"/>
      <c r="F9315" s="64"/>
      <c r="G9315" s="65" t="n">
        <v>9.6</v>
      </c>
    </row>
    <row r="9316" customFormat="false" ht="15" hidden="false" customHeight="false" outlineLevel="0" collapsed="false">
      <c r="A9316" s="64" t="s">
        <v>1356</v>
      </c>
      <c r="B9316" s="64"/>
      <c r="C9316" s="64"/>
      <c r="D9316" s="64"/>
      <c r="E9316" s="64"/>
      <c r="F9316" s="64"/>
      <c r="G9316" s="65" t="n">
        <v>0</v>
      </c>
    </row>
    <row r="9317" customFormat="false" ht="15" hidden="false" customHeight="false" outlineLevel="0" collapsed="false">
      <c r="A9317" s="64" t="s">
        <v>1357</v>
      </c>
      <c r="B9317" s="64"/>
      <c r="C9317" s="64"/>
      <c r="D9317" s="64"/>
      <c r="E9317" s="64"/>
      <c r="F9317" s="64"/>
      <c r="G9317" s="65" t="n">
        <v>2.46</v>
      </c>
    </row>
    <row r="9318" customFormat="false" ht="15" hidden="false" customHeight="false" outlineLevel="0" collapsed="false">
      <c r="A9318" s="64" t="s">
        <v>1358</v>
      </c>
      <c r="B9318" s="64"/>
      <c r="C9318" s="64"/>
      <c r="D9318" s="64"/>
      <c r="E9318" s="64"/>
      <c r="F9318" s="64"/>
      <c r="G9318" s="65" t="n">
        <v>0</v>
      </c>
    </row>
    <row r="9319" customFormat="false" ht="15" hidden="false" customHeight="false" outlineLevel="0" collapsed="false">
      <c r="A9319" s="64" t="s">
        <v>1359</v>
      </c>
      <c r="B9319" s="64"/>
      <c r="C9319" s="64"/>
      <c r="D9319" s="64"/>
      <c r="E9319" s="64"/>
      <c r="F9319" s="64"/>
      <c r="G9319" s="65" t="n">
        <v>2.46</v>
      </c>
    </row>
    <row r="9320" customFormat="false" ht="15" hidden="false" customHeight="false" outlineLevel="0" collapsed="false">
      <c r="A9320" s="64" t="s">
        <v>1360</v>
      </c>
      <c r="B9320" s="64"/>
      <c r="C9320" s="64"/>
      <c r="D9320" s="64"/>
      <c r="E9320" s="64"/>
      <c r="F9320" s="64"/>
      <c r="G9320" s="65" t="n">
        <v>12.06</v>
      </c>
    </row>
    <row r="9321" customFormat="false" ht="15" hidden="false" customHeight="false" outlineLevel="0" collapsed="false">
      <c r="A9321" s="64" t="s">
        <v>1361</v>
      </c>
      <c r="B9321" s="64"/>
      <c r="C9321" s="64"/>
      <c r="D9321" s="64"/>
      <c r="E9321" s="64"/>
      <c r="F9321" s="64"/>
      <c r="G9321" s="65" t="n">
        <v>22.47</v>
      </c>
    </row>
    <row r="9322" customFormat="false" ht="15" hidden="false" customHeight="false" outlineLevel="0" collapsed="false">
      <c r="A9322" s="64" t="s">
        <v>1362</v>
      </c>
      <c r="B9322" s="64"/>
      <c r="C9322" s="64"/>
      <c r="D9322" s="64"/>
      <c r="E9322" s="64"/>
      <c r="F9322" s="64"/>
      <c r="G9322" s="65" t="n">
        <f aca="false">G9320*G9321</f>
        <v>270.9882</v>
      </c>
    </row>
    <row r="9323" customFormat="false" ht="15" hidden="false" customHeight="false" outlineLevel="0" collapsed="false">
      <c r="A9323" s="66"/>
      <c r="B9323" s="66"/>
      <c r="C9323" s="66"/>
      <c r="D9323" s="66"/>
      <c r="E9323" s="66"/>
      <c r="F9323" s="66"/>
      <c r="G9323" s="66"/>
    </row>
    <row r="9324" customFormat="false" ht="76.5" hidden="false" customHeight="false" outlineLevel="0" collapsed="false">
      <c r="A9324" s="30" t="s">
        <v>1079</v>
      </c>
      <c r="B9324" s="30" t="s">
        <v>419</v>
      </c>
      <c r="C9324" s="61" t="s">
        <v>17</v>
      </c>
      <c r="D9324" s="61" t="s">
        <v>23</v>
      </c>
      <c r="E9324" s="62"/>
      <c r="F9324" s="25"/>
      <c r="G9324" s="25"/>
    </row>
    <row r="9325" customFormat="false" ht="38.25" hidden="false" customHeight="false" outlineLevel="0" collapsed="false">
      <c r="A9325" s="63" t="n">
        <v>1879</v>
      </c>
      <c r="B9325" s="23" t="s">
        <v>1829</v>
      </c>
      <c r="C9325" s="24" t="s">
        <v>1343</v>
      </c>
      <c r="D9325" s="24" t="s">
        <v>23</v>
      </c>
      <c r="E9325" s="62" t="n">
        <v>16</v>
      </c>
      <c r="F9325" s="26" t="n">
        <v>1.94</v>
      </c>
      <c r="G9325" s="26" t="n">
        <v>31.04</v>
      </c>
    </row>
    <row r="9326" customFormat="false" ht="25.5" hidden="false" customHeight="false" outlineLevel="0" collapsed="false">
      <c r="A9326" s="63" t="s">
        <v>1373</v>
      </c>
      <c r="B9326" s="23" t="s">
        <v>1374</v>
      </c>
      <c r="C9326" s="24" t="s">
        <v>17</v>
      </c>
      <c r="D9326" s="24" t="s">
        <v>1314</v>
      </c>
      <c r="E9326" s="62" t="n">
        <v>3.23</v>
      </c>
      <c r="F9326" s="26" t="n">
        <v>12.83</v>
      </c>
      <c r="G9326" s="26" t="n">
        <v>41.46</v>
      </c>
    </row>
    <row r="9327" customFormat="false" ht="25.5" hidden="false" customHeight="false" outlineLevel="0" collapsed="false">
      <c r="A9327" s="63" t="s">
        <v>1367</v>
      </c>
      <c r="B9327" s="23" t="s">
        <v>1368</v>
      </c>
      <c r="C9327" s="24" t="s">
        <v>17</v>
      </c>
      <c r="D9327" s="24" t="s">
        <v>1314</v>
      </c>
      <c r="E9327" s="62" t="n">
        <v>3.23</v>
      </c>
      <c r="F9327" s="26" t="n">
        <v>15.68</v>
      </c>
      <c r="G9327" s="26" t="n">
        <v>50.67</v>
      </c>
    </row>
    <row r="9328" customFormat="false" ht="15" hidden="false" customHeight="false" outlineLevel="0" collapsed="false">
      <c r="A9328" s="64" t="s">
        <v>1353</v>
      </c>
      <c r="B9328" s="64"/>
      <c r="C9328" s="64"/>
      <c r="D9328" s="64"/>
      <c r="E9328" s="64"/>
      <c r="F9328" s="64"/>
      <c r="G9328" s="65" t="n">
        <v>4.06</v>
      </c>
    </row>
    <row r="9329" customFormat="false" ht="15" hidden="false" customHeight="false" outlineLevel="0" collapsed="false">
      <c r="A9329" s="64" t="s">
        <v>1354</v>
      </c>
      <c r="B9329" s="64"/>
      <c r="C9329" s="64"/>
      <c r="D9329" s="64"/>
      <c r="E9329" s="64"/>
      <c r="F9329" s="64"/>
      <c r="G9329" s="65" t="n">
        <v>3.64</v>
      </c>
    </row>
    <row r="9330" customFormat="false" ht="15" hidden="false" customHeight="false" outlineLevel="0" collapsed="false">
      <c r="A9330" s="64" t="s">
        <v>1355</v>
      </c>
      <c r="B9330" s="64"/>
      <c r="C9330" s="64"/>
      <c r="D9330" s="64"/>
      <c r="E9330" s="64"/>
      <c r="F9330" s="64"/>
      <c r="G9330" s="65" t="n">
        <v>7.7</v>
      </c>
    </row>
    <row r="9331" customFormat="false" ht="15" hidden="false" customHeight="false" outlineLevel="0" collapsed="false">
      <c r="A9331" s="64" t="s">
        <v>1356</v>
      </c>
      <c r="B9331" s="64"/>
      <c r="C9331" s="64"/>
      <c r="D9331" s="64"/>
      <c r="E9331" s="64"/>
      <c r="F9331" s="64"/>
      <c r="G9331" s="65" t="n">
        <v>0</v>
      </c>
    </row>
    <row r="9332" customFormat="false" ht="15" hidden="false" customHeight="false" outlineLevel="0" collapsed="false">
      <c r="A9332" s="64" t="s">
        <v>1357</v>
      </c>
      <c r="B9332" s="64"/>
      <c r="C9332" s="64"/>
      <c r="D9332" s="64"/>
      <c r="E9332" s="64"/>
      <c r="F9332" s="64"/>
      <c r="G9332" s="65" t="n">
        <v>1.97</v>
      </c>
    </row>
    <row r="9333" customFormat="false" ht="15" hidden="false" customHeight="false" outlineLevel="0" collapsed="false">
      <c r="A9333" s="64" t="s">
        <v>1358</v>
      </c>
      <c r="B9333" s="64"/>
      <c r="C9333" s="64"/>
      <c r="D9333" s="64"/>
      <c r="E9333" s="64"/>
      <c r="F9333" s="64"/>
      <c r="G9333" s="65" t="n">
        <v>0</v>
      </c>
    </row>
    <row r="9334" customFormat="false" ht="15" hidden="false" customHeight="false" outlineLevel="0" collapsed="false">
      <c r="A9334" s="64" t="s">
        <v>1359</v>
      </c>
      <c r="B9334" s="64"/>
      <c r="C9334" s="64"/>
      <c r="D9334" s="64"/>
      <c r="E9334" s="64"/>
      <c r="F9334" s="64"/>
      <c r="G9334" s="65" t="n">
        <v>1.97</v>
      </c>
    </row>
    <row r="9335" customFormat="false" ht="15" hidden="false" customHeight="false" outlineLevel="0" collapsed="false">
      <c r="A9335" s="64" t="s">
        <v>1360</v>
      </c>
      <c r="B9335" s="64"/>
      <c r="C9335" s="64"/>
      <c r="D9335" s="64"/>
      <c r="E9335" s="64"/>
      <c r="F9335" s="64"/>
      <c r="G9335" s="65" t="n">
        <v>9.67</v>
      </c>
    </row>
    <row r="9336" customFormat="false" ht="15" hidden="false" customHeight="false" outlineLevel="0" collapsed="false">
      <c r="A9336" s="64" t="s">
        <v>1361</v>
      </c>
      <c r="B9336" s="64"/>
      <c r="C9336" s="64"/>
      <c r="D9336" s="64"/>
      <c r="E9336" s="64"/>
      <c r="F9336" s="64"/>
      <c r="G9336" s="65" t="n">
        <v>16</v>
      </c>
    </row>
    <row r="9337" customFormat="false" ht="15" hidden="false" customHeight="false" outlineLevel="0" collapsed="false">
      <c r="A9337" s="64" t="s">
        <v>1362</v>
      </c>
      <c r="B9337" s="64"/>
      <c r="C9337" s="64"/>
      <c r="D9337" s="64"/>
      <c r="E9337" s="64"/>
      <c r="F9337" s="64"/>
      <c r="G9337" s="65" t="n">
        <f aca="false">G9335*G9336</f>
        <v>154.72</v>
      </c>
    </row>
    <row r="9338" customFormat="false" ht="15" hidden="false" customHeight="false" outlineLevel="0" collapsed="false">
      <c r="A9338" s="66"/>
      <c r="B9338" s="66"/>
      <c r="C9338" s="66"/>
      <c r="D9338" s="66"/>
      <c r="E9338" s="66"/>
      <c r="F9338" s="66"/>
      <c r="G9338" s="66"/>
    </row>
    <row r="9339" customFormat="false" ht="76.5" hidden="false" customHeight="false" outlineLevel="0" collapsed="false">
      <c r="A9339" s="30" t="s">
        <v>1080</v>
      </c>
      <c r="B9339" s="30" t="s">
        <v>421</v>
      </c>
      <c r="C9339" s="61" t="s">
        <v>17</v>
      </c>
      <c r="D9339" s="61" t="s">
        <v>23</v>
      </c>
      <c r="E9339" s="62"/>
      <c r="F9339" s="25"/>
      <c r="G9339" s="25"/>
    </row>
    <row r="9340" customFormat="false" ht="38.25" hidden="false" customHeight="false" outlineLevel="0" collapsed="false">
      <c r="A9340" s="63" t="n">
        <v>1884</v>
      </c>
      <c r="B9340" s="23" t="s">
        <v>1830</v>
      </c>
      <c r="C9340" s="24" t="s">
        <v>1343</v>
      </c>
      <c r="D9340" s="24" t="s">
        <v>23</v>
      </c>
      <c r="E9340" s="62" t="n">
        <v>17</v>
      </c>
      <c r="F9340" s="26" t="n">
        <v>2.94</v>
      </c>
      <c r="G9340" s="26" t="n">
        <v>49.98</v>
      </c>
    </row>
    <row r="9341" customFormat="false" ht="25.5" hidden="false" customHeight="false" outlineLevel="0" collapsed="false">
      <c r="A9341" s="63" t="s">
        <v>1373</v>
      </c>
      <c r="B9341" s="23" t="s">
        <v>1374</v>
      </c>
      <c r="C9341" s="24" t="s">
        <v>17</v>
      </c>
      <c r="D9341" s="24" t="s">
        <v>1314</v>
      </c>
      <c r="E9341" s="62" t="n">
        <v>4.27</v>
      </c>
      <c r="F9341" s="26" t="n">
        <v>12.83</v>
      </c>
      <c r="G9341" s="26" t="n">
        <v>54.74</v>
      </c>
    </row>
    <row r="9342" customFormat="false" ht="25.5" hidden="false" customHeight="false" outlineLevel="0" collapsed="false">
      <c r="A9342" s="63" t="s">
        <v>1367</v>
      </c>
      <c r="B9342" s="23" t="s">
        <v>1368</v>
      </c>
      <c r="C9342" s="24" t="s">
        <v>17</v>
      </c>
      <c r="D9342" s="24" t="s">
        <v>1314</v>
      </c>
      <c r="E9342" s="62" t="n">
        <v>4.27</v>
      </c>
      <c r="F9342" s="26" t="n">
        <v>15.68</v>
      </c>
      <c r="G9342" s="26" t="n">
        <v>66.9</v>
      </c>
    </row>
    <row r="9343" customFormat="false" ht="15" hidden="false" customHeight="false" outlineLevel="0" collapsed="false">
      <c r="A9343" s="64" t="s">
        <v>1353</v>
      </c>
      <c r="B9343" s="64"/>
      <c r="C9343" s="64"/>
      <c r="D9343" s="64"/>
      <c r="E9343" s="64"/>
      <c r="F9343" s="64"/>
      <c r="G9343" s="65" t="n">
        <v>5.05</v>
      </c>
    </row>
    <row r="9344" customFormat="false" ht="15" hidden="false" customHeight="false" outlineLevel="0" collapsed="false">
      <c r="A9344" s="64" t="s">
        <v>1354</v>
      </c>
      <c r="B9344" s="64"/>
      <c r="C9344" s="64"/>
      <c r="D9344" s="64"/>
      <c r="E9344" s="64"/>
      <c r="F9344" s="64"/>
      <c r="G9344" s="65" t="n">
        <v>5.05</v>
      </c>
    </row>
    <row r="9345" customFormat="false" ht="15" hidden="false" customHeight="false" outlineLevel="0" collapsed="false">
      <c r="A9345" s="64" t="s">
        <v>1355</v>
      </c>
      <c r="B9345" s="64"/>
      <c r="C9345" s="64"/>
      <c r="D9345" s="64"/>
      <c r="E9345" s="64"/>
      <c r="F9345" s="64"/>
      <c r="G9345" s="65" t="n">
        <v>10.09</v>
      </c>
    </row>
    <row r="9346" customFormat="false" ht="15" hidden="false" customHeight="false" outlineLevel="0" collapsed="false">
      <c r="A9346" s="64" t="s">
        <v>1356</v>
      </c>
      <c r="B9346" s="64"/>
      <c r="C9346" s="64"/>
      <c r="D9346" s="64"/>
      <c r="E9346" s="64"/>
      <c r="F9346" s="64"/>
      <c r="G9346" s="65" t="n">
        <v>0</v>
      </c>
    </row>
    <row r="9347" customFormat="false" ht="15" hidden="false" customHeight="false" outlineLevel="0" collapsed="false">
      <c r="A9347" s="64" t="s">
        <v>1357</v>
      </c>
      <c r="B9347" s="64"/>
      <c r="C9347" s="64"/>
      <c r="D9347" s="64"/>
      <c r="E9347" s="64"/>
      <c r="F9347" s="64"/>
      <c r="G9347" s="65" t="n">
        <v>2.59</v>
      </c>
    </row>
    <row r="9348" customFormat="false" ht="15" hidden="false" customHeight="false" outlineLevel="0" collapsed="false">
      <c r="A9348" s="64" t="s">
        <v>1358</v>
      </c>
      <c r="B9348" s="64"/>
      <c r="C9348" s="64"/>
      <c r="D9348" s="64"/>
      <c r="E9348" s="64"/>
      <c r="F9348" s="64"/>
      <c r="G9348" s="65" t="n">
        <v>0</v>
      </c>
    </row>
    <row r="9349" customFormat="false" ht="15" hidden="false" customHeight="false" outlineLevel="0" collapsed="false">
      <c r="A9349" s="64" t="s">
        <v>1359</v>
      </c>
      <c r="B9349" s="64"/>
      <c r="C9349" s="64"/>
      <c r="D9349" s="64"/>
      <c r="E9349" s="64"/>
      <c r="F9349" s="64"/>
      <c r="G9349" s="65" t="n">
        <v>2.59</v>
      </c>
    </row>
    <row r="9350" customFormat="false" ht="15" hidden="false" customHeight="false" outlineLevel="0" collapsed="false">
      <c r="A9350" s="64" t="s">
        <v>1360</v>
      </c>
      <c r="B9350" s="64"/>
      <c r="C9350" s="64"/>
      <c r="D9350" s="64"/>
      <c r="E9350" s="64"/>
      <c r="F9350" s="64"/>
      <c r="G9350" s="65" t="n">
        <v>12.68</v>
      </c>
    </row>
    <row r="9351" customFormat="false" ht="15" hidden="false" customHeight="false" outlineLevel="0" collapsed="false">
      <c r="A9351" s="64" t="s">
        <v>1361</v>
      </c>
      <c r="B9351" s="64"/>
      <c r="C9351" s="64"/>
      <c r="D9351" s="64"/>
      <c r="E9351" s="64"/>
      <c r="F9351" s="64"/>
      <c r="G9351" s="65" t="n">
        <v>17</v>
      </c>
    </row>
    <row r="9352" customFormat="false" ht="15" hidden="false" customHeight="false" outlineLevel="0" collapsed="false">
      <c r="A9352" s="64" t="s">
        <v>1362</v>
      </c>
      <c r="B9352" s="64"/>
      <c r="C9352" s="64"/>
      <c r="D9352" s="64"/>
      <c r="E9352" s="64"/>
      <c r="F9352" s="64"/>
      <c r="G9352" s="65" t="n">
        <f aca="false">G9350*G9351</f>
        <v>215.56</v>
      </c>
    </row>
    <row r="9353" customFormat="false" ht="15" hidden="false" customHeight="false" outlineLevel="0" collapsed="false">
      <c r="A9353" s="66"/>
      <c r="B9353" s="66"/>
      <c r="C9353" s="66"/>
      <c r="D9353" s="66"/>
      <c r="E9353" s="66"/>
      <c r="F9353" s="66"/>
      <c r="G9353" s="66"/>
    </row>
    <row r="9354" customFormat="false" ht="76.5" hidden="false" customHeight="false" outlineLevel="0" collapsed="false">
      <c r="A9354" s="30" t="s">
        <v>1081</v>
      </c>
      <c r="B9354" s="30" t="s">
        <v>423</v>
      </c>
      <c r="C9354" s="61" t="s">
        <v>17</v>
      </c>
      <c r="D9354" s="61" t="s">
        <v>23</v>
      </c>
      <c r="E9354" s="62"/>
      <c r="F9354" s="25"/>
      <c r="G9354" s="25"/>
    </row>
    <row r="9355" customFormat="false" ht="38.25" hidden="false" customHeight="false" outlineLevel="0" collapsed="false">
      <c r="A9355" s="63" t="n">
        <v>1874</v>
      </c>
      <c r="B9355" s="23" t="s">
        <v>1831</v>
      </c>
      <c r="C9355" s="24" t="s">
        <v>1343</v>
      </c>
      <c r="D9355" s="24" t="s">
        <v>23</v>
      </c>
      <c r="E9355" s="62" t="n">
        <v>7</v>
      </c>
      <c r="F9355" s="26" t="n">
        <v>3.32</v>
      </c>
      <c r="G9355" s="26" t="n">
        <v>23.24</v>
      </c>
    </row>
    <row r="9356" customFormat="false" ht="25.5" hidden="false" customHeight="false" outlineLevel="0" collapsed="false">
      <c r="A9356" s="63" t="s">
        <v>1373</v>
      </c>
      <c r="B9356" s="23" t="s">
        <v>1374</v>
      </c>
      <c r="C9356" s="24" t="s">
        <v>17</v>
      </c>
      <c r="D9356" s="24" t="s">
        <v>1314</v>
      </c>
      <c r="E9356" s="62" t="n">
        <v>2.15</v>
      </c>
      <c r="F9356" s="26" t="n">
        <v>12.83</v>
      </c>
      <c r="G9356" s="26" t="n">
        <v>27.57</v>
      </c>
    </row>
    <row r="9357" customFormat="false" ht="25.5" hidden="false" customHeight="false" outlineLevel="0" collapsed="false">
      <c r="A9357" s="63" t="s">
        <v>1367</v>
      </c>
      <c r="B9357" s="23" t="s">
        <v>1368</v>
      </c>
      <c r="C9357" s="24" t="s">
        <v>17</v>
      </c>
      <c r="D9357" s="24" t="s">
        <v>1314</v>
      </c>
      <c r="E9357" s="62" t="n">
        <v>2.15</v>
      </c>
      <c r="F9357" s="26" t="n">
        <v>15.68</v>
      </c>
      <c r="G9357" s="26" t="n">
        <v>33.69</v>
      </c>
    </row>
    <row r="9358" customFormat="false" ht="15" hidden="false" customHeight="false" outlineLevel="0" collapsed="false">
      <c r="A9358" s="64" t="s">
        <v>1353</v>
      </c>
      <c r="B9358" s="64"/>
      <c r="C9358" s="64"/>
      <c r="D9358" s="64"/>
      <c r="E9358" s="64"/>
      <c r="F9358" s="64"/>
      <c r="G9358" s="65" t="n">
        <v>6.17</v>
      </c>
    </row>
    <row r="9359" customFormat="false" ht="15" hidden="false" customHeight="false" outlineLevel="0" collapsed="false">
      <c r="A9359" s="64" t="s">
        <v>1354</v>
      </c>
      <c r="B9359" s="64"/>
      <c r="C9359" s="64"/>
      <c r="D9359" s="64"/>
      <c r="E9359" s="64"/>
      <c r="F9359" s="64"/>
      <c r="G9359" s="65" t="n">
        <v>5.9</v>
      </c>
    </row>
    <row r="9360" customFormat="false" ht="15" hidden="false" customHeight="false" outlineLevel="0" collapsed="false">
      <c r="A9360" s="64" t="s">
        <v>1355</v>
      </c>
      <c r="B9360" s="64"/>
      <c r="C9360" s="64"/>
      <c r="D9360" s="64"/>
      <c r="E9360" s="64"/>
      <c r="F9360" s="64"/>
      <c r="G9360" s="65" t="n">
        <v>12.07</v>
      </c>
    </row>
    <row r="9361" customFormat="false" ht="15" hidden="false" customHeight="false" outlineLevel="0" collapsed="false">
      <c r="A9361" s="64" t="s">
        <v>1356</v>
      </c>
      <c r="B9361" s="64"/>
      <c r="C9361" s="64"/>
      <c r="D9361" s="64"/>
      <c r="E9361" s="64"/>
      <c r="F9361" s="64"/>
      <c r="G9361" s="65" t="n">
        <v>0</v>
      </c>
    </row>
    <row r="9362" customFormat="false" ht="15" hidden="false" customHeight="false" outlineLevel="0" collapsed="false">
      <c r="A9362" s="64" t="s">
        <v>1357</v>
      </c>
      <c r="B9362" s="64"/>
      <c r="C9362" s="64"/>
      <c r="D9362" s="64"/>
      <c r="E9362" s="64"/>
      <c r="F9362" s="64"/>
      <c r="G9362" s="65" t="n">
        <v>3.1</v>
      </c>
    </row>
    <row r="9363" customFormat="false" ht="15" hidden="false" customHeight="false" outlineLevel="0" collapsed="false">
      <c r="A9363" s="64" t="s">
        <v>1358</v>
      </c>
      <c r="B9363" s="64"/>
      <c r="C9363" s="64"/>
      <c r="D9363" s="64"/>
      <c r="E9363" s="64"/>
      <c r="F9363" s="64"/>
      <c r="G9363" s="65" t="n">
        <v>0</v>
      </c>
    </row>
    <row r="9364" customFormat="false" ht="15" hidden="false" customHeight="false" outlineLevel="0" collapsed="false">
      <c r="A9364" s="64" t="s">
        <v>1359</v>
      </c>
      <c r="B9364" s="64"/>
      <c r="C9364" s="64"/>
      <c r="D9364" s="64"/>
      <c r="E9364" s="64"/>
      <c r="F9364" s="64"/>
      <c r="G9364" s="65" t="n">
        <v>3.1</v>
      </c>
    </row>
    <row r="9365" customFormat="false" ht="15" hidden="false" customHeight="false" outlineLevel="0" collapsed="false">
      <c r="A9365" s="64" t="s">
        <v>1360</v>
      </c>
      <c r="B9365" s="64"/>
      <c r="C9365" s="64"/>
      <c r="D9365" s="64"/>
      <c r="E9365" s="64"/>
      <c r="F9365" s="64"/>
      <c r="G9365" s="65" t="n">
        <v>15.17</v>
      </c>
    </row>
    <row r="9366" customFormat="false" ht="15" hidden="false" customHeight="false" outlineLevel="0" collapsed="false">
      <c r="A9366" s="64" t="s">
        <v>1361</v>
      </c>
      <c r="B9366" s="64"/>
      <c r="C9366" s="64"/>
      <c r="D9366" s="64"/>
      <c r="E9366" s="64"/>
      <c r="F9366" s="64"/>
      <c r="G9366" s="65" t="n">
        <v>7</v>
      </c>
    </row>
    <row r="9367" customFormat="false" ht="15" hidden="false" customHeight="false" outlineLevel="0" collapsed="false">
      <c r="A9367" s="64" t="s">
        <v>1362</v>
      </c>
      <c r="B9367" s="64"/>
      <c r="C9367" s="64"/>
      <c r="D9367" s="64"/>
      <c r="E9367" s="64"/>
      <c r="F9367" s="64"/>
      <c r="G9367" s="65" t="n">
        <f aca="false">G9365*G9366</f>
        <v>106.19</v>
      </c>
    </row>
    <row r="9368" customFormat="false" ht="15" hidden="false" customHeight="false" outlineLevel="0" collapsed="false">
      <c r="A9368" s="66"/>
      <c r="B9368" s="66"/>
      <c r="C9368" s="66"/>
      <c r="D9368" s="66"/>
      <c r="E9368" s="66"/>
      <c r="F9368" s="66"/>
      <c r="G9368" s="66"/>
    </row>
    <row r="9369" customFormat="false" ht="63.75" hidden="false" customHeight="false" outlineLevel="0" collapsed="false">
      <c r="A9369" s="30" t="s">
        <v>1082</v>
      </c>
      <c r="B9369" s="30" t="s">
        <v>425</v>
      </c>
      <c r="C9369" s="61" t="s">
        <v>17</v>
      </c>
      <c r="D9369" s="61" t="s">
        <v>49</v>
      </c>
      <c r="E9369" s="62"/>
      <c r="F9369" s="25"/>
      <c r="G9369" s="25"/>
    </row>
    <row r="9370" customFormat="false" ht="38.25" hidden="false" customHeight="false" outlineLevel="0" collapsed="false">
      <c r="A9370" s="63" t="n">
        <v>21127</v>
      </c>
      <c r="B9370" s="23" t="s">
        <v>1759</v>
      </c>
      <c r="C9370" s="24" t="s">
        <v>1343</v>
      </c>
      <c r="D9370" s="24" t="s">
        <v>23</v>
      </c>
      <c r="E9370" s="62" t="n">
        <v>10.09</v>
      </c>
      <c r="F9370" s="26" t="n">
        <v>1.86</v>
      </c>
      <c r="G9370" s="26" t="n">
        <v>18.77</v>
      </c>
    </row>
    <row r="9371" customFormat="false" ht="25.5" hidden="false" customHeight="false" outlineLevel="0" collapsed="false">
      <c r="A9371" s="63" t="s">
        <v>1373</v>
      </c>
      <c r="B9371" s="23" t="s">
        <v>1374</v>
      </c>
      <c r="C9371" s="24" t="s">
        <v>17</v>
      </c>
      <c r="D9371" s="24" t="s">
        <v>1314</v>
      </c>
      <c r="E9371" s="62" t="n">
        <v>33.65</v>
      </c>
      <c r="F9371" s="26" t="n">
        <v>12.83</v>
      </c>
      <c r="G9371" s="26" t="n">
        <v>431.58</v>
      </c>
    </row>
    <row r="9372" customFormat="false" ht="25.5" hidden="false" customHeight="false" outlineLevel="0" collapsed="false">
      <c r="A9372" s="63" t="s">
        <v>1367</v>
      </c>
      <c r="B9372" s="23" t="s">
        <v>1368</v>
      </c>
      <c r="C9372" s="24" t="s">
        <v>17</v>
      </c>
      <c r="D9372" s="24" t="s">
        <v>1314</v>
      </c>
      <c r="E9372" s="62" t="n">
        <v>33.65</v>
      </c>
      <c r="F9372" s="26" t="n">
        <v>15.68</v>
      </c>
      <c r="G9372" s="26" t="n">
        <v>527.47</v>
      </c>
    </row>
    <row r="9373" customFormat="false" ht="38.25" hidden="false" customHeight="false" outlineLevel="0" collapsed="false">
      <c r="A9373" s="63" t="n">
        <v>984</v>
      </c>
      <c r="B9373" s="23" t="s">
        <v>1832</v>
      </c>
      <c r="C9373" s="24" t="s">
        <v>1343</v>
      </c>
      <c r="D9373" s="24" t="s">
        <v>49</v>
      </c>
      <c r="E9373" s="62" t="n">
        <v>1334.59</v>
      </c>
      <c r="F9373" s="26" t="n">
        <v>1.42</v>
      </c>
      <c r="G9373" s="26" t="n">
        <v>1895.11</v>
      </c>
    </row>
    <row r="9374" customFormat="false" ht="15" hidden="false" customHeight="false" outlineLevel="0" collapsed="false">
      <c r="A9374" s="64" t="s">
        <v>1353</v>
      </c>
      <c r="B9374" s="64"/>
      <c r="C9374" s="64"/>
      <c r="D9374" s="64"/>
      <c r="E9374" s="64"/>
      <c r="F9374" s="64"/>
      <c r="G9374" s="65" t="n">
        <v>0.6</v>
      </c>
    </row>
    <row r="9375" customFormat="false" ht="15" hidden="false" customHeight="false" outlineLevel="0" collapsed="false">
      <c r="A9375" s="64" t="s">
        <v>1354</v>
      </c>
      <c r="B9375" s="64"/>
      <c r="C9375" s="64"/>
      <c r="D9375" s="64"/>
      <c r="E9375" s="64"/>
      <c r="F9375" s="64"/>
      <c r="G9375" s="65" t="n">
        <v>1.96</v>
      </c>
    </row>
    <row r="9376" customFormat="false" ht="15" hidden="false" customHeight="false" outlineLevel="0" collapsed="false">
      <c r="A9376" s="64" t="s">
        <v>1355</v>
      </c>
      <c r="B9376" s="64"/>
      <c r="C9376" s="64"/>
      <c r="D9376" s="64"/>
      <c r="E9376" s="64"/>
      <c r="F9376" s="64"/>
      <c r="G9376" s="65" t="n">
        <v>2.56</v>
      </c>
    </row>
    <row r="9377" customFormat="false" ht="15" hidden="false" customHeight="false" outlineLevel="0" collapsed="false">
      <c r="A9377" s="64" t="s">
        <v>1356</v>
      </c>
      <c r="B9377" s="64"/>
      <c r="C9377" s="64"/>
      <c r="D9377" s="64"/>
      <c r="E9377" s="64"/>
      <c r="F9377" s="64"/>
      <c r="G9377" s="65" t="n">
        <v>0</v>
      </c>
    </row>
    <row r="9378" customFormat="false" ht="15" hidden="false" customHeight="false" outlineLevel="0" collapsed="false">
      <c r="A9378" s="64" t="s">
        <v>1357</v>
      </c>
      <c r="B9378" s="64"/>
      <c r="C9378" s="64"/>
      <c r="D9378" s="64"/>
      <c r="E9378" s="64"/>
      <c r="F9378" s="64"/>
      <c r="G9378" s="65" t="n">
        <v>0.66</v>
      </c>
    </row>
    <row r="9379" customFormat="false" ht="15" hidden="false" customHeight="false" outlineLevel="0" collapsed="false">
      <c r="A9379" s="64" t="s">
        <v>1358</v>
      </c>
      <c r="B9379" s="64"/>
      <c r="C9379" s="64"/>
      <c r="D9379" s="64"/>
      <c r="E9379" s="64"/>
      <c r="F9379" s="64"/>
      <c r="G9379" s="65" t="n">
        <v>0</v>
      </c>
    </row>
    <row r="9380" customFormat="false" ht="15" hidden="false" customHeight="false" outlineLevel="0" collapsed="false">
      <c r="A9380" s="64" t="s">
        <v>1359</v>
      </c>
      <c r="B9380" s="64"/>
      <c r="C9380" s="64"/>
      <c r="D9380" s="64"/>
      <c r="E9380" s="64"/>
      <c r="F9380" s="64"/>
      <c r="G9380" s="65" t="n">
        <v>0.66</v>
      </c>
    </row>
    <row r="9381" customFormat="false" ht="15" hidden="false" customHeight="false" outlineLevel="0" collapsed="false">
      <c r="A9381" s="64" t="s">
        <v>1360</v>
      </c>
      <c r="B9381" s="64"/>
      <c r="C9381" s="64"/>
      <c r="D9381" s="64"/>
      <c r="E9381" s="64"/>
      <c r="F9381" s="64"/>
      <c r="G9381" s="65" t="n">
        <v>3.22</v>
      </c>
    </row>
    <row r="9382" customFormat="false" ht="15" hidden="false" customHeight="false" outlineLevel="0" collapsed="false">
      <c r="A9382" s="64" t="s">
        <v>1361</v>
      </c>
      <c r="B9382" s="64"/>
      <c r="C9382" s="64"/>
      <c r="D9382" s="64"/>
      <c r="E9382" s="64"/>
      <c r="F9382" s="64"/>
      <c r="G9382" s="65" t="n">
        <v>1121.5</v>
      </c>
    </row>
    <row r="9383" customFormat="false" ht="15" hidden="false" customHeight="false" outlineLevel="0" collapsed="false">
      <c r="A9383" s="64" t="s">
        <v>1362</v>
      </c>
      <c r="B9383" s="64"/>
      <c r="C9383" s="64"/>
      <c r="D9383" s="64"/>
      <c r="E9383" s="64"/>
      <c r="F9383" s="64"/>
      <c r="G9383" s="65" t="n">
        <f aca="false">G9381*G9382</f>
        <v>3611.23</v>
      </c>
    </row>
    <row r="9384" customFormat="false" ht="15" hidden="false" customHeight="false" outlineLevel="0" collapsed="false">
      <c r="A9384" s="66"/>
      <c r="B9384" s="66"/>
      <c r="C9384" s="66"/>
      <c r="D9384" s="66"/>
      <c r="E9384" s="66"/>
      <c r="F9384" s="66"/>
      <c r="G9384" s="66"/>
    </row>
    <row r="9385" customFormat="false" ht="63.75" hidden="false" customHeight="false" outlineLevel="0" collapsed="false">
      <c r="A9385" s="30" t="s">
        <v>1083</v>
      </c>
      <c r="B9385" s="30" t="s">
        <v>427</v>
      </c>
      <c r="C9385" s="61" t="s">
        <v>17</v>
      </c>
      <c r="D9385" s="61" t="s">
        <v>49</v>
      </c>
      <c r="E9385" s="62"/>
      <c r="F9385" s="25"/>
      <c r="G9385" s="25"/>
    </row>
    <row r="9386" customFormat="false" ht="38.25" hidden="false" customHeight="false" outlineLevel="0" collapsed="false">
      <c r="A9386" s="63" t="n">
        <v>1003</v>
      </c>
      <c r="B9386" s="23" t="s">
        <v>1833</v>
      </c>
      <c r="C9386" s="24" t="s">
        <v>1343</v>
      </c>
      <c r="D9386" s="24" t="s">
        <v>49</v>
      </c>
      <c r="E9386" s="62" t="n">
        <v>75.57</v>
      </c>
      <c r="F9386" s="26" t="n">
        <v>2.08</v>
      </c>
      <c r="G9386" s="26" t="n">
        <v>157.18</v>
      </c>
    </row>
    <row r="9387" customFormat="false" ht="38.25" hidden="false" customHeight="false" outlineLevel="0" collapsed="false">
      <c r="A9387" s="63" t="n">
        <v>21127</v>
      </c>
      <c r="B9387" s="23" t="s">
        <v>1759</v>
      </c>
      <c r="C9387" s="24" t="s">
        <v>1343</v>
      </c>
      <c r="D9387" s="24" t="s">
        <v>23</v>
      </c>
      <c r="E9387" s="62" t="n">
        <v>0.57</v>
      </c>
      <c r="F9387" s="26" t="n">
        <v>1.86</v>
      </c>
      <c r="G9387" s="26" t="n">
        <v>1.06</v>
      </c>
    </row>
    <row r="9388" customFormat="false" ht="25.5" hidden="false" customHeight="false" outlineLevel="0" collapsed="false">
      <c r="A9388" s="63" t="s">
        <v>1373</v>
      </c>
      <c r="B9388" s="23" t="s">
        <v>1374</v>
      </c>
      <c r="C9388" s="24" t="s">
        <v>17</v>
      </c>
      <c r="D9388" s="24" t="s">
        <v>1314</v>
      </c>
      <c r="E9388" s="62" t="n">
        <v>2.54</v>
      </c>
      <c r="F9388" s="26" t="n">
        <v>12.83</v>
      </c>
      <c r="G9388" s="26" t="n">
        <v>32.58</v>
      </c>
    </row>
    <row r="9389" customFormat="false" ht="25.5" hidden="false" customHeight="false" outlineLevel="0" collapsed="false">
      <c r="A9389" s="63" t="s">
        <v>1367</v>
      </c>
      <c r="B9389" s="23" t="s">
        <v>1368</v>
      </c>
      <c r="C9389" s="24" t="s">
        <v>17</v>
      </c>
      <c r="D9389" s="24" t="s">
        <v>1314</v>
      </c>
      <c r="E9389" s="62" t="n">
        <v>2.54</v>
      </c>
      <c r="F9389" s="26" t="n">
        <v>15.68</v>
      </c>
      <c r="G9389" s="26" t="n">
        <v>39.82</v>
      </c>
    </row>
    <row r="9390" customFormat="false" ht="15" hidden="false" customHeight="false" outlineLevel="0" collapsed="false">
      <c r="A9390" s="64" t="s">
        <v>1353</v>
      </c>
      <c r="B9390" s="64"/>
      <c r="C9390" s="64"/>
      <c r="D9390" s="64"/>
      <c r="E9390" s="64"/>
      <c r="F9390" s="64"/>
      <c r="G9390" s="65" t="n">
        <v>0.8</v>
      </c>
    </row>
    <row r="9391" customFormat="false" ht="15" hidden="false" customHeight="false" outlineLevel="0" collapsed="false">
      <c r="A9391" s="64" t="s">
        <v>1354</v>
      </c>
      <c r="B9391" s="64"/>
      <c r="C9391" s="64"/>
      <c r="D9391" s="64"/>
      <c r="E9391" s="64"/>
      <c r="F9391" s="64"/>
      <c r="G9391" s="65" t="n">
        <v>2.83</v>
      </c>
    </row>
    <row r="9392" customFormat="false" ht="15" hidden="false" customHeight="false" outlineLevel="0" collapsed="false">
      <c r="A9392" s="64" t="s">
        <v>1355</v>
      </c>
      <c r="B9392" s="64"/>
      <c r="C9392" s="64"/>
      <c r="D9392" s="64"/>
      <c r="E9392" s="64"/>
      <c r="F9392" s="64"/>
      <c r="G9392" s="65" t="n">
        <v>3.63</v>
      </c>
    </row>
    <row r="9393" customFormat="false" ht="15" hidden="false" customHeight="false" outlineLevel="0" collapsed="false">
      <c r="A9393" s="64" t="s">
        <v>1356</v>
      </c>
      <c r="B9393" s="64"/>
      <c r="C9393" s="64"/>
      <c r="D9393" s="64"/>
      <c r="E9393" s="64"/>
      <c r="F9393" s="64"/>
      <c r="G9393" s="65" t="n">
        <v>0</v>
      </c>
    </row>
    <row r="9394" customFormat="false" ht="15" hidden="false" customHeight="false" outlineLevel="0" collapsed="false">
      <c r="A9394" s="64" t="s">
        <v>1357</v>
      </c>
      <c r="B9394" s="64"/>
      <c r="C9394" s="64"/>
      <c r="D9394" s="64"/>
      <c r="E9394" s="64"/>
      <c r="F9394" s="64"/>
      <c r="G9394" s="65" t="n">
        <v>0.93</v>
      </c>
    </row>
    <row r="9395" customFormat="false" ht="15" hidden="false" customHeight="false" outlineLevel="0" collapsed="false">
      <c r="A9395" s="64" t="s">
        <v>1358</v>
      </c>
      <c r="B9395" s="64"/>
      <c r="C9395" s="64"/>
      <c r="D9395" s="64"/>
      <c r="E9395" s="64"/>
      <c r="F9395" s="64"/>
      <c r="G9395" s="65" t="n">
        <v>0</v>
      </c>
    </row>
    <row r="9396" customFormat="false" ht="15" hidden="false" customHeight="false" outlineLevel="0" collapsed="false">
      <c r="A9396" s="64" t="s">
        <v>1359</v>
      </c>
      <c r="B9396" s="64"/>
      <c r="C9396" s="64"/>
      <c r="D9396" s="64"/>
      <c r="E9396" s="64"/>
      <c r="F9396" s="64"/>
      <c r="G9396" s="65" t="n">
        <v>0.93</v>
      </c>
    </row>
    <row r="9397" customFormat="false" ht="15" hidden="false" customHeight="false" outlineLevel="0" collapsed="false">
      <c r="A9397" s="64" t="s">
        <v>1360</v>
      </c>
      <c r="B9397" s="64"/>
      <c r="C9397" s="64"/>
      <c r="D9397" s="64"/>
      <c r="E9397" s="64"/>
      <c r="F9397" s="64"/>
      <c r="G9397" s="65" t="n">
        <v>4.56</v>
      </c>
    </row>
    <row r="9398" customFormat="false" ht="15" hidden="false" customHeight="false" outlineLevel="0" collapsed="false">
      <c r="A9398" s="64" t="s">
        <v>1361</v>
      </c>
      <c r="B9398" s="64"/>
      <c r="C9398" s="64"/>
      <c r="D9398" s="64"/>
      <c r="E9398" s="64"/>
      <c r="F9398" s="64"/>
      <c r="G9398" s="65" t="n">
        <v>63.5</v>
      </c>
    </row>
    <row r="9399" customFormat="false" ht="15" hidden="false" customHeight="false" outlineLevel="0" collapsed="false">
      <c r="A9399" s="64" t="s">
        <v>1362</v>
      </c>
      <c r="B9399" s="64"/>
      <c r="C9399" s="64"/>
      <c r="D9399" s="64"/>
      <c r="E9399" s="64"/>
      <c r="F9399" s="64"/>
      <c r="G9399" s="65" t="n">
        <f aca="false">G9397*G9398</f>
        <v>289.56</v>
      </c>
    </row>
    <row r="9400" customFormat="false" ht="15" hidden="false" customHeight="false" outlineLevel="0" collapsed="false">
      <c r="A9400" s="66"/>
      <c r="B9400" s="66"/>
      <c r="C9400" s="66"/>
      <c r="D9400" s="66"/>
      <c r="E9400" s="66"/>
      <c r="F9400" s="66"/>
      <c r="G9400" s="66"/>
    </row>
    <row r="9401" customFormat="false" ht="63.75" hidden="false" customHeight="false" outlineLevel="0" collapsed="false">
      <c r="A9401" s="30" t="s">
        <v>1084</v>
      </c>
      <c r="B9401" s="30" t="s">
        <v>429</v>
      </c>
      <c r="C9401" s="61" t="s">
        <v>17</v>
      </c>
      <c r="D9401" s="61" t="s">
        <v>23</v>
      </c>
      <c r="E9401" s="62"/>
      <c r="F9401" s="25"/>
      <c r="G9401" s="25"/>
    </row>
    <row r="9402" customFormat="false" ht="25.5" hidden="false" customHeight="false" outlineLevel="0" collapsed="false">
      <c r="A9402" s="63" t="n">
        <v>2556</v>
      </c>
      <c r="B9402" s="23" t="s">
        <v>1834</v>
      </c>
      <c r="C9402" s="24" t="s">
        <v>1343</v>
      </c>
      <c r="D9402" s="24" t="s">
        <v>23</v>
      </c>
      <c r="E9402" s="62" t="n">
        <v>2</v>
      </c>
      <c r="F9402" s="26" t="n">
        <v>1.26</v>
      </c>
      <c r="G9402" s="26" t="n">
        <v>2.52</v>
      </c>
    </row>
    <row r="9403" customFormat="false" ht="25.5" hidden="false" customHeight="false" outlineLevel="0" collapsed="false">
      <c r="A9403" s="63" t="s">
        <v>1373</v>
      </c>
      <c r="B9403" s="23" t="s">
        <v>1374</v>
      </c>
      <c r="C9403" s="24" t="s">
        <v>17</v>
      </c>
      <c r="D9403" s="24" t="s">
        <v>1314</v>
      </c>
      <c r="E9403" s="62" t="n">
        <v>1.04</v>
      </c>
      <c r="F9403" s="26" t="n">
        <v>12.83</v>
      </c>
      <c r="G9403" s="26" t="n">
        <v>13.32</v>
      </c>
    </row>
    <row r="9404" customFormat="false" ht="25.5" hidden="false" customHeight="false" outlineLevel="0" collapsed="false">
      <c r="A9404" s="63" t="s">
        <v>1367</v>
      </c>
      <c r="B9404" s="23" t="s">
        <v>1368</v>
      </c>
      <c r="C9404" s="24" t="s">
        <v>17</v>
      </c>
      <c r="D9404" s="24" t="s">
        <v>1314</v>
      </c>
      <c r="E9404" s="62" t="n">
        <v>1.04</v>
      </c>
      <c r="F9404" s="26" t="n">
        <v>15.68</v>
      </c>
      <c r="G9404" s="26" t="n">
        <v>16.27</v>
      </c>
    </row>
    <row r="9405" customFormat="false" ht="38.25" hidden="false" customHeight="false" outlineLevel="0" collapsed="false">
      <c r="A9405" s="63" t="s">
        <v>1762</v>
      </c>
      <c r="B9405" s="23" t="s">
        <v>1763</v>
      </c>
      <c r="C9405" s="24" t="s">
        <v>17</v>
      </c>
      <c r="D9405" s="24" t="s">
        <v>28</v>
      </c>
      <c r="E9405" s="62" t="n">
        <v>0</v>
      </c>
      <c r="F9405" s="26" t="n">
        <v>364.43</v>
      </c>
      <c r="G9405" s="26" t="n">
        <v>0.66</v>
      </c>
    </row>
    <row r="9406" customFormat="false" ht="15" hidden="false" customHeight="false" outlineLevel="0" collapsed="false">
      <c r="A9406" s="64" t="s">
        <v>1353</v>
      </c>
      <c r="B9406" s="64"/>
      <c r="C9406" s="64"/>
      <c r="D9406" s="64"/>
      <c r="E9406" s="64"/>
      <c r="F9406" s="64"/>
      <c r="G9406" s="65" t="n">
        <v>10.5</v>
      </c>
    </row>
    <row r="9407" customFormat="false" ht="15" hidden="false" customHeight="false" outlineLevel="0" collapsed="false">
      <c r="A9407" s="64" t="s">
        <v>1354</v>
      </c>
      <c r="B9407" s="64"/>
      <c r="C9407" s="64"/>
      <c r="D9407" s="64"/>
      <c r="E9407" s="64"/>
      <c r="F9407" s="64"/>
      <c r="G9407" s="65" t="n">
        <v>5.88</v>
      </c>
    </row>
    <row r="9408" customFormat="false" ht="15" hidden="false" customHeight="false" outlineLevel="0" collapsed="false">
      <c r="A9408" s="64" t="s">
        <v>1355</v>
      </c>
      <c r="B9408" s="64"/>
      <c r="C9408" s="64"/>
      <c r="D9408" s="64"/>
      <c r="E9408" s="64"/>
      <c r="F9408" s="64"/>
      <c r="G9408" s="65" t="n">
        <v>16.38</v>
      </c>
    </row>
    <row r="9409" customFormat="false" ht="15" hidden="false" customHeight="false" outlineLevel="0" collapsed="false">
      <c r="A9409" s="64" t="s">
        <v>1356</v>
      </c>
      <c r="B9409" s="64"/>
      <c r="C9409" s="64"/>
      <c r="D9409" s="64"/>
      <c r="E9409" s="64"/>
      <c r="F9409" s="64"/>
      <c r="G9409" s="65" t="n">
        <v>0</v>
      </c>
    </row>
    <row r="9410" customFormat="false" ht="15" hidden="false" customHeight="false" outlineLevel="0" collapsed="false">
      <c r="A9410" s="64" t="s">
        <v>1357</v>
      </c>
      <c r="B9410" s="64"/>
      <c r="C9410" s="64"/>
      <c r="D9410" s="64"/>
      <c r="E9410" s="64"/>
      <c r="F9410" s="64"/>
      <c r="G9410" s="65" t="n">
        <v>4.2</v>
      </c>
    </row>
    <row r="9411" customFormat="false" ht="15" hidden="false" customHeight="false" outlineLevel="0" collapsed="false">
      <c r="A9411" s="64" t="s">
        <v>1358</v>
      </c>
      <c r="B9411" s="64"/>
      <c r="C9411" s="64"/>
      <c r="D9411" s="64"/>
      <c r="E9411" s="64"/>
      <c r="F9411" s="64"/>
      <c r="G9411" s="65" t="n">
        <v>0</v>
      </c>
    </row>
    <row r="9412" customFormat="false" ht="15" hidden="false" customHeight="false" outlineLevel="0" collapsed="false">
      <c r="A9412" s="64" t="s">
        <v>1359</v>
      </c>
      <c r="B9412" s="64"/>
      <c r="C9412" s="64"/>
      <c r="D9412" s="64"/>
      <c r="E9412" s="64"/>
      <c r="F9412" s="64"/>
      <c r="G9412" s="65" t="n">
        <v>4.2</v>
      </c>
    </row>
    <row r="9413" customFormat="false" ht="15" hidden="false" customHeight="false" outlineLevel="0" collapsed="false">
      <c r="A9413" s="64" t="s">
        <v>1360</v>
      </c>
      <c r="B9413" s="64"/>
      <c r="C9413" s="64"/>
      <c r="D9413" s="64"/>
      <c r="E9413" s="64"/>
      <c r="F9413" s="64"/>
      <c r="G9413" s="65" t="n">
        <v>20.58</v>
      </c>
    </row>
    <row r="9414" customFormat="false" ht="15" hidden="false" customHeight="false" outlineLevel="0" collapsed="false">
      <c r="A9414" s="64" t="s">
        <v>1361</v>
      </c>
      <c r="B9414" s="64"/>
      <c r="C9414" s="64"/>
      <c r="D9414" s="64"/>
      <c r="E9414" s="64"/>
      <c r="F9414" s="64"/>
      <c r="G9414" s="65" t="n">
        <v>2</v>
      </c>
    </row>
    <row r="9415" customFormat="false" ht="15" hidden="false" customHeight="false" outlineLevel="0" collapsed="false">
      <c r="A9415" s="64" t="s">
        <v>1362</v>
      </c>
      <c r="B9415" s="64"/>
      <c r="C9415" s="64"/>
      <c r="D9415" s="64"/>
      <c r="E9415" s="64"/>
      <c r="F9415" s="64"/>
      <c r="G9415" s="65" t="n">
        <f aca="false">G9413*G9414</f>
        <v>41.16</v>
      </c>
    </row>
    <row r="9416" customFormat="false" ht="15" hidden="false" customHeight="false" outlineLevel="0" collapsed="false">
      <c r="A9416" s="66"/>
      <c r="B9416" s="66"/>
      <c r="C9416" s="66"/>
      <c r="D9416" s="66"/>
      <c r="E9416" s="66"/>
      <c r="F9416" s="66"/>
      <c r="G9416" s="66"/>
    </row>
    <row r="9417" customFormat="false" ht="63.75" hidden="false" customHeight="false" outlineLevel="0" collapsed="false">
      <c r="A9417" s="30" t="s">
        <v>1085</v>
      </c>
      <c r="B9417" s="30" t="s">
        <v>431</v>
      </c>
      <c r="C9417" s="61" t="s">
        <v>17</v>
      </c>
      <c r="D9417" s="61" t="s">
        <v>23</v>
      </c>
      <c r="E9417" s="62"/>
      <c r="F9417" s="25"/>
      <c r="G9417" s="25"/>
    </row>
    <row r="9418" customFormat="false" ht="25.5" hidden="false" customHeight="false" outlineLevel="0" collapsed="false">
      <c r="A9418" s="63" t="n">
        <v>2556</v>
      </c>
      <c r="B9418" s="23" t="s">
        <v>1834</v>
      </c>
      <c r="C9418" s="24" t="s">
        <v>1343</v>
      </c>
      <c r="D9418" s="24" t="s">
        <v>23</v>
      </c>
      <c r="E9418" s="62" t="n">
        <v>1</v>
      </c>
      <c r="F9418" s="26" t="n">
        <v>1.26</v>
      </c>
      <c r="G9418" s="26" t="n">
        <v>1.26</v>
      </c>
    </row>
    <row r="9419" customFormat="false" ht="25.5" hidden="false" customHeight="false" outlineLevel="0" collapsed="false">
      <c r="A9419" s="63" t="s">
        <v>1373</v>
      </c>
      <c r="B9419" s="23" t="s">
        <v>1374</v>
      </c>
      <c r="C9419" s="24" t="s">
        <v>17</v>
      </c>
      <c r="D9419" s="24" t="s">
        <v>1314</v>
      </c>
      <c r="E9419" s="62" t="n">
        <v>0.15</v>
      </c>
      <c r="F9419" s="26" t="n">
        <v>12.83</v>
      </c>
      <c r="G9419" s="26" t="n">
        <v>1.86</v>
      </c>
    </row>
    <row r="9420" customFormat="false" ht="25.5" hidden="false" customHeight="false" outlineLevel="0" collapsed="false">
      <c r="A9420" s="63" t="s">
        <v>1367</v>
      </c>
      <c r="B9420" s="23" t="s">
        <v>1368</v>
      </c>
      <c r="C9420" s="24" t="s">
        <v>17</v>
      </c>
      <c r="D9420" s="24" t="s">
        <v>1314</v>
      </c>
      <c r="E9420" s="62" t="n">
        <v>0.15</v>
      </c>
      <c r="F9420" s="26" t="n">
        <v>15.68</v>
      </c>
      <c r="G9420" s="26" t="n">
        <v>2.27</v>
      </c>
    </row>
    <row r="9421" customFormat="false" ht="38.25" hidden="false" customHeight="false" outlineLevel="0" collapsed="false">
      <c r="A9421" s="63" t="s">
        <v>1762</v>
      </c>
      <c r="B9421" s="23" t="s">
        <v>1763</v>
      </c>
      <c r="C9421" s="24" t="s">
        <v>17</v>
      </c>
      <c r="D9421" s="24" t="s">
        <v>28</v>
      </c>
      <c r="E9421" s="62" t="n">
        <v>0</v>
      </c>
      <c r="F9421" s="26" t="n">
        <v>364.43</v>
      </c>
      <c r="G9421" s="26" t="n">
        <v>0.33</v>
      </c>
    </row>
    <row r="9422" customFormat="false" ht="15" hidden="false" customHeight="false" outlineLevel="0" collapsed="false">
      <c r="A9422" s="64" t="s">
        <v>1353</v>
      </c>
      <c r="B9422" s="64"/>
      <c r="C9422" s="64"/>
      <c r="D9422" s="64"/>
      <c r="E9422" s="64"/>
      <c r="F9422" s="64"/>
      <c r="G9422" s="65" t="n">
        <v>2.98</v>
      </c>
    </row>
    <row r="9423" customFormat="false" ht="15" hidden="false" customHeight="false" outlineLevel="0" collapsed="false">
      <c r="A9423" s="64" t="s">
        <v>1354</v>
      </c>
      <c r="B9423" s="64"/>
      <c r="C9423" s="64"/>
      <c r="D9423" s="64"/>
      <c r="E9423" s="64"/>
      <c r="F9423" s="64"/>
      <c r="G9423" s="65" t="n">
        <v>2.74</v>
      </c>
    </row>
    <row r="9424" customFormat="false" ht="15" hidden="false" customHeight="false" outlineLevel="0" collapsed="false">
      <c r="A9424" s="64" t="s">
        <v>1355</v>
      </c>
      <c r="B9424" s="64"/>
      <c r="C9424" s="64"/>
      <c r="D9424" s="64"/>
      <c r="E9424" s="64"/>
      <c r="F9424" s="64"/>
      <c r="G9424" s="65" t="n">
        <v>5.72</v>
      </c>
    </row>
    <row r="9425" customFormat="false" ht="15" hidden="false" customHeight="false" outlineLevel="0" collapsed="false">
      <c r="A9425" s="64" t="s">
        <v>1356</v>
      </c>
      <c r="B9425" s="64"/>
      <c r="C9425" s="64"/>
      <c r="D9425" s="64"/>
      <c r="E9425" s="64"/>
      <c r="F9425" s="64"/>
      <c r="G9425" s="65" t="n">
        <v>0</v>
      </c>
    </row>
    <row r="9426" customFormat="false" ht="15" hidden="false" customHeight="false" outlineLevel="0" collapsed="false">
      <c r="A9426" s="64" t="s">
        <v>1357</v>
      </c>
      <c r="B9426" s="64"/>
      <c r="C9426" s="64"/>
      <c r="D9426" s="64"/>
      <c r="E9426" s="64"/>
      <c r="F9426" s="64"/>
      <c r="G9426" s="65" t="n">
        <v>1.47</v>
      </c>
    </row>
    <row r="9427" customFormat="false" ht="15" hidden="false" customHeight="false" outlineLevel="0" collapsed="false">
      <c r="A9427" s="64" t="s">
        <v>1358</v>
      </c>
      <c r="B9427" s="64"/>
      <c r="C9427" s="64"/>
      <c r="D9427" s="64"/>
      <c r="E9427" s="64"/>
      <c r="F9427" s="64"/>
      <c r="G9427" s="65" t="n">
        <v>0</v>
      </c>
    </row>
    <row r="9428" customFormat="false" ht="15" hidden="false" customHeight="false" outlineLevel="0" collapsed="false">
      <c r="A9428" s="64" t="s">
        <v>1359</v>
      </c>
      <c r="B9428" s="64"/>
      <c r="C9428" s="64"/>
      <c r="D9428" s="64"/>
      <c r="E9428" s="64"/>
      <c r="F9428" s="64"/>
      <c r="G9428" s="65" t="n">
        <v>1.47</v>
      </c>
    </row>
    <row r="9429" customFormat="false" ht="15" hidden="false" customHeight="false" outlineLevel="0" collapsed="false">
      <c r="A9429" s="64" t="s">
        <v>1360</v>
      </c>
      <c r="B9429" s="64"/>
      <c r="C9429" s="64"/>
      <c r="D9429" s="64"/>
      <c r="E9429" s="64"/>
      <c r="F9429" s="64"/>
      <c r="G9429" s="65" t="n">
        <v>7.19</v>
      </c>
    </row>
    <row r="9430" customFormat="false" ht="15" hidden="false" customHeight="false" outlineLevel="0" collapsed="false">
      <c r="A9430" s="64" t="s">
        <v>1361</v>
      </c>
      <c r="B9430" s="64"/>
      <c r="C9430" s="64"/>
      <c r="D9430" s="64"/>
      <c r="E9430" s="64"/>
      <c r="F9430" s="64"/>
      <c r="G9430" s="65" t="n">
        <v>1</v>
      </c>
    </row>
    <row r="9431" customFormat="false" ht="15" hidden="false" customHeight="false" outlineLevel="0" collapsed="false">
      <c r="A9431" s="64" t="s">
        <v>1362</v>
      </c>
      <c r="B9431" s="64"/>
      <c r="C9431" s="64"/>
      <c r="D9431" s="64"/>
      <c r="E9431" s="64"/>
      <c r="F9431" s="64"/>
      <c r="G9431" s="65" t="n">
        <f aca="false">G9429*G9430</f>
        <v>7.19</v>
      </c>
    </row>
    <row r="9432" customFormat="false" ht="15" hidden="false" customHeight="false" outlineLevel="0" collapsed="false">
      <c r="A9432" s="66"/>
      <c r="B9432" s="66"/>
      <c r="C9432" s="66"/>
      <c r="D9432" s="66"/>
      <c r="E9432" s="66"/>
      <c r="F9432" s="66"/>
      <c r="G9432" s="66"/>
    </row>
    <row r="9433" customFormat="false" ht="51" hidden="false" customHeight="false" outlineLevel="0" collapsed="false">
      <c r="A9433" s="30" t="s">
        <v>1086</v>
      </c>
      <c r="B9433" s="30" t="s">
        <v>433</v>
      </c>
      <c r="C9433" s="61" t="s">
        <v>17</v>
      </c>
      <c r="D9433" s="61" t="s">
        <v>49</v>
      </c>
      <c r="E9433" s="62"/>
      <c r="F9433" s="25"/>
      <c r="G9433" s="25"/>
    </row>
    <row r="9434" customFormat="false" ht="25.5" hidden="false" customHeight="false" outlineLevel="0" collapsed="false">
      <c r="A9434" s="63" t="n">
        <v>2680</v>
      </c>
      <c r="B9434" s="23" t="s">
        <v>1835</v>
      </c>
      <c r="C9434" s="24" t="s">
        <v>1343</v>
      </c>
      <c r="D9434" s="24" t="s">
        <v>49</v>
      </c>
      <c r="E9434" s="62" t="n">
        <v>5.91</v>
      </c>
      <c r="F9434" s="26" t="n">
        <v>5.61</v>
      </c>
      <c r="G9434" s="26" t="n">
        <v>33.14</v>
      </c>
    </row>
    <row r="9435" customFormat="false" ht="25.5" hidden="false" customHeight="false" outlineLevel="0" collapsed="false">
      <c r="A9435" s="63" t="s">
        <v>1373</v>
      </c>
      <c r="B9435" s="23" t="s">
        <v>1374</v>
      </c>
      <c r="C9435" s="24" t="s">
        <v>17</v>
      </c>
      <c r="D9435" s="24" t="s">
        <v>1314</v>
      </c>
      <c r="E9435" s="62" t="n">
        <v>0.6</v>
      </c>
      <c r="F9435" s="26" t="n">
        <v>12.83</v>
      </c>
      <c r="G9435" s="26" t="n">
        <v>7.72</v>
      </c>
    </row>
    <row r="9436" customFormat="false" ht="25.5" hidden="false" customHeight="false" outlineLevel="0" collapsed="false">
      <c r="A9436" s="63" t="s">
        <v>1367</v>
      </c>
      <c r="B9436" s="23" t="s">
        <v>1368</v>
      </c>
      <c r="C9436" s="24" t="s">
        <v>17</v>
      </c>
      <c r="D9436" s="24" t="s">
        <v>1314</v>
      </c>
      <c r="E9436" s="62" t="n">
        <v>0.6</v>
      </c>
      <c r="F9436" s="26" t="n">
        <v>15.68</v>
      </c>
      <c r="G9436" s="26" t="n">
        <v>9.43</v>
      </c>
    </row>
    <row r="9437" customFormat="false" ht="15" hidden="false" customHeight="false" outlineLevel="0" collapsed="false">
      <c r="A9437" s="64" t="s">
        <v>1353</v>
      </c>
      <c r="B9437" s="64"/>
      <c r="C9437" s="64"/>
      <c r="D9437" s="64"/>
      <c r="E9437" s="64"/>
      <c r="F9437" s="64"/>
      <c r="G9437" s="65" t="n">
        <v>2.25</v>
      </c>
    </row>
    <row r="9438" customFormat="false" ht="15" hidden="false" customHeight="false" outlineLevel="0" collapsed="false">
      <c r="A9438" s="64" t="s">
        <v>1354</v>
      </c>
      <c r="B9438" s="64"/>
      <c r="C9438" s="64"/>
      <c r="D9438" s="64"/>
      <c r="E9438" s="64"/>
      <c r="F9438" s="64"/>
      <c r="G9438" s="65" t="n">
        <v>7.11</v>
      </c>
    </row>
    <row r="9439" customFormat="false" ht="15" hidden="false" customHeight="false" outlineLevel="0" collapsed="false">
      <c r="A9439" s="64" t="s">
        <v>1355</v>
      </c>
      <c r="B9439" s="64"/>
      <c r="C9439" s="64"/>
      <c r="D9439" s="64"/>
      <c r="E9439" s="64"/>
      <c r="F9439" s="64"/>
      <c r="G9439" s="65" t="n">
        <v>9.36</v>
      </c>
    </row>
    <row r="9440" customFormat="false" ht="15" hidden="false" customHeight="false" outlineLevel="0" collapsed="false">
      <c r="A9440" s="64" t="s">
        <v>1356</v>
      </c>
      <c r="B9440" s="64"/>
      <c r="C9440" s="64"/>
      <c r="D9440" s="64"/>
      <c r="E9440" s="64"/>
      <c r="F9440" s="64"/>
      <c r="G9440" s="65" t="n">
        <v>0</v>
      </c>
    </row>
    <row r="9441" customFormat="false" ht="15" hidden="false" customHeight="false" outlineLevel="0" collapsed="false">
      <c r="A9441" s="64" t="s">
        <v>1357</v>
      </c>
      <c r="B9441" s="64"/>
      <c r="C9441" s="64"/>
      <c r="D9441" s="64"/>
      <c r="E9441" s="64"/>
      <c r="F9441" s="64"/>
      <c r="G9441" s="65" t="n">
        <v>2.4</v>
      </c>
    </row>
    <row r="9442" customFormat="false" ht="15" hidden="false" customHeight="false" outlineLevel="0" collapsed="false">
      <c r="A9442" s="64" t="s">
        <v>1358</v>
      </c>
      <c r="B9442" s="64"/>
      <c r="C9442" s="64"/>
      <c r="D9442" s="64"/>
      <c r="E9442" s="64"/>
      <c r="F9442" s="64"/>
      <c r="G9442" s="65" t="n">
        <v>0</v>
      </c>
    </row>
    <row r="9443" customFormat="false" ht="15" hidden="false" customHeight="false" outlineLevel="0" collapsed="false">
      <c r="A9443" s="64" t="s">
        <v>1359</v>
      </c>
      <c r="B9443" s="64"/>
      <c r="C9443" s="64"/>
      <c r="D9443" s="64"/>
      <c r="E9443" s="64"/>
      <c r="F9443" s="64"/>
      <c r="G9443" s="65" t="n">
        <v>2.4</v>
      </c>
    </row>
    <row r="9444" customFormat="false" ht="15" hidden="false" customHeight="false" outlineLevel="0" collapsed="false">
      <c r="A9444" s="64" t="s">
        <v>1360</v>
      </c>
      <c r="B9444" s="64"/>
      <c r="C9444" s="64"/>
      <c r="D9444" s="64"/>
      <c r="E9444" s="64"/>
      <c r="F9444" s="64"/>
      <c r="G9444" s="65" t="n">
        <v>11.77</v>
      </c>
    </row>
    <row r="9445" customFormat="false" ht="15" hidden="false" customHeight="false" outlineLevel="0" collapsed="false">
      <c r="A9445" s="64" t="s">
        <v>1361</v>
      </c>
      <c r="B9445" s="64"/>
      <c r="C9445" s="64"/>
      <c r="D9445" s="64"/>
      <c r="E9445" s="64"/>
      <c r="F9445" s="64"/>
      <c r="G9445" s="65" t="n">
        <v>5.37</v>
      </c>
    </row>
    <row r="9446" customFormat="false" ht="15" hidden="false" customHeight="false" outlineLevel="0" collapsed="false">
      <c r="A9446" s="64" t="s">
        <v>1362</v>
      </c>
      <c r="B9446" s="64"/>
      <c r="C9446" s="64"/>
      <c r="D9446" s="64"/>
      <c r="E9446" s="64"/>
      <c r="F9446" s="64"/>
      <c r="G9446" s="65" t="n">
        <f aca="false">G9444*G9445</f>
        <v>63.2049</v>
      </c>
    </row>
    <row r="9447" customFormat="false" ht="15" hidden="false" customHeight="false" outlineLevel="0" collapsed="false">
      <c r="A9447" s="66"/>
      <c r="B9447" s="66"/>
      <c r="C9447" s="66"/>
      <c r="D9447" s="66"/>
      <c r="E9447" s="66"/>
      <c r="F9447" s="66"/>
      <c r="G9447" s="66"/>
    </row>
    <row r="9448" customFormat="false" ht="63.75" hidden="false" customHeight="false" outlineLevel="0" collapsed="false">
      <c r="A9448" s="30" t="s">
        <v>1087</v>
      </c>
      <c r="B9448" s="30" t="s">
        <v>437</v>
      </c>
      <c r="C9448" s="61" t="s">
        <v>17</v>
      </c>
      <c r="D9448" s="61" t="s">
        <v>23</v>
      </c>
      <c r="E9448" s="62"/>
      <c r="F9448" s="25"/>
      <c r="G9448" s="25"/>
    </row>
    <row r="9449" customFormat="false" ht="51" hidden="false" customHeight="false" outlineLevel="0" collapsed="false">
      <c r="A9449" s="63" t="s">
        <v>1837</v>
      </c>
      <c r="B9449" s="23" t="s">
        <v>528</v>
      </c>
      <c r="C9449" s="24" t="s">
        <v>17</v>
      </c>
      <c r="D9449" s="24" t="s">
        <v>49</v>
      </c>
      <c r="E9449" s="62" t="n">
        <v>154</v>
      </c>
      <c r="F9449" s="26" t="n">
        <v>3.82</v>
      </c>
      <c r="G9449" s="26" t="n">
        <v>588.66</v>
      </c>
    </row>
    <row r="9450" customFormat="false" ht="38.25" hidden="false" customHeight="false" outlineLevel="0" collapsed="false">
      <c r="A9450" s="63" t="s">
        <v>1838</v>
      </c>
      <c r="B9450" s="23" t="s">
        <v>530</v>
      </c>
      <c r="C9450" s="24" t="s">
        <v>17</v>
      </c>
      <c r="D9450" s="24" t="s">
        <v>23</v>
      </c>
      <c r="E9450" s="62" t="n">
        <v>70</v>
      </c>
      <c r="F9450" s="26" t="n">
        <v>2.53</v>
      </c>
      <c r="G9450" s="26" t="n">
        <v>176.76</v>
      </c>
    </row>
    <row r="9451" customFormat="false" ht="63.75" hidden="false" customHeight="false" outlineLevel="0" collapsed="false">
      <c r="A9451" s="63" t="s">
        <v>1506</v>
      </c>
      <c r="B9451" s="23" t="s">
        <v>532</v>
      </c>
      <c r="C9451" s="24" t="s">
        <v>17</v>
      </c>
      <c r="D9451" s="24" t="s">
        <v>49</v>
      </c>
      <c r="E9451" s="62" t="n">
        <v>154</v>
      </c>
      <c r="F9451" s="26" t="n">
        <v>7.86</v>
      </c>
      <c r="G9451" s="26" t="n">
        <v>1209.69</v>
      </c>
    </row>
    <row r="9452" customFormat="false" ht="63.75" hidden="false" customHeight="false" outlineLevel="0" collapsed="false">
      <c r="A9452" s="63" t="s">
        <v>1446</v>
      </c>
      <c r="B9452" s="23" t="s">
        <v>325</v>
      </c>
      <c r="C9452" s="24" t="s">
        <v>17</v>
      </c>
      <c r="D9452" s="24" t="s">
        <v>49</v>
      </c>
      <c r="E9452" s="62" t="n">
        <v>154</v>
      </c>
      <c r="F9452" s="26" t="n">
        <v>6.34</v>
      </c>
      <c r="G9452" s="26" t="n">
        <v>975.79</v>
      </c>
    </row>
    <row r="9453" customFormat="false" ht="63.75" hidden="false" customHeight="false" outlineLevel="0" collapsed="false">
      <c r="A9453" s="63" t="s">
        <v>1451</v>
      </c>
      <c r="B9453" s="23" t="s">
        <v>425</v>
      </c>
      <c r="C9453" s="24" t="s">
        <v>17</v>
      </c>
      <c r="D9453" s="24" t="s">
        <v>49</v>
      </c>
      <c r="E9453" s="62" t="n">
        <v>882</v>
      </c>
      <c r="F9453" s="26" t="n">
        <v>2.56</v>
      </c>
      <c r="G9453" s="26" t="n">
        <v>2259.41</v>
      </c>
    </row>
    <row r="9454" customFormat="false" ht="51" hidden="false" customHeight="false" outlineLevel="0" collapsed="false">
      <c r="A9454" s="63" t="s">
        <v>1839</v>
      </c>
      <c r="B9454" s="23" t="s">
        <v>1840</v>
      </c>
      <c r="C9454" s="24" t="s">
        <v>17</v>
      </c>
      <c r="D9454" s="24" t="s">
        <v>23</v>
      </c>
      <c r="E9454" s="62" t="n">
        <v>70</v>
      </c>
      <c r="F9454" s="26" t="n">
        <v>9.05</v>
      </c>
      <c r="G9454" s="26" t="n">
        <v>633.41</v>
      </c>
    </row>
    <row r="9455" customFormat="false" ht="51" hidden="false" customHeight="false" outlineLevel="0" collapsed="false">
      <c r="A9455" s="63" t="s">
        <v>1841</v>
      </c>
      <c r="B9455" s="23" t="s">
        <v>1842</v>
      </c>
      <c r="C9455" s="24" t="s">
        <v>17</v>
      </c>
      <c r="D9455" s="24" t="s">
        <v>23</v>
      </c>
      <c r="E9455" s="62" t="n">
        <v>70</v>
      </c>
      <c r="F9455" s="26" t="n">
        <v>22.42</v>
      </c>
      <c r="G9455" s="26" t="n">
        <v>1569.65</v>
      </c>
    </row>
    <row r="9456" customFormat="false" ht="15" hidden="false" customHeight="false" outlineLevel="0" collapsed="false">
      <c r="A9456" s="64" t="s">
        <v>1353</v>
      </c>
      <c r="B9456" s="64"/>
      <c r="C9456" s="64"/>
      <c r="D9456" s="64"/>
      <c r="E9456" s="64"/>
      <c r="F9456" s="64"/>
      <c r="G9456" s="65" t="n">
        <v>46.12</v>
      </c>
    </row>
    <row r="9457" customFormat="false" ht="15" hidden="false" customHeight="false" outlineLevel="0" collapsed="false">
      <c r="A9457" s="64" t="s">
        <v>1354</v>
      </c>
      <c r="B9457" s="64"/>
      <c r="C9457" s="64"/>
      <c r="D9457" s="64"/>
      <c r="E9457" s="64"/>
      <c r="F9457" s="64"/>
      <c r="G9457" s="65" t="n">
        <v>59.78</v>
      </c>
    </row>
    <row r="9458" customFormat="false" ht="15" hidden="false" customHeight="false" outlineLevel="0" collapsed="false">
      <c r="A9458" s="64" t="s">
        <v>1355</v>
      </c>
      <c r="B9458" s="64"/>
      <c r="C9458" s="64"/>
      <c r="D9458" s="64"/>
      <c r="E9458" s="64"/>
      <c r="F9458" s="64"/>
      <c r="G9458" s="65" t="n">
        <v>105.91</v>
      </c>
    </row>
    <row r="9459" customFormat="false" ht="15" hidden="false" customHeight="false" outlineLevel="0" collapsed="false">
      <c r="A9459" s="64" t="s">
        <v>1356</v>
      </c>
      <c r="B9459" s="64"/>
      <c r="C9459" s="64"/>
      <c r="D9459" s="64"/>
      <c r="E9459" s="64"/>
      <c r="F9459" s="64"/>
      <c r="G9459" s="65" t="n">
        <v>0</v>
      </c>
    </row>
    <row r="9460" customFormat="false" ht="15" hidden="false" customHeight="false" outlineLevel="0" collapsed="false">
      <c r="A9460" s="64" t="s">
        <v>1357</v>
      </c>
      <c r="B9460" s="64"/>
      <c r="C9460" s="64"/>
      <c r="D9460" s="64"/>
      <c r="E9460" s="64"/>
      <c r="F9460" s="64"/>
      <c r="G9460" s="65" t="n">
        <v>27.16</v>
      </c>
    </row>
    <row r="9461" customFormat="false" ht="15" hidden="false" customHeight="false" outlineLevel="0" collapsed="false">
      <c r="A9461" s="64" t="s">
        <v>1358</v>
      </c>
      <c r="B9461" s="64"/>
      <c r="C9461" s="64"/>
      <c r="D9461" s="64"/>
      <c r="E9461" s="64"/>
      <c r="F9461" s="64"/>
      <c r="G9461" s="65" t="n">
        <v>0</v>
      </c>
    </row>
    <row r="9462" customFormat="false" ht="15" hidden="false" customHeight="false" outlineLevel="0" collapsed="false">
      <c r="A9462" s="64" t="s">
        <v>1359</v>
      </c>
      <c r="B9462" s="64"/>
      <c r="C9462" s="64"/>
      <c r="D9462" s="64"/>
      <c r="E9462" s="64"/>
      <c r="F9462" s="64"/>
      <c r="G9462" s="65" t="n">
        <v>27.16</v>
      </c>
    </row>
    <row r="9463" customFormat="false" ht="15" hidden="false" customHeight="false" outlineLevel="0" collapsed="false">
      <c r="A9463" s="64" t="s">
        <v>1360</v>
      </c>
      <c r="B9463" s="64"/>
      <c r="C9463" s="64"/>
      <c r="D9463" s="64"/>
      <c r="E9463" s="64"/>
      <c r="F9463" s="64"/>
      <c r="G9463" s="65" t="n">
        <v>133.07</v>
      </c>
    </row>
    <row r="9464" customFormat="false" ht="15" hidden="false" customHeight="false" outlineLevel="0" collapsed="false">
      <c r="A9464" s="64" t="s">
        <v>1361</v>
      </c>
      <c r="B9464" s="64"/>
      <c r="C9464" s="64"/>
      <c r="D9464" s="64"/>
      <c r="E9464" s="64"/>
      <c r="F9464" s="64"/>
      <c r="G9464" s="65" t="n">
        <v>70</v>
      </c>
    </row>
    <row r="9465" customFormat="false" ht="15" hidden="false" customHeight="false" outlineLevel="0" collapsed="false">
      <c r="A9465" s="64" t="s">
        <v>1362</v>
      </c>
      <c r="B9465" s="64"/>
      <c r="C9465" s="64"/>
      <c r="D9465" s="64"/>
      <c r="E9465" s="64"/>
      <c r="F9465" s="64"/>
      <c r="G9465" s="65" t="n">
        <f aca="false">G9463*G9464</f>
        <v>9314.9</v>
      </c>
    </row>
    <row r="9466" customFormat="false" ht="15" hidden="false" customHeight="false" outlineLevel="0" collapsed="false">
      <c r="A9466" s="66"/>
      <c r="B9466" s="66"/>
      <c r="C9466" s="66"/>
      <c r="D9466" s="66"/>
      <c r="E9466" s="66"/>
      <c r="F9466" s="66"/>
      <c r="G9466" s="66"/>
    </row>
    <row r="9467" customFormat="false" ht="63.75" hidden="false" customHeight="false" outlineLevel="0" collapsed="false">
      <c r="A9467" s="30" t="s">
        <v>1088</v>
      </c>
      <c r="B9467" s="30" t="s">
        <v>439</v>
      </c>
      <c r="C9467" s="61" t="s">
        <v>17</v>
      </c>
      <c r="D9467" s="61" t="s">
        <v>23</v>
      </c>
      <c r="E9467" s="62"/>
      <c r="F9467" s="25"/>
      <c r="G9467" s="25"/>
    </row>
    <row r="9468" customFormat="false" ht="51" hidden="false" customHeight="false" outlineLevel="0" collapsed="false">
      <c r="A9468" s="63" t="s">
        <v>1837</v>
      </c>
      <c r="B9468" s="23" t="s">
        <v>528</v>
      </c>
      <c r="C9468" s="24" t="s">
        <v>17</v>
      </c>
      <c r="D9468" s="24" t="s">
        <v>49</v>
      </c>
      <c r="E9468" s="62" t="n">
        <v>2.2</v>
      </c>
      <c r="F9468" s="26" t="n">
        <v>3.82</v>
      </c>
      <c r="G9468" s="26" t="n">
        <v>8.41</v>
      </c>
    </row>
    <row r="9469" customFormat="false" ht="38.25" hidden="false" customHeight="false" outlineLevel="0" collapsed="false">
      <c r="A9469" s="63" t="s">
        <v>1838</v>
      </c>
      <c r="B9469" s="23" t="s">
        <v>530</v>
      </c>
      <c r="C9469" s="24" t="s">
        <v>17</v>
      </c>
      <c r="D9469" s="24" t="s">
        <v>23</v>
      </c>
      <c r="E9469" s="62" t="n">
        <v>1</v>
      </c>
      <c r="F9469" s="26" t="n">
        <v>2.53</v>
      </c>
      <c r="G9469" s="26" t="n">
        <v>2.53</v>
      </c>
    </row>
    <row r="9470" customFormat="false" ht="63.75" hidden="false" customHeight="false" outlineLevel="0" collapsed="false">
      <c r="A9470" s="63" t="s">
        <v>1506</v>
      </c>
      <c r="B9470" s="23" t="s">
        <v>532</v>
      </c>
      <c r="C9470" s="24" t="s">
        <v>17</v>
      </c>
      <c r="D9470" s="24" t="s">
        <v>49</v>
      </c>
      <c r="E9470" s="62" t="n">
        <v>2.2</v>
      </c>
      <c r="F9470" s="26" t="n">
        <v>7.86</v>
      </c>
      <c r="G9470" s="26" t="n">
        <v>17.28</v>
      </c>
    </row>
    <row r="9471" customFormat="false" ht="63.75" hidden="false" customHeight="false" outlineLevel="0" collapsed="false">
      <c r="A9471" s="63" t="s">
        <v>1446</v>
      </c>
      <c r="B9471" s="23" t="s">
        <v>325</v>
      </c>
      <c r="C9471" s="24" t="s">
        <v>17</v>
      </c>
      <c r="D9471" s="24" t="s">
        <v>49</v>
      </c>
      <c r="E9471" s="62" t="n">
        <v>2.2</v>
      </c>
      <c r="F9471" s="26" t="n">
        <v>6.34</v>
      </c>
      <c r="G9471" s="26" t="n">
        <v>13.94</v>
      </c>
    </row>
    <row r="9472" customFormat="false" ht="63.75" hidden="false" customHeight="false" outlineLevel="0" collapsed="false">
      <c r="A9472" s="63" t="s">
        <v>1520</v>
      </c>
      <c r="B9472" s="23" t="s">
        <v>427</v>
      </c>
      <c r="C9472" s="24" t="s">
        <v>17</v>
      </c>
      <c r="D9472" s="24" t="s">
        <v>49</v>
      </c>
      <c r="E9472" s="62" t="n">
        <v>12.6</v>
      </c>
      <c r="F9472" s="26" t="n">
        <v>3.63</v>
      </c>
      <c r="G9472" s="26" t="n">
        <v>45.77</v>
      </c>
    </row>
    <row r="9473" customFormat="false" ht="51" hidden="false" customHeight="false" outlineLevel="0" collapsed="false">
      <c r="A9473" s="63" t="s">
        <v>1839</v>
      </c>
      <c r="B9473" s="23" t="s">
        <v>1840</v>
      </c>
      <c r="C9473" s="24" t="s">
        <v>17</v>
      </c>
      <c r="D9473" s="24" t="s">
        <v>23</v>
      </c>
      <c r="E9473" s="62" t="n">
        <v>1</v>
      </c>
      <c r="F9473" s="26" t="n">
        <v>9.05</v>
      </c>
      <c r="G9473" s="26" t="n">
        <v>9.05</v>
      </c>
    </row>
    <row r="9474" customFormat="false" ht="51" hidden="false" customHeight="false" outlineLevel="0" collapsed="false">
      <c r="A9474" s="63" t="s">
        <v>1843</v>
      </c>
      <c r="B9474" s="23" t="s">
        <v>1844</v>
      </c>
      <c r="C9474" s="24" t="s">
        <v>17</v>
      </c>
      <c r="D9474" s="24" t="s">
        <v>23</v>
      </c>
      <c r="E9474" s="62" t="n">
        <v>1</v>
      </c>
      <c r="F9474" s="26" t="n">
        <v>26.38</v>
      </c>
      <c r="G9474" s="26" t="n">
        <v>26.38</v>
      </c>
    </row>
    <row r="9475" customFormat="false" ht="15" hidden="false" customHeight="false" outlineLevel="0" collapsed="false">
      <c r="A9475" s="64" t="s">
        <v>1353</v>
      </c>
      <c r="B9475" s="64"/>
      <c r="C9475" s="64"/>
      <c r="D9475" s="64"/>
      <c r="E9475" s="64"/>
      <c r="F9475" s="64"/>
      <c r="G9475" s="65" t="n">
        <v>48.66</v>
      </c>
    </row>
    <row r="9476" customFormat="false" ht="15" hidden="false" customHeight="false" outlineLevel="0" collapsed="false">
      <c r="A9476" s="64" t="s">
        <v>1354</v>
      </c>
      <c r="B9476" s="64"/>
      <c r="C9476" s="64"/>
      <c r="D9476" s="64"/>
      <c r="E9476" s="64"/>
      <c r="F9476" s="64"/>
      <c r="G9476" s="65" t="n">
        <v>74.7</v>
      </c>
    </row>
    <row r="9477" customFormat="false" ht="15" hidden="false" customHeight="false" outlineLevel="0" collapsed="false">
      <c r="A9477" s="64" t="s">
        <v>1355</v>
      </c>
      <c r="B9477" s="64"/>
      <c r="C9477" s="64"/>
      <c r="D9477" s="64"/>
      <c r="E9477" s="64"/>
      <c r="F9477" s="64"/>
      <c r="G9477" s="65" t="n">
        <v>123.35</v>
      </c>
    </row>
    <row r="9478" customFormat="false" ht="15" hidden="false" customHeight="false" outlineLevel="0" collapsed="false">
      <c r="A9478" s="64" t="s">
        <v>1356</v>
      </c>
      <c r="B9478" s="64"/>
      <c r="C9478" s="64"/>
      <c r="D9478" s="64"/>
      <c r="E9478" s="64"/>
      <c r="F9478" s="64"/>
      <c r="G9478" s="65" t="n">
        <v>0</v>
      </c>
    </row>
    <row r="9479" customFormat="false" ht="15" hidden="false" customHeight="false" outlineLevel="0" collapsed="false">
      <c r="A9479" s="64" t="s">
        <v>1357</v>
      </c>
      <c r="B9479" s="64"/>
      <c r="C9479" s="64"/>
      <c r="D9479" s="64"/>
      <c r="E9479" s="64"/>
      <c r="F9479" s="64"/>
      <c r="G9479" s="65" t="n">
        <v>31.64</v>
      </c>
    </row>
    <row r="9480" customFormat="false" ht="15" hidden="false" customHeight="false" outlineLevel="0" collapsed="false">
      <c r="A9480" s="64" t="s">
        <v>1358</v>
      </c>
      <c r="B9480" s="64"/>
      <c r="C9480" s="64"/>
      <c r="D9480" s="64"/>
      <c r="E9480" s="64"/>
      <c r="F9480" s="64"/>
      <c r="G9480" s="65" t="n">
        <v>0</v>
      </c>
    </row>
    <row r="9481" customFormat="false" ht="15" hidden="false" customHeight="false" outlineLevel="0" collapsed="false">
      <c r="A9481" s="64" t="s">
        <v>1359</v>
      </c>
      <c r="B9481" s="64"/>
      <c r="C9481" s="64"/>
      <c r="D9481" s="64"/>
      <c r="E9481" s="64"/>
      <c r="F9481" s="64"/>
      <c r="G9481" s="65" t="n">
        <v>31.64</v>
      </c>
    </row>
    <row r="9482" customFormat="false" ht="15" hidden="false" customHeight="false" outlineLevel="0" collapsed="false">
      <c r="A9482" s="64" t="s">
        <v>1360</v>
      </c>
      <c r="B9482" s="64"/>
      <c r="C9482" s="64"/>
      <c r="D9482" s="64"/>
      <c r="E9482" s="64"/>
      <c r="F9482" s="64"/>
      <c r="G9482" s="65" t="n">
        <v>154.99</v>
      </c>
    </row>
    <row r="9483" customFormat="false" ht="15" hidden="false" customHeight="false" outlineLevel="0" collapsed="false">
      <c r="A9483" s="64" t="s">
        <v>1361</v>
      </c>
      <c r="B9483" s="64"/>
      <c r="C9483" s="64"/>
      <c r="D9483" s="64"/>
      <c r="E9483" s="64"/>
      <c r="F9483" s="64"/>
      <c r="G9483" s="65" t="n">
        <v>1</v>
      </c>
    </row>
    <row r="9484" customFormat="false" ht="15" hidden="false" customHeight="false" outlineLevel="0" collapsed="false">
      <c r="A9484" s="64" t="s">
        <v>1362</v>
      </c>
      <c r="B9484" s="64"/>
      <c r="C9484" s="64"/>
      <c r="D9484" s="64"/>
      <c r="E9484" s="64"/>
      <c r="F9484" s="64"/>
      <c r="G9484" s="65" t="n">
        <f aca="false">G9482*G9483</f>
        <v>154.99</v>
      </c>
    </row>
    <row r="9485" customFormat="false" ht="15" hidden="false" customHeight="false" outlineLevel="0" collapsed="false">
      <c r="A9485" s="66"/>
      <c r="B9485" s="66"/>
      <c r="C9485" s="66"/>
      <c r="D9485" s="66"/>
      <c r="E9485" s="66"/>
      <c r="F9485" s="66"/>
      <c r="G9485" s="66"/>
    </row>
    <row r="9486" customFormat="false" ht="38.25" hidden="false" customHeight="false" outlineLevel="0" collapsed="false">
      <c r="A9486" s="30" t="s">
        <v>1089</v>
      </c>
      <c r="B9486" s="30" t="s">
        <v>441</v>
      </c>
      <c r="C9486" s="61" t="s">
        <v>17</v>
      </c>
      <c r="D9486" s="61" t="s">
        <v>49</v>
      </c>
      <c r="E9486" s="62"/>
      <c r="F9486" s="25"/>
      <c r="G9486" s="25"/>
    </row>
    <row r="9487" customFormat="false" ht="25.5" hidden="false" customHeight="false" outlineLevel="0" collapsed="false">
      <c r="A9487" s="63" t="n">
        <v>40400</v>
      </c>
      <c r="B9487" s="23" t="s">
        <v>1845</v>
      </c>
      <c r="C9487" s="24" t="s">
        <v>1343</v>
      </c>
      <c r="D9487" s="24" t="s">
        <v>49</v>
      </c>
      <c r="E9487" s="62" t="n">
        <v>3.85</v>
      </c>
      <c r="F9487" s="26" t="n">
        <v>1.82</v>
      </c>
      <c r="G9487" s="26" t="n">
        <v>7.01</v>
      </c>
    </row>
    <row r="9488" customFormat="false" ht="25.5" hidden="false" customHeight="false" outlineLevel="0" collapsed="false">
      <c r="A9488" s="63" t="s">
        <v>1373</v>
      </c>
      <c r="B9488" s="23" t="s">
        <v>1374</v>
      </c>
      <c r="C9488" s="24" t="s">
        <v>17</v>
      </c>
      <c r="D9488" s="24" t="s">
        <v>1314</v>
      </c>
      <c r="E9488" s="62" t="n">
        <v>0.53</v>
      </c>
      <c r="F9488" s="26" t="n">
        <v>12.83</v>
      </c>
      <c r="G9488" s="26" t="n">
        <v>6.73</v>
      </c>
    </row>
    <row r="9489" customFormat="false" ht="25.5" hidden="false" customHeight="false" outlineLevel="0" collapsed="false">
      <c r="A9489" s="63" t="s">
        <v>1367</v>
      </c>
      <c r="B9489" s="23" t="s">
        <v>1368</v>
      </c>
      <c r="C9489" s="24" t="s">
        <v>17</v>
      </c>
      <c r="D9489" s="24" t="s">
        <v>1314</v>
      </c>
      <c r="E9489" s="62" t="n">
        <v>0.53</v>
      </c>
      <c r="F9489" s="26" t="n">
        <v>15.68</v>
      </c>
      <c r="G9489" s="26" t="n">
        <v>8.23</v>
      </c>
    </row>
    <row r="9490" customFormat="false" ht="15" hidden="false" customHeight="false" outlineLevel="0" collapsed="false">
      <c r="A9490" s="64" t="s">
        <v>1353</v>
      </c>
      <c r="B9490" s="64"/>
      <c r="C9490" s="64"/>
      <c r="D9490" s="64"/>
      <c r="E9490" s="64"/>
      <c r="F9490" s="64"/>
      <c r="G9490" s="65" t="n">
        <v>3.02</v>
      </c>
    </row>
    <row r="9491" customFormat="false" ht="15" hidden="false" customHeight="false" outlineLevel="0" collapsed="false">
      <c r="A9491" s="64" t="s">
        <v>1354</v>
      </c>
      <c r="B9491" s="64"/>
      <c r="C9491" s="64"/>
      <c r="D9491" s="64"/>
      <c r="E9491" s="64"/>
      <c r="F9491" s="64"/>
      <c r="G9491" s="65" t="n">
        <v>3.26</v>
      </c>
    </row>
    <row r="9492" customFormat="false" ht="15" hidden="false" customHeight="false" outlineLevel="0" collapsed="false">
      <c r="A9492" s="64" t="s">
        <v>1355</v>
      </c>
      <c r="B9492" s="64"/>
      <c r="C9492" s="64"/>
      <c r="D9492" s="64"/>
      <c r="E9492" s="64"/>
      <c r="F9492" s="64"/>
      <c r="G9492" s="65" t="n">
        <v>6.28</v>
      </c>
    </row>
    <row r="9493" customFormat="false" ht="15" hidden="false" customHeight="false" outlineLevel="0" collapsed="false">
      <c r="A9493" s="64" t="s">
        <v>1356</v>
      </c>
      <c r="B9493" s="64"/>
      <c r="C9493" s="64"/>
      <c r="D9493" s="64"/>
      <c r="E9493" s="64"/>
      <c r="F9493" s="64"/>
      <c r="G9493" s="65" t="n">
        <v>0</v>
      </c>
    </row>
    <row r="9494" customFormat="false" ht="15" hidden="false" customHeight="false" outlineLevel="0" collapsed="false">
      <c r="A9494" s="64" t="s">
        <v>1357</v>
      </c>
      <c r="B9494" s="64"/>
      <c r="C9494" s="64"/>
      <c r="D9494" s="64"/>
      <c r="E9494" s="64"/>
      <c r="F9494" s="64"/>
      <c r="G9494" s="65" t="n">
        <v>1.61</v>
      </c>
    </row>
    <row r="9495" customFormat="false" ht="15" hidden="false" customHeight="false" outlineLevel="0" collapsed="false">
      <c r="A9495" s="64" t="s">
        <v>1358</v>
      </c>
      <c r="B9495" s="64"/>
      <c r="C9495" s="64"/>
      <c r="D9495" s="64"/>
      <c r="E9495" s="64"/>
      <c r="F9495" s="64"/>
      <c r="G9495" s="65" t="n">
        <v>0</v>
      </c>
    </row>
    <row r="9496" customFormat="false" ht="15" hidden="false" customHeight="false" outlineLevel="0" collapsed="false">
      <c r="A9496" s="64" t="s">
        <v>1359</v>
      </c>
      <c r="B9496" s="64"/>
      <c r="C9496" s="64"/>
      <c r="D9496" s="64"/>
      <c r="E9496" s="64"/>
      <c r="F9496" s="64"/>
      <c r="G9496" s="65" t="n">
        <v>1.61</v>
      </c>
    </row>
    <row r="9497" customFormat="false" ht="15" hidden="false" customHeight="false" outlineLevel="0" collapsed="false">
      <c r="A9497" s="64" t="s">
        <v>1360</v>
      </c>
      <c r="B9497" s="64"/>
      <c r="C9497" s="64"/>
      <c r="D9497" s="64"/>
      <c r="E9497" s="64"/>
      <c r="F9497" s="64"/>
      <c r="G9497" s="65" t="n">
        <v>7.89</v>
      </c>
    </row>
    <row r="9498" customFormat="false" ht="15" hidden="false" customHeight="false" outlineLevel="0" collapsed="false">
      <c r="A9498" s="64" t="s">
        <v>1361</v>
      </c>
      <c r="B9498" s="64"/>
      <c r="C9498" s="64"/>
      <c r="D9498" s="64"/>
      <c r="E9498" s="64"/>
      <c r="F9498" s="64"/>
      <c r="G9498" s="65" t="n">
        <v>3.5</v>
      </c>
    </row>
    <row r="9499" customFormat="false" ht="15" hidden="false" customHeight="false" outlineLevel="0" collapsed="false">
      <c r="A9499" s="64" t="s">
        <v>1362</v>
      </c>
      <c r="B9499" s="64"/>
      <c r="C9499" s="64"/>
      <c r="D9499" s="64"/>
      <c r="E9499" s="64"/>
      <c r="F9499" s="64"/>
      <c r="G9499" s="65" t="n">
        <f aca="false">G9497*G9498</f>
        <v>27.615</v>
      </c>
    </row>
    <row r="9500" customFormat="false" ht="15" hidden="false" customHeight="false" outlineLevel="0" collapsed="false">
      <c r="A9500" s="66"/>
      <c r="B9500" s="66"/>
      <c r="C9500" s="66"/>
      <c r="D9500" s="66"/>
      <c r="E9500" s="66"/>
      <c r="F9500" s="66"/>
      <c r="G9500" s="66"/>
    </row>
    <row r="9501" customFormat="false" ht="15" hidden="false" customHeight="true" outlineLevel="0" collapsed="false">
      <c r="A9501" s="30" t="s">
        <v>1090</v>
      </c>
      <c r="B9501" s="30" t="s">
        <v>465</v>
      </c>
      <c r="C9501" s="30"/>
      <c r="D9501" s="30"/>
      <c r="E9501" s="30"/>
      <c r="F9501" s="30"/>
      <c r="G9501" s="30"/>
    </row>
    <row r="9502" customFormat="false" ht="38.25" hidden="false" customHeight="false" outlineLevel="0" collapsed="false">
      <c r="A9502" s="30" t="s">
        <v>1091</v>
      </c>
      <c r="B9502" s="30" t="s">
        <v>381</v>
      </c>
      <c r="C9502" s="61" t="s">
        <v>17</v>
      </c>
      <c r="D9502" s="61" t="s">
        <v>23</v>
      </c>
      <c r="E9502" s="62"/>
      <c r="F9502" s="25"/>
      <c r="G9502" s="25"/>
    </row>
    <row r="9503" customFormat="false" ht="38.25" hidden="false" customHeight="false" outlineLevel="0" collapsed="false">
      <c r="A9503" s="63" t="n">
        <v>1535</v>
      </c>
      <c r="B9503" s="23" t="s">
        <v>1768</v>
      </c>
      <c r="C9503" s="24" t="s">
        <v>1343</v>
      </c>
      <c r="D9503" s="24" t="s">
        <v>23</v>
      </c>
      <c r="E9503" s="62" t="n">
        <v>3</v>
      </c>
      <c r="F9503" s="26" t="n">
        <v>2.54</v>
      </c>
      <c r="G9503" s="26" t="n">
        <v>7.62</v>
      </c>
    </row>
    <row r="9504" customFormat="false" ht="25.5" hidden="false" customHeight="false" outlineLevel="0" collapsed="false">
      <c r="A9504" s="63" t="s">
        <v>1373</v>
      </c>
      <c r="B9504" s="23" t="s">
        <v>1374</v>
      </c>
      <c r="C9504" s="24" t="s">
        <v>17</v>
      </c>
      <c r="D9504" s="24" t="s">
        <v>1314</v>
      </c>
      <c r="E9504" s="62" t="n">
        <v>0.9</v>
      </c>
      <c r="F9504" s="26" t="n">
        <v>12.83</v>
      </c>
      <c r="G9504" s="26" t="n">
        <v>11.54</v>
      </c>
    </row>
    <row r="9505" customFormat="false" ht="25.5" hidden="false" customHeight="false" outlineLevel="0" collapsed="false">
      <c r="A9505" s="63" t="s">
        <v>1367</v>
      </c>
      <c r="B9505" s="23" t="s">
        <v>1368</v>
      </c>
      <c r="C9505" s="24" t="s">
        <v>17</v>
      </c>
      <c r="D9505" s="24" t="s">
        <v>1314</v>
      </c>
      <c r="E9505" s="62" t="n">
        <v>0.9</v>
      </c>
      <c r="F9505" s="26" t="n">
        <v>15.68</v>
      </c>
      <c r="G9505" s="26" t="n">
        <v>14.11</v>
      </c>
    </row>
    <row r="9506" customFormat="false" ht="15" hidden="false" customHeight="false" outlineLevel="0" collapsed="false">
      <c r="A9506" s="64" t="s">
        <v>1353</v>
      </c>
      <c r="B9506" s="64"/>
      <c r="C9506" s="64"/>
      <c r="D9506" s="64"/>
      <c r="E9506" s="64"/>
      <c r="F9506" s="64"/>
      <c r="G9506" s="65" t="n">
        <v>6.03</v>
      </c>
    </row>
    <row r="9507" customFormat="false" ht="15" hidden="false" customHeight="false" outlineLevel="0" collapsed="false">
      <c r="A9507" s="64" t="s">
        <v>1354</v>
      </c>
      <c r="B9507" s="64"/>
      <c r="C9507" s="64"/>
      <c r="D9507" s="64"/>
      <c r="E9507" s="64"/>
      <c r="F9507" s="64"/>
      <c r="G9507" s="65" t="n">
        <v>5.06</v>
      </c>
    </row>
    <row r="9508" customFormat="false" ht="15" hidden="false" customHeight="false" outlineLevel="0" collapsed="false">
      <c r="A9508" s="64" t="s">
        <v>1355</v>
      </c>
      <c r="B9508" s="64"/>
      <c r="C9508" s="64"/>
      <c r="D9508" s="64"/>
      <c r="E9508" s="64"/>
      <c r="F9508" s="64"/>
      <c r="G9508" s="65" t="n">
        <v>11.09</v>
      </c>
    </row>
    <row r="9509" customFormat="false" ht="15" hidden="false" customHeight="false" outlineLevel="0" collapsed="false">
      <c r="A9509" s="64" t="s">
        <v>1356</v>
      </c>
      <c r="B9509" s="64"/>
      <c r="C9509" s="64"/>
      <c r="D9509" s="64"/>
      <c r="E9509" s="64"/>
      <c r="F9509" s="64"/>
      <c r="G9509" s="65" t="n">
        <v>0</v>
      </c>
    </row>
    <row r="9510" customFormat="false" ht="15" hidden="false" customHeight="false" outlineLevel="0" collapsed="false">
      <c r="A9510" s="64" t="s">
        <v>1357</v>
      </c>
      <c r="B9510" s="64"/>
      <c r="C9510" s="64"/>
      <c r="D9510" s="64"/>
      <c r="E9510" s="64"/>
      <c r="F9510" s="64"/>
      <c r="G9510" s="65" t="n">
        <v>2.84</v>
      </c>
    </row>
    <row r="9511" customFormat="false" ht="15" hidden="false" customHeight="false" outlineLevel="0" collapsed="false">
      <c r="A9511" s="64" t="s">
        <v>1358</v>
      </c>
      <c r="B9511" s="64"/>
      <c r="C9511" s="64"/>
      <c r="D9511" s="64"/>
      <c r="E9511" s="64"/>
      <c r="F9511" s="64"/>
      <c r="G9511" s="65" t="n">
        <v>0</v>
      </c>
    </row>
    <row r="9512" customFormat="false" ht="15" hidden="false" customHeight="false" outlineLevel="0" collapsed="false">
      <c r="A9512" s="64" t="s">
        <v>1359</v>
      </c>
      <c r="B9512" s="64"/>
      <c r="C9512" s="64"/>
      <c r="D9512" s="64"/>
      <c r="E9512" s="64"/>
      <c r="F9512" s="64"/>
      <c r="G9512" s="65" t="n">
        <v>2.84</v>
      </c>
    </row>
    <row r="9513" customFormat="false" ht="15" hidden="false" customHeight="false" outlineLevel="0" collapsed="false">
      <c r="A9513" s="64" t="s">
        <v>1360</v>
      </c>
      <c r="B9513" s="64"/>
      <c r="C9513" s="64"/>
      <c r="D9513" s="64"/>
      <c r="E9513" s="64"/>
      <c r="F9513" s="64"/>
      <c r="G9513" s="65" t="n">
        <v>13.94</v>
      </c>
    </row>
    <row r="9514" customFormat="false" ht="15" hidden="false" customHeight="false" outlineLevel="0" collapsed="false">
      <c r="A9514" s="64" t="s">
        <v>1361</v>
      </c>
      <c r="B9514" s="64"/>
      <c r="C9514" s="64"/>
      <c r="D9514" s="64"/>
      <c r="E9514" s="64"/>
      <c r="F9514" s="64"/>
      <c r="G9514" s="65" t="n">
        <v>3</v>
      </c>
    </row>
    <row r="9515" customFormat="false" ht="15" hidden="false" customHeight="false" outlineLevel="0" collapsed="false">
      <c r="A9515" s="64" t="s">
        <v>1362</v>
      </c>
      <c r="B9515" s="64"/>
      <c r="C9515" s="64"/>
      <c r="D9515" s="64"/>
      <c r="E9515" s="64"/>
      <c r="F9515" s="64"/>
      <c r="G9515" s="65" t="n">
        <f aca="false">G9513*G9514</f>
        <v>41.82</v>
      </c>
    </row>
    <row r="9516" customFormat="false" ht="15" hidden="false" customHeight="false" outlineLevel="0" collapsed="false">
      <c r="A9516" s="66"/>
      <c r="B9516" s="66"/>
      <c r="C9516" s="66"/>
      <c r="D9516" s="66"/>
      <c r="E9516" s="66"/>
      <c r="F9516" s="66"/>
      <c r="G9516" s="66"/>
    </row>
    <row r="9517" customFormat="false" ht="38.25" hidden="false" customHeight="false" outlineLevel="0" collapsed="false">
      <c r="A9517" s="30" t="s">
        <v>1092</v>
      </c>
      <c r="B9517" s="30" t="s">
        <v>383</v>
      </c>
      <c r="C9517" s="61" t="s">
        <v>17</v>
      </c>
      <c r="D9517" s="61" t="s">
        <v>23</v>
      </c>
      <c r="E9517" s="62"/>
      <c r="F9517" s="25"/>
      <c r="G9517" s="25"/>
    </row>
    <row r="9518" customFormat="false" ht="51" hidden="false" customHeight="false" outlineLevel="0" collapsed="false">
      <c r="A9518" s="63" t="n">
        <v>7571</v>
      </c>
      <c r="B9518" s="23" t="s">
        <v>1799</v>
      </c>
      <c r="C9518" s="24" t="s">
        <v>1343</v>
      </c>
      <c r="D9518" s="24" t="s">
        <v>23</v>
      </c>
      <c r="E9518" s="62" t="n">
        <v>74</v>
      </c>
      <c r="F9518" s="26" t="n">
        <v>7.41</v>
      </c>
      <c r="G9518" s="26" t="n">
        <v>548.34</v>
      </c>
    </row>
    <row r="9519" customFormat="false" ht="25.5" hidden="false" customHeight="false" outlineLevel="0" collapsed="false">
      <c r="A9519" s="63" t="s">
        <v>1373</v>
      </c>
      <c r="B9519" s="23" t="s">
        <v>1374</v>
      </c>
      <c r="C9519" s="24" t="s">
        <v>17</v>
      </c>
      <c r="D9519" s="24" t="s">
        <v>1314</v>
      </c>
      <c r="E9519" s="62" t="n">
        <v>37</v>
      </c>
      <c r="F9519" s="26" t="n">
        <v>12.83</v>
      </c>
      <c r="G9519" s="26" t="n">
        <v>474.62</v>
      </c>
    </row>
    <row r="9520" customFormat="false" ht="25.5" hidden="false" customHeight="false" outlineLevel="0" collapsed="false">
      <c r="A9520" s="63" t="s">
        <v>1367</v>
      </c>
      <c r="B9520" s="23" t="s">
        <v>1368</v>
      </c>
      <c r="C9520" s="24" t="s">
        <v>17</v>
      </c>
      <c r="D9520" s="24" t="s">
        <v>1314</v>
      </c>
      <c r="E9520" s="62" t="n">
        <v>37</v>
      </c>
      <c r="F9520" s="26" t="n">
        <v>15.68</v>
      </c>
      <c r="G9520" s="26" t="n">
        <v>580.07</v>
      </c>
    </row>
    <row r="9521" customFormat="false" ht="15" hidden="false" customHeight="false" outlineLevel="0" collapsed="false">
      <c r="A9521" s="64" t="s">
        <v>1353</v>
      </c>
      <c r="B9521" s="64"/>
      <c r="C9521" s="64"/>
      <c r="D9521" s="64"/>
      <c r="E9521" s="64"/>
      <c r="F9521" s="64"/>
      <c r="G9521" s="65" t="n">
        <v>10.06</v>
      </c>
    </row>
    <row r="9522" customFormat="false" ht="15" hidden="false" customHeight="false" outlineLevel="0" collapsed="false">
      <c r="A9522" s="64" t="s">
        <v>1354</v>
      </c>
      <c r="B9522" s="64"/>
      <c r="C9522" s="64"/>
      <c r="D9522" s="64"/>
      <c r="E9522" s="64"/>
      <c r="F9522" s="64"/>
      <c r="G9522" s="65" t="n">
        <v>11.61</v>
      </c>
    </row>
    <row r="9523" customFormat="false" ht="15" hidden="false" customHeight="false" outlineLevel="0" collapsed="false">
      <c r="A9523" s="64" t="s">
        <v>1355</v>
      </c>
      <c r="B9523" s="64"/>
      <c r="C9523" s="64"/>
      <c r="D9523" s="64"/>
      <c r="E9523" s="64"/>
      <c r="F9523" s="64"/>
      <c r="G9523" s="65" t="n">
        <v>21.66</v>
      </c>
    </row>
    <row r="9524" customFormat="false" ht="15" hidden="false" customHeight="false" outlineLevel="0" collapsed="false">
      <c r="A9524" s="64" t="s">
        <v>1356</v>
      </c>
      <c r="B9524" s="64"/>
      <c r="C9524" s="64"/>
      <c r="D9524" s="64"/>
      <c r="E9524" s="64"/>
      <c r="F9524" s="64"/>
      <c r="G9524" s="65" t="n">
        <v>0</v>
      </c>
    </row>
    <row r="9525" customFormat="false" ht="15" hidden="false" customHeight="false" outlineLevel="0" collapsed="false">
      <c r="A9525" s="64" t="s">
        <v>1357</v>
      </c>
      <c r="B9525" s="64"/>
      <c r="C9525" s="64"/>
      <c r="D9525" s="64"/>
      <c r="E9525" s="64"/>
      <c r="F9525" s="64"/>
      <c r="G9525" s="65" t="n">
        <v>5.56</v>
      </c>
    </row>
    <row r="9526" customFormat="false" ht="15" hidden="false" customHeight="false" outlineLevel="0" collapsed="false">
      <c r="A9526" s="64" t="s">
        <v>1358</v>
      </c>
      <c r="B9526" s="64"/>
      <c r="C9526" s="64"/>
      <c r="D9526" s="64"/>
      <c r="E9526" s="64"/>
      <c r="F9526" s="64"/>
      <c r="G9526" s="65" t="n">
        <v>0</v>
      </c>
    </row>
    <row r="9527" customFormat="false" ht="15" hidden="false" customHeight="false" outlineLevel="0" collapsed="false">
      <c r="A9527" s="64" t="s">
        <v>1359</v>
      </c>
      <c r="B9527" s="64"/>
      <c r="C9527" s="64"/>
      <c r="D9527" s="64"/>
      <c r="E9527" s="64"/>
      <c r="F9527" s="64"/>
      <c r="G9527" s="65" t="n">
        <v>5.56</v>
      </c>
    </row>
    <row r="9528" customFormat="false" ht="15" hidden="false" customHeight="false" outlineLevel="0" collapsed="false">
      <c r="A9528" s="64" t="s">
        <v>1360</v>
      </c>
      <c r="B9528" s="64"/>
      <c r="C9528" s="64"/>
      <c r="D9528" s="64"/>
      <c r="E9528" s="64"/>
      <c r="F9528" s="64"/>
      <c r="G9528" s="65" t="n">
        <v>27.22</v>
      </c>
    </row>
    <row r="9529" customFormat="false" ht="15" hidden="false" customHeight="false" outlineLevel="0" collapsed="false">
      <c r="A9529" s="64" t="s">
        <v>1361</v>
      </c>
      <c r="B9529" s="64"/>
      <c r="C9529" s="64"/>
      <c r="D9529" s="64"/>
      <c r="E9529" s="64"/>
      <c r="F9529" s="64"/>
      <c r="G9529" s="65" t="n">
        <v>74</v>
      </c>
    </row>
    <row r="9530" customFormat="false" ht="15" hidden="false" customHeight="false" outlineLevel="0" collapsed="false">
      <c r="A9530" s="64" t="s">
        <v>1362</v>
      </c>
      <c r="B9530" s="64"/>
      <c r="C9530" s="64"/>
      <c r="D9530" s="64"/>
      <c r="E9530" s="64"/>
      <c r="F9530" s="64"/>
      <c r="G9530" s="65" t="n">
        <f aca="false">G9528*G9529</f>
        <v>2014.28</v>
      </c>
    </row>
    <row r="9531" customFormat="false" ht="15" hidden="false" customHeight="false" outlineLevel="0" collapsed="false">
      <c r="A9531" s="66"/>
      <c r="B9531" s="66"/>
      <c r="C9531" s="66"/>
      <c r="D9531" s="66"/>
      <c r="E9531" s="66"/>
      <c r="F9531" s="66"/>
      <c r="G9531" s="66"/>
    </row>
    <row r="9532" customFormat="false" ht="38.25" hidden="false" customHeight="false" outlineLevel="0" collapsed="false">
      <c r="A9532" s="30" t="s">
        <v>1093</v>
      </c>
      <c r="B9532" s="30" t="s">
        <v>469</v>
      </c>
      <c r="C9532" s="61" t="s">
        <v>17</v>
      </c>
      <c r="D9532" s="61" t="s">
        <v>23</v>
      </c>
      <c r="E9532" s="62"/>
      <c r="F9532" s="25"/>
      <c r="G9532" s="25"/>
    </row>
    <row r="9533" customFormat="false" ht="38.25" hidden="false" customHeight="false" outlineLevel="0" collapsed="false">
      <c r="A9533" s="63" t="n">
        <v>2593</v>
      </c>
      <c r="B9533" s="23" t="s">
        <v>1800</v>
      </c>
      <c r="C9533" s="24" t="s">
        <v>1343</v>
      </c>
      <c r="D9533" s="24" t="s">
        <v>23</v>
      </c>
      <c r="E9533" s="62" t="n">
        <v>19</v>
      </c>
      <c r="F9533" s="26" t="n">
        <v>4.18</v>
      </c>
      <c r="G9533" s="26" t="n">
        <v>79.42</v>
      </c>
    </row>
    <row r="9534" customFormat="false" ht="25.5" hidden="false" customHeight="false" outlineLevel="0" collapsed="false">
      <c r="A9534" s="63" t="n">
        <v>39175</v>
      </c>
      <c r="B9534" s="23" t="s">
        <v>1801</v>
      </c>
      <c r="C9534" s="24" t="s">
        <v>1343</v>
      </c>
      <c r="D9534" s="24" t="s">
        <v>23</v>
      </c>
      <c r="E9534" s="62" t="n">
        <v>38</v>
      </c>
      <c r="F9534" s="26" t="n">
        <v>0.43</v>
      </c>
      <c r="G9534" s="26" t="n">
        <v>16.34</v>
      </c>
    </row>
    <row r="9535" customFormat="false" ht="25.5" hidden="false" customHeight="false" outlineLevel="0" collapsed="false">
      <c r="A9535" s="63" t="n">
        <v>39209</v>
      </c>
      <c r="B9535" s="23" t="s">
        <v>1802</v>
      </c>
      <c r="C9535" s="24" t="s">
        <v>1343</v>
      </c>
      <c r="D9535" s="24" t="s">
        <v>23</v>
      </c>
      <c r="E9535" s="62" t="n">
        <v>38</v>
      </c>
      <c r="F9535" s="26" t="n">
        <v>0.22</v>
      </c>
      <c r="G9535" s="26" t="n">
        <v>8.36</v>
      </c>
    </row>
    <row r="9536" customFormat="false" ht="25.5" hidden="false" customHeight="false" outlineLevel="0" collapsed="false">
      <c r="A9536" s="63" t="s">
        <v>1367</v>
      </c>
      <c r="B9536" s="23" t="s">
        <v>1368</v>
      </c>
      <c r="C9536" s="24" t="s">
        <v>17</v>
      </c>
      <c r="D9536" s="24" t="s">
        <v>1314</v>
      </c>
      <c r="E9536" s="62" t="n">
        <v>4.75</v>
      </c>
      <c r="F9536" s="26" t="n">
        <v>15.68</v>
      </c>
      <c r="G9536" s="26" t="n">
        <v>74.47</v>
      </c>
    </row>
    <row r="9537" customFormat="false" ht="15" hidden="false" customHeight="false" outlineLevel="0" collapsed="false">
      <c r="A9537" s="64" t="s">
        <v>1353</v>
      </c>
      <c r="B9537" s="64"/>
      <c r="C9537" s="64"/>
      <c r="D9537" s="64"/>
      <c r="E9537" s="64"/>
      <c r="F9537" s="64"/>
      <c r="G9537" s="65" t="n">
        <v>2.87</v>
      </c>
    </row>
    <row r="9538" customFormat="false" ht="15" hidden="false" customHeight="false" outlineLevel="0" collapsed="false">
      <c r="A9538" s="64" t="s">
        <v>1354</v>
      </c>
      <c r="B9538" s="64"/>
      <c r="C9538" s="64"/>
      <c r="D9538" s="64"/>
      <c r="E9538" s="64"/>
      <c r="F9538" s="64"/>
      <c r="G9538" s="65" t="n">
        <v>6.53</v>
      </c>
    </row>
    <row r="9539" customFormat="false" ht="15" hidden="false" customHeight="false" outlineLevel="0" collapsed="false">
      <c r="A9539" s="64" t="s">
        <v>1355</v>
      </c>
      <c r="B9539" s="64"/>
      <c r="C9539" s="64"/>
      <c r="D9539" s="64"/>
      <c r="E9539" s="64"/>
      <c r="F9539" s="64"/>
      <c r="G9539" s="65" t="n">
        <v>9.4</v>
      </c>
    </row>
    <row r="9540" customFormat="false" ht="15" hidden="false" customHeight="false" outlineLevel="0" collapsed="false">
      <c r="A9540" s="64" t="s">
        <v>1356</v>
      </c>
      <c r="B9540" s="64"/>
      <c r="C9540" s="64"/>
      <c r="D9540" s="64"/>
      <c r="E9540" s="64"/>
      <c r="F9540" s="64"/>
      <c r="G9540" s="65" t="n">
        <v>0</v>
      </c>
    </row>
    <row r="9541" customFormat="false" ht="15" hidden="false" customHeight="false" outlineLevel="0" collapsed="false">
      <c r="A9541" s="64" t="s">
        <v>1357</v>
      </c>
      <c r="B9541" s="64"/>
      <c r="C9541" s="64"/>
      <c r="D9541" s="64"/>
      <c r="E9541" s="64"/>
      <c r="F9541" s="64"/>
      <c r="G9541" s="65" t="n">
        <v>2.41</v>
      </c>
    </row>
    <row r="9542" customFormat="false" ht="15" hidden="false" customHeight="false" outlineLevel="0" collapsed="false">
      <c r="A9542" s="64" t="s">
        <v>1358</v>
      </c>
      <c r="B9542" s="64"/>
      <c r="C9542" s="64"/>
      <c r="D9542" s="64"/>
      <c r="E9542" s="64"/>
      <c r="F9542" s="64"/>
      <c r="G9542" s="65" t="n">
        <v>0</v>
      </c>
    </row>
    <row r="9543" customFormat="false" ht="15" hidden="false" customHeight="false" outlineLevel="0" collapsed="false">
      <c r="A9543" s="64" t="s">
        <v>1359</v>
      </c>
      <c r="B9543" s="64"/>
      <c r="C9543" s="64"/>
      <c r="D9543" s="64"/>
      <c r="E9543" s="64"/>
      <c r="F9543" s="64"/>
      <c r="G9543" s="65" t="n">
        <v>2.41</v>
      </c>
    </row>
    <row r="9544" customFormat="false" ht="15" hidden="false" customHeight="false" outlineLevel="0" collapsed="false">
      <c r="A9544" s="64" t="s">
        <v>1360</v>
      </c>
      <c r="B9544" s="64"/>
      <c r="C9544" s="64"/>
      <c r="D9544" s="64"/>
      <c r="E9544" s="64"/>
      <c r="F9544" s="64"/>
      <c r="G9544" s="65" t="n">
        <v>11.81</v>
      </c>
    </row>
    <row r="9545" customFormat="false" ht="15" hidden="false" customHeight="false" outlineLevel="0" collapsed="false">
      <c r="A9545" s="64" t="s">
        <v>1361</v>
      </c>
      <c r="B9545" s="64"/>
      <c r="C9545" s="64"/>
      <c r="D9545" s="64"/>
      <c r="E9545" s="64"/>
      <c r="F9545" s="64"/>
      <c r="G9545" s="65" t="n">
        <v>19</v>
      </c>
    </row>
    <row r="9546" customFormat="false" ht="15" hidden="false" customHeight="false" outlineLevel="0" collapsed="false">
      <c r="A9546" s="64" t="s">
        <v>1362</v>
      </c>
      <c r="B9546" s="64"/>
      <c r="C9546" s="64"/>
      <c r="D9546" s="64"/>
      <c r="E9546" s="64"/>
      <c r="F9546" s="64"/>
      <c r="G9546" s="65" t="n">
        <f aca="false">G9544*G9545</f>
        <v>224.39</v>
      </c>
    </row>
    <row r="9547" customFormat="false" ht="15" hidden="false" customHeight="false" outlineLevel="0" collapsed="false">
      <c r="A9547" s="66"/>
      <c r="B9547" s="66"/>
      <c r="C9547" s="66"/>
      <c r="D9547" s="66"/>
      <c r="E9547" s="66"/>
      <c r="F9547" s="66"/>
      <c r="G9547" s="66"/>
    </row>
    <row r="9548" customFormat="false" ht="38.25" hidden="false" customHeight="false" outlineLevel="0" collapsed="false">
      <c r="A9548" s="30" t="s">
        <v>1094</v>
      </c>
      <c r="B9548" s="30" t="s">
        <v>471</v>
      </c>
      <c r="C9548" s="61" t="s">
        <v>17</v>
      </c>
      <c r="D9548" s="61" t="s">
        <v>23</v>
      </c>
      <c r="E9548" s="62"/>
      <c r="F9548" s="25"/>
      <c r="G9548" s="25"/>
    </row>
    <row r="9549" customFormat="false" ht="38.25" hidden="false" customHeight="false" outlineLevel="0" collapsed="false">
      <c r="A9549" s="63" t="n">
        <v>2570</v>
      </c>
      <c r="B9549" s="23" t="s">
        <v>1803</v>
      </c>
      <c r="C9549" s="24" t="s">
        <v>1343</v>
      </c>
      <c r="D9549" s="24" t="s">
        <v>23</v>
      </c>
      <c r="E9549" s="62" t="n">
        <v>6</v>
      </c>
      <c r="F9549" s="26" t="n">
        <v>6.58</v>
      </c>
      <c r="G9549" s="26" t="n">
        <v>39.48</v>
      </c>
    </row>
    <row r="9550" customFormat="false" ht="25.5" hidden="false" customHeight="false" outlineLevel="0" collapsed="false">
      <c r="A9550" s="63" t="n">
        <v>39176</v>
      </c>
      <c r="B9550" s="23" t="s">
        <v>1804</v>
      </c>
      <c r="C9550" s="24" t="s">
        <v>1343</v>
      </c>
      <c r="D9550" s="24" t="s">
        <v>23</v>
      </c>
      <c r="E9550" s="62" t="n">
        <v>12</v>
      </c>
      <c r="F9550" s="26" t="n">
        <v>0.46</v>
      </c>
      <c r="G9550" s="26" t="n">
        <v>5.52</v>
      </c>
    </row>
    <row r="9551" customFormat="false" ht="25.5" hidden="false" customHeight="false" outlineLevel="0" collapsed="false">
      <c r="A9551" s="63" t="n">
        <v>39210</v>
      </c>
      <c r="B9551" s="23" t="s">
        <v>1805</v>
      </c>
      <c r="C9551" s="24" t="s">
        <v>1343</v>
      </c>
      <c r="D9551" s="24" t="s">
        <v>23</v>
      </c>
      <c r="E9551" s="62" t="n">
        <v>12</v>
      </c>
      <c r="F9551" s="26" t="n">
        <v>0.34</v>
      </c>
      <c r="G9551" s="26" t="n">
        <v>4.08</v>
      </c>
    </row>
    <row r="9552" customFormat="false" ht="25.5" hidden="false" customHeight="false" outlineLevel="0" collapsed="false">
      <c r="A9552" s="63" t="s">
        <v>1367</v>
      </c>
      <c r="B9552" s="23" t="s">
        <v>1368</v>
      </c>
      <c r="C9552" s="24" t="s">
        <v>17</v>
      </c>
      <c r="D9552" s="24" t="s">
        <v>1314</v>
      </c>
      <c r="E9552" s="62" t="n">
        <v>1.8</v>
      </c>
      <c r="F9552" s="26" t="n">
        <v>15.68</v>
      </c>
      <c r="G9552" s="26" t="n">
        <v>28.22</v>
      </c>
    </row>
    <row r="9553" customFormat="false" ht="15" hidden="false" customHeight="false" outlineLevel="0" collapsed="false">
      <c r="A9553" s="64" t="s">
        <v>1353</v>
      </c>
      <c r="B9553" s="64"/>
      <c r="C9553" s="64"/>
      <c r="D9553" s="64"/>
      <c r="E9553" s="64"/>
      <c r="F9553" s="64"/>
      <c r="G9553" s="65" t="n">
        <v>3.44</v>
      </c>
    </row>
    <row r="9554" customFormat="false" ht="15" hidden="false" customHeight="false" outlineLevel="0" collapsed="false">
      <c r="A9554" s="64" t="s">
        <v>1354</v>
      </c>
      <c r="B9554" s="64"/>
      <c r="C9554" s="64"/>
      <c r="D9554" s="64"/>
      <c r="E9554" s="64"/>
      <c r="F9554" s="64"/>
      <c r="G9554" s="65" t="n">
        <v>9.44</v>
      </c>
    </row>
    <row r="9555" customFormat="false" ht="15" hidden="false" customHeight="false" outlineLevel="0" collapsed="false">
      <c r="A9555" s="64" t="s">
        <v>1355</v>
      </c>
      <c r="B9555" s="64"/>
      <c r="C9555" s="64"/>
      <c r="D9555" s="64"/>
      <c r="E9555" s="64"/>
      <c r="F9555" s="64"/>
      <c r="G9555" s="65" t="n">
        <v>12.88</v>
      </c>
    </row>
    <row r="9556" customFormat="false" ht="15" hidden="false" customHeight="false" outlineLevel="0" collapsed="false">
      <c r="A9556" s="64" t="s">
        <v>1356</v>
      </c>
      <c r="B9556" s="64"/>
      <c r="C9556" s="64"/>
      <c r="D9556" s="64"/>
      <c r="E9556" s="64"/>
      <c r="F9556" s="64"/>
      <c r="G9556" s="65" t="n">
        <v>0</v>
      </c>
    </row>
    <row r="9557" customFormat="false" ht="15" hidden="false" customHeight="false" outlineLevel="0" collapsed="false">
      <c r="A9557" s="64" t="s">
        <v>1357</v>
      </c>
      <c r="B9557" s="64"/>
      <c r="C9557" s="64"/>
      <c r="D9557" s="64"/>
      <c r="E9557" s="64"/>
      <c r="F9557" s="64"/>
      <c r="G9557" s="65" t="n">
        <v>3.3</v>
      </c>
    </row>
    <row r="9558" customFormat="false" ht="15" hidden="false" customHeight="false" outlineLevel="0" collapsed="false">
      <c r="A9558" s="64" t="s">
        <v>1358</v>
      </c>
      <c r="B9558" s="64"/>
      <c r="C9558" s="64"/>
      <c r="D9558" s="64"/>
      <c r="E9558" s="64"/>
      <c r="F9558" s="64"/>
      <c r="G9558" s="65" t="n">
        <v>0</v>
      </c>
    </row>
    <row r="9559" customFormat="false" ht="15" hidden="false" customHeight="false" outlineLevel="0" collapsed="false">
      <c r="A9559" s="64" t="s">
        <v>1359</v>
      </c>
      <c r="B9559" s="64"/>
      <c r="C9559" s="64"/>
      <c r="D9559" s="64"/>
      <c r="E9559" s="64"/>
      <c r="F9559" s="64"/>
      <c r="G9559" s="65" t="n">
        <v>3.3</v>
      </c>
    </row>
    <row r="9560" customFormat="false" ht="15" hidden="false" customHeight="false" outlineLevel="0" collapsed="false">
      <c r="A9560" s="64" t="s">
        <v>1360</v>
      </c>
      <c r="B9560" s="64"/>
      <c r="C9560" s="64"/>
      <c r="D9560" s="64"/>
      <c r="E9560" s="64"/>
      <c r="F9560" s="64"/>
      <c r="G9560" s="65" t="n">
        <v>16.19</v>
      </c>
    </row>
    <row r="9561" customFormat="false" ht="15" hidden="false" customHeight="false" outlineLevel="0" collapsed="false">
      <c r="A9561" s="64" t="s">
        <v>1361</v>
      </c>
      <c r="B9561" s="64"/>
      <c r="C9561" s="64"/>
      <c r="D9561" s="64"/>
      <c r="E9561" s="64"/>
      <c r="F9561" s="64"/>
      <c r="G9561" s="65" t="n">
        <v>6</v>
      </c>
    </row>
    <row r="9562" customFormat="false" ht="15" hidden="false" customHeight="false" outlineLevel="0" collapsed="false">
      <c r="A9562" s="64" t="s">
        <v>1362</v>
      </c>
      <c r="B9562" s="64"/>
      <c r="C9562" s="64"/>
      <c r="D9562" s="64"/>
      <c r="E9562" s="64"/>
      <c r="F9562" s="64"/>
      <c r="G9562" s="65" t="n">
        <f aca="false">G9560*G9561</f>
        <v>97.14</v>
      </c>
    </row>
    <row r="9563" customFormat="false" ht="15" hidden="false" customHeight="false" outlineLevel="0" collapsed="false">
      <c r="A9563" s="66"/>
      <c r="B9563" s="66"/>
      <c r="C9563" s="66"/>
      <c r="D9563" s="66"/>
      <c r="E9563" s="66"/>
      <c r="F9563" s="66"/>
      <c r="G9563" s="66"/>
    </row>
    <row r="9564" customFormat="false" ht="38.25" hidden="false" customHeight="false" outlineLevel="0" collapsed="false">
      <c r="A9564" s="30" t="s">
        <v>1095</v>
      </c>
      <c r="B9564" s="30" t="s">
        <v>1096</v>
      </c>
      <c r="C9564" s="61" t="s">
        <v>17</v>
      </c>
      <c r="D9564" s="61" t="s">
        <v>23</v>
      </c>
      <c r="E9564" s="62"/>
      <c r="F9564" s="25"/>
      <c r="G9564" s="25"/>
    </row>
    <row r="9565" customFormat="false" ht="38.25" hidden="false" customHeight="false" outlineLevel="0" collapsed="false">
      <c r="A9565" s="63" t="n">
        <v>2580</v>
      </c>
      <c r="B9565" s="23" t="s">
        <v>2201</v>
      </c>
      <c r="C9565" s="24" t="s">
        <v>1343</v>
      </c>
      <c r="D9565" s="24" t="s">
        <v>23</v>
      </c>
      <c r="E9565" s="62" t="n">
        <v>1</v>
      </c>
      <c r="F9565" s="26" t="n">
        <v>6.37</v>
      </c>
      <c r="G9565" s="26" t="n">
        <v>6.37</v>
      </c>
    </row>
    <row r="9566" customFormat="false" ht="25.5" hidden="false" customHeight="false" outlineLevel="0" collapsed="false">
      <c r="A9566" s="63" t="n">
        <v>39175</v>
      </c>
      <c r="B9566" s="23" t="s">
        <v>1801</v>
      </c>
      <c r="C9566" s="24" t="s">
        <v>1343</v>
      </c>
      <c r="D9566" s="24" t="s">
        <v>23</v>
      </c>
      <c r="E9566" s="62" t="n">
        <v>4</v>
      </c>
      <c r="F9566" s="26" t="n">
        <v>0.43</v>
      </c>
      <c r="G9566" s="26" t="n">
        <v>1.72</v>
      </c>
    </row>
    <row r="9567" customFormat="false" ht="25.5" hidden="false" customHeight="false" outlineLevel="0" collapsed="false">
      <c r="A9567" s="63" t="n">
        <v>39209</v>
      </c>
      <c r="B9567" s="23" t="s">
        <v>1802</v>
      </c>
      <c r="C9567" s="24" t="s">
        <v>1343</v>
      </c>
      <c r="D9567" s="24" t="s">
        <v>23</v>
      </c>
      <c r="E9567" s="62" t="n">
        <v>4</v>
      </c>
      <c r="F9567" s="26" t="n">
        <v>0.22</v>
      </c>
      <c r="G9567" s="26" t="n">
        <v>0.88</v>
      </c>
    </row>
    <row r="9568" customFormat="false" ht="25.5" hidden="false" customHeight="false" outlineLevel="0" collapsed="false">
      <c r="A9568" s="63" t="s">
        <v>1367</v>
      </c>
      <c r="B9568" s="23" t="s">
        <v>1368</v>
      </c>
      <c r="C9568" s="24" t="s">
        <v>17</v>
      </c>
      <c r="D9568" s="24" t="s">
        <v>1314</v>
      </c>
      <c r="E9568" s="62" t="n">
        <v>0.25</v>
      </c>
      <c r="F9568" s="26" t="n">
        <v>15.68</v>
      </c>
      <c r="G9568" s="26" t="n">
        <v>3.92</v>
      </c>
    </row>
    <row r="9569" customFormat="false" ht="15" hidden="false" customHeight="false" outlineLevel="0" collapsed="false">
      <c r="A9569" s="64" t="s">
        <v>1353</v>
      </c>
      <c r="B9569" s="64"/>
      <c r="C9569" s="64"/>
      <c r="D9569" s="64"/>
      <c r="E9569" s="64"/>
      <c r="F9569" s="64"/>
      <c r="G9569" s="65" t="n">
        <v>2.87</v>
      </c>
    </row>
    <row r="9570" customFormat="false" ht="15" hidden="false" customHeight="false" outlineLevel="0" collapsed="false">
      <c r="A9570" s="64" t="s">
        <v>1354</v>
      </c>
      <c r="B9570" s="64"/>
      <c r="C9570" s="64"/>
      <c r="D9570" s="64"/>
      <c r="E9570" s="64"/>
      <c r="F9570" s="64"/>
      <c r="G9570" s="65" t="n">
        <v>10.02</v>
      </c>
    </row>
    <row r="9571" customFormat="false" ht="15" hidden="false" customHeight="false" outlineLevel="0" collapsed="false">
      <c r="A9571" s="64" t="s">
        <v>1355</v>
      </c>
      <c r="B9571" s="64"/>
      <c r="C9571" s="64"/>
      <c r="D9571" s="64"/>
      <c r="E9571" s="64"/>
      <c r="F9571" s="64"/>
      <c r="G9571" s="65" t="n">
        <v>12.89</v>
      </c>
    </row>
    <row r="9572" customFormat="false" ht="15" hidden="false" customHeight="false" outlineLevel="0" collapsed="false">
      <c r="A9572" s="64" t="s">
        <v>1356</v>
      </c>
      <c r="B9572" s="64"/>
      <c r="C9572" s="64"/>
      <c r="D9572" s="64"/>
      <c r="E9572" s="64"/>
      <c r="F9572" s="64"/>
      <c r="G9572" s="65" t="n">
        <v>0</v>
      </c>
    </row>
    <row r="9573" customFormat="false" ht="15" hidden="false" customHeight="false" outlineLevel="0" collapsed="false">
      <c r="A9573" s="64" t="s">
        <v>1357</v>
      </c>
      <c r="B9573" s="64"/>
      <c r="C9573" s="64"/>
      <c r="D9573" s="64"/>
      <c r="E9573" s="64"/>
      <c r="F9573" s="64"/>
      <c r="G9573" s="65" t="n">
        <v>3.31</v>
      </c>
    </row>
    <row r="9574" customFormat="false" ht="15" hidden="false" customHeight="false" outlineLevel="0" collapsed="false">
      <c r="A9574" s="64" t="s">
        <v>1358</v>
      </c>
      <c r="B9574" s="64"/>
      <c r="C9574" s="64"/>
      <c r="D9574" s="64"/>
      <c r="E9574" s="64"/>
      <c r="F9574" s="64"/>
      <c r="G9574" s="65" t="n">
        <v>0</v>
      </c>
    </row>
    <row r="9575" customFormat="false" ht="15" hidden="false" customHeight="false" outlineLevel="0" collapsed="false">
      <c r="A9575" s="64" t="s">
        <v>1359</v>
      </c>
      <c r="B9575" s="64"/>
      <c r="C9575" s="64"/>
      <c r="D9575" s="64"/>
      <c r="E9575" s="64"/>
      <c r="F9575" s="64"/>
      <c r="G9575" s="65" t="n">
        <v>3.31</v>
      </c>
    </row>
    <row r="9576" customFormat="false" ht="15" hidden="false" customHeight="false" outlineLevel="0" collapsed="false">
      <c r="A9576" s="64" t="s">
        <v>1360</v>
      </c>
      <c r="B9576" s="64"/>
      <c r="C9576" s="64"/>
      <c r="D9576" s="64"/>
      <c r="E9576" s="64"/>
      <c r="F9576" s="64"/>
      <c r="G9576" s="65" t="n">
        <v>16.2</v>
      </c>
    </row>
    <row r="9577" customFormat="false" ht="15" hidden="false" customHeight="false" outlineLevel="0" collapsed="false">
      <c r="A9577" s="64" t="s">
        <v>1361</v>
      </c>
      <c r="B9577" s="64"/>
      <c r="C9577" s="64"/>
      <c r="D9577" s="64"/>
      <c r="E9577" s="64"/>
      <c r="F9577" s="64"/>
      <c r="G9577" s="65" t="n">
        <v>1</v>
      </c>
    </row>
    <row r="9578" customFormat="false" ht="15" hidden="false" customHeight="false" outlineLevel="0" collapsed="false">
      <c r="A9578" s="64" t="s">
        <v>1362</v>
      </c>
      <c r="B9578" s="64"/>
      <c r="C9578" s="64"/>
      <c r="D9578" s="64"/>
      <c r="E9578" s="64"/>
      <c r="F9578" s="64"/>
      <c r="G9578" s="65" t="n">
        <f aca="false">G9576*G9577</f>
        <v>16.2</v>
      </c>
    </row>
    <row r="9579" customFormat="false" ht="15" hidden="false" customHeight="false" outlineLevel="0" collapsed="false">
      <c r="A9579" s="66"/>
      <c r="B9579" s="66"/>
      <c r="C9579" s="66"/>
      <c r="D9579" s="66"/>
      <c r="E9579" s="66"/>
      <c r="F9579" s="66"/>
      <c r="G9579" s="66"/>
    </row>
    <row r="9580" customFormat="false" ht="38.25" hidden="false" customHeight="false" outlineLevel="0" collapsed="false">
      <c r="A9580" s="30" t="s">
        <v>1097</v>
      </c>
      <c r="B9580" s="30" t="s">
        <v>1098</v>
      </c>
      <c r="C9580" s="61" t="s">
        <v>17</v>
      </c>
      <c r="D9580" s="61" t="s">
        <v>23</v>
      </c>
      <c r="E9580" s="62"/>
      <c r="F9580" s="25"/>
      <c r="G9580" s="25"/>
    </row>
    <row r="9581" customFormat="false" ht="38.25" hidden="false" customHeight="false" outlineLevel="0" collapsed="false">
      <c r="A9581" s="63" t="n">
        <v>2581</v>
      </c>
      <c r="B9581" s="23" t="s">
        <v>2202</v>
      </c>
      <c r="C9581" s="24" t="s">
        <v>1343</v>
      </c>
      <c r="D9581" s="24" t="s">
        <v>23</v>
      </c>
      <c r="E9581" s="62" t="n">
        <v>1</v>
      </c>
      <c r="F9581" s="26" t="n">
        <v>7.44</v>
      </c>
      <c r="G9581" s="26" t="n">
        <v>7.44</v>
      </c>
    </row>
    <row r="9582" customFormat="false" ht="25.5" hidden="false" customHeight="false" outlineLevel="0" collapsed="false">
      <c r="A9582" s="63" t="n">
        <v>39176</v>
      </c>
      <c r="B9582" s="23" t="s">
        <v>1804</v>
      </c>
      <c r="C9582" s="24" t="s">
        <v>1343</v>
      </c>
      <c r="D9582" s="24" t="s">
        <v>23</v>
      </c>
      <c r="E9582" s="62" t="n">
        <v>4</v>
      </c>
      <c r="F9582" s="26" t="n">
        <v>0.46</v>
      </c>
      <c r="G9582" s="26" t="n">
        <v>1.84</v>
      </c>
    </row>
    <row r="9583" customFormat="false" ht="25.5" hidden="false" customHeight="false" outlineLevel="0" collapsed="false">
      <c r="A9583" s="63" t="n">
        <v>39210</v>
      </c>
      <c r="B9583" s="23" t="s">
        <v>1805</v>
      </c>
      <c r="C9583" s="24" t="s">
        <v>1343</v>
      </c>
      <c r="D9583" s="24" t="s">
        <v>23</v>
      </c>
      <c r="E9583" s="62" t="n">
        <v>4</v>
      </c>
      <c r="F9583" s="26" t="n">
        <v>0.34</v>
      </c>
      <c r="G9583" s="26" t="n">
        <v>1.36</v>
      </c>
    </row>
    <row r="9584" customFormat="false" ht="25.5" hidden="false" customHeight="false" outlineLevel="0" collapsed="false">
      <c r="A9584" s="63" t="s">
        <v>1367</v>
      </c>
      <c r="B9584" s="23" t="s">
        <v>1368</v>
      </c>
      <c r="C9584" s="24" t="s">
        <v>17</v>
      </c>
      <c r="D9584" s="24" t="s">
        <v>1314</v>
      </c>
      <c r="E9584" s="62" t="n">
        <v>0.3</v>
      </c>
      <c r="F9584" s="26" t="n">
        <v>15.68</v>
      </c>
      <c r="G9584" s="26" t="n">
        <v>4.7</v>
      </c>
    </row>
    <row r="9585" customFormat="false" ht="15" hidden="false" customHeight="false" outlineLevel="0" collapsed="false">
      <c r="A9585" s="64" t="s">
        <v>1353</v>
      </c>
      <c r="B9585" s="64"/>
      <c r="C9585" s="64"/>
      <c r="D9585" s="64"/>
      <c r="E9585" s="64"/>
      <c r="F9585" s="64"/>
      <c r="G9585" s="65" t="n">
        <v>3.44</v>
      </c>
    </row>
    <row r="9586" customFormat="false" ht="15" hidden="false" customHeight="false" outlineLevel="0" collapsed="false">
      <c r="A9586" s="64" t="s">
        <v>1354</v>
      </c>
      <c r="B9586" s="64"/>
      <c r="C9586" s="64"/>
      <c r="D9586" s="64"/>
      <c r="E9586" s="64"/>
      <c r="F9586" s="64"/>
      <c r="G9586" s="65" t="n">
        <v>11.9</v>
      </c>
    </row>
    <row r="9587" customFormat="false" ht="15" hidden="false" customHeight="false" outlineLevel="0" collapsed="false">
      <c r="A9587" s="64" t="s">
        <v>1355</v>
      </c>
      <c r="B9587" s="64"/>
      <c r="C9587" s="64"/>
      <c r="D9587" s="64"/>
      <c r="E9587" s="64"/>
      <c r="F9587" s="64"/>
      <c r="G9587" s="65" t="n">
        <v>15.34</v>
      </c>
    </row>
    <row r="9588" customFormat="false" ht="15" hidden="false" customHeight="false" outlineLevel="0" collapsed="false">
      <c r="A9588" s="64" t="s">
        <v>1356</v>
      </c>
      <c r="B9588" s="64"/>
      <c r="C9588" s="64"/>
      <c r="D9588" s="64"/>
      <c r="E9588" s="64"/>
      <c r="F9588" s="64"/>
      <c r="G9588" s="65" t="n">
        <v>0</v>
      </c>
    </row>
    <row r="9589" customFormat="false" ht="15" hidden="false" customHeight="false" outlineLevel="0" collapsed="false">
      <c r="A9589" s="64" t="s">
        <v>1357</v>
      </c>
      <c r="B9589" s="64"/>
      <c r="C9589" s="64"/>
      <c r="D9589" s="64"/>
      <c r="E9589" s="64"/>
      <c r="F9589" s="64"/>
      <c r="G9589" s="65" t="n">
        <v>3.94</v>
      </c>
    </row>
    <row r="9590" customFormat="false" ht="15" hidden="false" customHeight="false" outlineLevel="0" collapsed="false">
      <c r="A9590" s="64" t="s">
        <v>1358</v>
      </c>
      <c r="B9590" s="64"/>
      <c r="C9590" s="64"/>
      <c r="D9590" s="64"/>
      <c r="E9590" s="64"/>
      <c r="F9590" s="64"/>
      <c r="G9590" s="65" t="n">
        <v>0</v>
      </c>
    </row>
    <row r="9591" customFormat="false" ht="15" hidden="false" customHeight="false" outlineLevel="0" collapsed="false">
      <c r="A9591" s="64" t="s">
        <v>1359</v>
      </c>
      <c r="B9591" s="64"/>
      <c r="C9591" s="64"/>
      <c r="D9591" s="64"/>
      <c r="E9591" s="64"/>
      <c r="F9591" s="64"/>
      <c r="G9591" s="65" t="n">
        <v>3.94</v>
      </c>
    </row>
    <row r="9592" customFormat="false" ht="15" hidden="false" customHeight="false" outlineLevel="0" collapsed="false">
      <c r="A9592" s="64" t="s">
        <v>1360</v>
      </c>
      <c r="B9592" s="64"/>
      <c r="C9592" s="64"/>
      <c r="D9592" s="64"/>
      <c r="E9592" s="64"/>
      <c r="F9592" s="64"/>
      <c r="G9592" s="65" t="n">
        <v>19.28</v>
      </c>
    </row>
    <row r="9593" customFormat="false" ht="15" hidden="false" customHeight="false" outlineLevel="0" collapsed="false">
      <c r="A9593" s="64" t="s">
        <v>1361</v>
      </c>
      <c r="B9593" s="64"/>
      <c r="C9593" s="64"/>
      <c r="D9593" s="64"/>
      <c r="E9593" s="64"/>
      <c r="F9593" s="64"/>
      <c r="G9593" s="65" t="n">
        <v>1</v>
      </c>
    </row>
    <row r="9594" customFormat="false" ht="15" hidden="false" customHeight="false" outlineLevel="0" collapsed="false">
      <c r="A9594" s="64" t="s">
        <v>1362</v>
      </c>
      <c r="B9594" s="64"/>
      <c r="C9594" s="64"/>
      <c r="D9594" s="64"/>
      <c r="E9594" s="64"/>
      <c r="F9594" s="64"/>
      <c r="G9594" s="65" t="n">
        <f aca="false">G9592*G9593</f>
        <v>19.28</v>
      </c>
    </row>
    <row r="9595" customFormat="false" ht="15" hidden="false" customHeight="false" outlineLevel="0" collapsed="false">
      <c r="A9595" s="66"/>
      <c r="B9595" s="66"/>
      <c r="C9595" s="66"/>
      <c r="D9595" s="66"/>
      <c r="E9595" s="66"/>
      <c r="F9595" s="66"/>
      <c r="G9595" s="66"/>
    </row>
    <row r="9596" customFormat="false" ht="38.25" hidden="false" customHeight="false" outlineLevel="0" collapsed="false">
      <c r="A9596" s="30" t="s">
        <v>1099</v>
      </c>
      <c r="B9596" s="30" t="s">
        <v>391</v>
      </c>
      <c r="C9596" s="61" t="s">
        <v>17</v>
      </c>
      <c r="D9596" s="61" t="s">
        <v>23</v>
      </c>
      <c r="E9596" s="62"/>
      <c r="F9596" s="25"/>
      <c r="G9596" s="25"/>
    </row>
    <row r="9597" customFormat="false" ht="38.25" hidden="false" customHeight="false" outlineLevel="0" collapsed="false">
      <c r="A9597" s="63" t="n">
        <v>2574</v>
      </c>
      <c r="B9597" s="23" t="s">
        <v>1809</v>
      </c>
      <c r="C9597" s="24" t="s">
        <v>1343</v>
      </c>
      <c r="D9597" s="24" t="s">
        <v>23</v>
      </c>
      <c r="E9597" s="62" t="n">
        <v>7</v>
      </c>
      <c r="F9597" s="26" t="n">
        <v>4.82</v>
      </c>
      <c r="G9597" s="26" t="n">
        <v>33.74</v>
      </c>
    </row>
    <row r="9598" customFormat="false" ht="25.5" hidden="false" customHeight="false" outlineLevel="0" collapsed="false">
      <c r="A9598" s="63" t="n">
        <v>39175</v>
      </c>
      <c r="B9598" s="23" t="s">
        <v>1801</v>
      </c>
      <c r="C9598" s="24" t="s">
        <v>1343</v>
      </c>
      <c r="D9598" s="24" t="s">
        <v>23</v>
      </c>
      <c r="E9598" s="62" t="n">
        <v>21</v>
      </c>
      <c r="F9598" s="26" t="n">
        <v>0.43</v>
      </c>
      <c r="G9598" s="26" t="n">
        <v>9.03</v>
      </c>
    </row>
    <row r="9599" customFormat="false" ht="25.5" hidden="false" customHeight="false" outlineLevel="0" collapsed="false">
      <c r="A9599" s="63" t="n">
        <v>39209</v>
      </c>
      <c r="B9599" s="23" t="s">
        <v>1802</v>
      </c>
      <c r="C9599" s="24" t="s">
        <v>1343</v>
      </c>
      <c r="D9599" s="24" t="s">
        <v>23</v>
      </c>
      <c r="E9599" s="62" t="n">
        <v>21</v>
      </c>
      <c r="F9599" s="26" t="n">
        <v>0.22</v>
      </c>
      <c r="G9599" s="26" t="n">
        <v>4.62</v>
      </c>
    </row>
    <row r="9600" customFormat="false" ht="25.5" hidden="false" customHeight="false" outlineLevel="0" collapsed="false">
      <c r="A9600" s="63" t="s">
        <v>1367</v>
      </c>
      <c r="B9600" s="23" t="s">
        <v>1368</v>
      </c>
      <c r="C9600" s="24" t="s">
        <v>17</v>
      </c>
      <c r="D9600" s="24" t="s">
        <v>1314</v>
      </c>
      <c r="E9600" s="62" t="n">
        <v>1.75</v>
      </c>
      <c r="F9600" s="26" t="n">
        <v>15.68</v>
      </c>
      <c r="G9600" s="26" t="n">
        <v>27.44</v>
      </c>
    </row>
    <row r="9601" customFormat="false" ht="15" hidden="false" customHeight="false" outlineLevel="0" collapsed="false">
      <c r="A9601" s="64" t="s">
        <v>1353</v>
      </c>
      <c r="B9601" s="64"/>
      <c r="C9601" s="64"/>
      <c r="D9601" s="64"/>
      <c r="E9601" s="64"/>
      <c r="F9601" s="64"/>
      <c r="G9601" s="65" t="n">
        <v>2.87</v>
      </c>
    </row>
    <row r="9602" customFormat="false" ht="15" hidden="false" customHeight="false" outlineLevel="0" collapsed="false">
      <c r="A9602" s="64" t="s">
        <v>1354</v>
      </c>
      <c r="B9602" s="64"/>
      <c r="C9602" s="64"/>
      <c r="D9602" s="64"/>
      <c r="E9602" s="64"/>
      <c r="F9602" s="64"/>
      <c r="G9602" s="65" t="n">
        <v>7.82</v>
      </c>
    </row>
    <row r="9603" customFormat="false" ht="15" hidden="false" customHeight="false" outlineLevel="0" collapsed="false">
      <c r="A9603" s="64" t="s">
        <v>1355</v>
      </c>
      <c r="B9603" s="64"/>
      <c r="C9603" s="64"/>
      <c r="D9603" s="64"/>
      <c r="E9603" s="64"/>
      <c r="F9603" s="64"/>
      <c r="G9603" s="65" t="n">
        <v>10.69</v>
      </c>
    </row>
    <row r="9604" customFormat="false" ht="15" hidden="false" customHeight="false" outlineLevel="0" collapsed="false">
      <c r="A9604" s="64" t="s">
        <v>1356</v>
      </c>
      <c r="B9604" s="64"/>
      <c r="C9604" s="64"/>
      <c r="D9604" s="64"/>
      <c r="E9604" s="64"/>
      <c r="F9604" s="64"/>
      <c r="G9604" s="65" t="n">
        <v>0</v>
      </c>
    </row>
    <row r="9605" customFormat="false" ht="15" hidden="false" customHeight="false" outlineLevel="0" collapsed="false">
      <c r="A9605" s="64" t="s">
        <v>1357</v>
      </c>
      <c r="B9605" s="64"/>
      <c r="C9605" s="64"/>
      <c r="D9605" s="64"/>
      <c r="E9605" s="64"/>
      <c r="F9605" s="64"/>
      <c r="G9605" s="65" t="n">
        <v>2.74</v>
      </c>
    </row>
    <row r="9606" customFormat="false" ht="15" hidden="false" customHeight="false" outlineLevel="0" collapsed="false">
      <c r="A9606" s="64" t="s">
        <v>1358</v>
      </c>
      <c r="B9606" s="64"/>
      <c r="C9606" s="64"/>
      <c r="D9606" s="64"/>
      <c r="E9606" s="64"/>
      <c r="F9606" s="64"/>
      <c r="G9606" s="65" t="n">
        <v>0</v>
      </c>
    </row>
    <row r="9607" customFormat="false" ht="15" hidden="false" customHeight="false" outlineLevel="0" collapsed="false">
      <c r="A9607" s="64" t="s">
        <v>1359</v>
      </c>
      <c r="B9607" s="64"/>
      <c r="C9607" s="64"/>
      <c r="D9607" s="64"/>
      <c r="E9607" s="64"/>
      <c r="F9607" s="64"/>
      <c r="G9607" s="65" t="n">
        <v>2.74</v>
      </c>
    </row>
    <row r="9608" customFormat="false" ht="15" hidden="false" customHeight="false" outlineLevel="0" collapsed="false">
      <c r="A9608" s="64" t="s">
        <v>1360</v>
      </c>
      <c r="B9608" s="64"/>
      <c r="C9608" s="64"/>
      <c r="D9608" s="64"/>
      <c r="E9608" s="64"/>
      <c r="F9608" s="64"/>
      <c r="G9608" s="65" t="n">
        <v>13.43</v>
      </c>
    </row>
    <row r="9609" customFormat="false" ht="15" hidden="false" customHeight="false" outlineLevel="0" collapsed="false">
      <c r="A9609" s="64" t="s">
        <v>1361</v>
      </c>
      <c r="B9609" s="64"/>
      <c r="C9609" s="64"/>
      <c r="D9609" s="64"/>
      <c r="E9609" s="64"/>
      <c r="F9609" s="64"/>
      <c r="G9609" s="65" t="n">
        <v>7</v>
      </c>
    </row>
    <row r="9610" customFormat="false" ht="15" hidden="false" customHeight="false" outlineLevel="0" collapsed="false">
      <c r="A9610" s="64" t="s">
        <v>1362</v>
      </c>
      <c r="B9610" s="64"/>
      <c r="C9610" s="64"/>
      <c r="D9610" s="64"/>
      <c r="E9610" s="64"/>
      <c r="F9610" s="64"/>
      <c r="G9610" s="65" t="n">
        <f aca="false">G9608*G9609</f>
        <v>94.01</v>
      </c>
    </row>
    <row r="9611" customFormat="false" ht="15" hidden="false" customHeight="false" outlineLevel="0" collapsed="false">
      <c r="A9611" s="66"/>
      <c r="B9611" s="66"/>
      <c r="C9611" s="66"/>
      <c r="D9611" s="66"/>
      <c r="E9611" s="66"/>
      <c r="F9611" s="66"/>
      <c r="G9611" s="66"/>
    </row>
    <row r="9612" customFormat="false" ht="38.25" hidden="false" customHeight="false" outlineLevel="0" collapsed="false">
      <c r="A9612" s="30" t="s">
        <v>1100</v>
      </c>
      <c r="B9612" s="30" t="s">
        <v>393</v>
      </c>
      <c r="C9612" s="61" t="s">
        <v>17</v>
      </c>
      <c r="D9612" s="61" t="s">
        <v>23</v>
      </c>
      <c r="E9612" s="62"/>
      <c r="F9612" s="25"/>
      <c r="G9612" s="25"/>
    </row>
    <row r="9613" customFormat="false" ht="38.25" hidden="false" customHeight="false" outlineLevel="0" collapsed="false">
      <c r="A9613" s="63" t="n">
        <v>2586</v>
      </c>
      <c r="B9613" s="23" t="s">
        <v>1810</v>
      </c>
      <c r="C9613" s="24" t="s">
        <v>1343</v>
      </c>
      <c r="D9613" s="24" t="s">
        <v>23</v>
      </c>
      <c r="E9613" s="62" t="n">
        <v>3</v>
      </c>
      <c r="F9613" s="26" t="n">
        <v>7.77</v>
      </c>
      <c r="G9613" s="26" t="n">
        <v>23.31</v>
      </c>
    </row>
    <row r="9614" customFormat="false" ht="25.5" hidden="false" customHeight="false" outlineLevel="0" collapsed="false">
      <c r="A9614" s="63" t="n">
        <v>39176</v>
      </c>
      <c r="B9614" s="23" t="s">
        <v>1804</v>
      </c>
      <c r="C9614" s="24" t="s">
        <v>1343</v>
      </c>
      <c r="D9614" s="24" t="s">
        <v>23</v>
      </c>
      <c r="E9614" s="62" t="n">
        <v>9</v>
      </c>
      <c r="F9614" s="26" t="n">
        <v>0.46</v>
      </c>
      <c r="G9614" s="26" t="n">
        <v>4.14</v>
      </c>
    </row>
    <row r="9615" customFormat="false" ht="25.5" hidden="false" customHeight="false" outlineLevel="0" collapsed="false">
      <c r="A9615" s="63" t="n">
        <v>39210</v>
      </c>
      <c r="B9615" s="23" t="s">
        <v>1805</v>
      </c>
      <c r="C9615" s="24" t="s">
        <v>1343</v>
      </c>
      <c r="D9615" s="24" t="s">
        <v>23</v>
      </c>
      <c r="E9615" s="62" t="n">
        <v>9</v>
      </c>
      <c r="F9615" s="26" t="n">
        <v>0.34</v>
      </c>
      <c r="G9615" s="26" t="n">
        <v>3.06</v>
      </c>
    </row>
    <row r="9616" customFormat="false" ht="25.5" hidden="false" customHeight="false" outlineLevel="0" collapsed="false">
      <c r="A9616" s="63" t="s">
        <v>1367</v>
      </c>
      <c r="B9616" s="23" t="s">
        <v>1368</v>
      </c>
      <c r="C9616" s="24" t="s">
        <v>17</v>
      </c>
      <c r="D9616" s="24" t="s">
        <v>1314</v>
      </c>
      <c r="E9616" s="62" t="n">
        <v>0.9</v>
      </c>
      <c r="F9616" s="26" t="n">
        <v>15.68</v>
      </c>
      <c r="G9616" s="26" t="n">
        <v>14.11</v>
      </c>
    </row>
    <row r="9617" customFormat="false" ht="15" hidden="false" customHeight="false" outlineLevel="0" collapsed="false">
      <c r="A9617" s="64" t="s">
        <v>1353</v>
      </c>
      <c r="B9617" s="64"/>
      <c r="C9617" s="64"/>
      <c r="D9617" s="64"/>
      <c r="E9617" s="64"/>
      <c r="F9617" s="64"/>
      <c r="G9617" s="65" t="n">
        <v>3.44</v>
      </c>
    </row>
    <row r="9618" customFormat="false" ht="15" hidden="false" customHeight="false" outlineLevel="0" collapsed="false">
      <c r="A9618" s="64" t="s">
        <v>1354</v>
      </c>
      <c r="B9618" s="64"/>
      <c r="C9618" s="64"/>
      <c r="D9618" s="64"/>
      <c r="E9618" s="64"/>
      <c r="F9618" s="64"/>
      <c r="G9618" s="65" t="n">
        <v>11.43</v>
      </c>
    </row>
    <row r="9619" customFormat="false" ht="15" hidden="false" customHeight="false" outlineLevel="0" collapsed="false">
      <c r="A9619" s="64" t="s">
        <v>1355</v>
      </c>
      <c r="B9619" s="64"/>
      <c r="C9619" s="64"/>
      <c r="D9619" s="64"/>
      <c r="E9619" s="64"/>
      <c r="F9619" s="64"/>
      <c r="G9619" s="65" t="n">
        <v>14.87</v>
      </c>
    </row>
    <row r="9620" customFormat="false" ht="15" hidden="false" customHeight="false" outlineLevel="0" collapsed="false">
      <c r="A9620" s="64" t="s">
        <v>1356</v>
      </c>
      <c r="B9620" s="64"/>
      <c r="C9620" s="64"/>
      <c r="D9620" s="64"/>
      <c r="E9620" s="64"/>
      <c r="F9620" s="64"/>
      <c r="G9620" s="65" t="n">
        <v>0</v>
      </c>
    </row>
    <row r="9621" customFormat="false" ht="15" hidden="false" customHeight="false" outlineLevel="0" collapsed="false">
      <c r="A9621" s="64" t="s">
        <v>1357</v>
      </c>
      <c r="B9621" s="64"/>
      <c r="C9621" s="64"/>
      <c r="D9621" s="64"/>
      <c r="E9621" s="64"/>
      <c r="F9621" s="64"/>
      <c r="G9621" s="65" t="n">
        <v>3.81</v>
      </c>
    </row>
    <row r="9622" customFormat="false" ht="15" hidden="false" customHeight="false" outlineLevel="0" collapsed="false">
      <c r="A9622" s="64" t="s">
        <v>1358</v>
      </c>
      <c r="B9622" s="64"/>
      <c r="C9622" s="64"/>
      <c r="D9622" s="64"/>
      <c r="E9622" s="64"/>
      <c r="F9622" s="64"/>
      <c r="G9622" s="65" t="n">
        <v>0</v>
      </c>
    </row>
    <row r="9623" customFormat="false" ht="15" hidden="false" customHeight="false" outlineLevel="0" collapsed="false">
      <c r="A9623" s="64" t="s">
        <v>1359</v>
      </c>
      <c r="B9623" s="64"/>
      <c r="C9623" s="64"/>
      <c r="D9623" s="64"/>
      <c r="E9623" s="64"/>
      <c r="F9623" s="64"/>
      <c r="G9623" s="65" t="n">
        <v>3.81</v>
      </c>
    </row>
    <row r="9624" customFormat="false" ht="15" hidden="false" customHeight="false" outlineLevel="0" collapsed="false">
      <c r="A9624" s="64" t="s">
        <v>1360</v>
      </c>
      <c r="B9624" s="64"/>
      <c r="C9624" s="64"/>
      <c r="D9624" s="64"/>
      <c r="E9624" s="64"/>
      <c r="F9624" s="64"/>
      <c r="G9624" s="65" t="n">
        <v>18.69</v>
      </c>
    </row>
    <row r="9625" customFormat="false" ht="15" hidden="false" customHeight="false" outlineLevel="0" collapsed="false">
      <c r="A9625" s="64" t="s">
        <v>1361</v>
      </c>
      <c r="B9625" s="64"/>
      <c r="C9625" s="64"/>
      <c r="D9625" s="64"/>
      <c r="E9625" s="64"/>
      <c r="F9625" s="64"/>
      <c r="G9625" s="65" t="n">
        <v>3</v>
      </c>
    </row>
    <row r="9626" customFormat="false" ht="15" hidden="false" customHeight="false" outlineLevel="0" collapsed="false">
      <c r="A9626" s="64" t="s">
        <v>1362</v>
      </c>
      <c r="B9626" s="64"/>
      <c r="C9626" s="64"/>
      <c r="D9626" s="64"/>
      <c r="E9626" s="64"/>
      <c r="F9626" s="64"/>
      <c r="G9626" s="65" t="n">
        <f aca="false">G9624*G9625</f>
        <v>56.07</v>
      </c>
    </row>
    <row r="9627" customFormat="false" ht="15" hidden="false" customHeight="false" outlineLevel="0" collapsed="false">
      <c r="A9627" s="66"/>
      <c r="B9627" s="66"/>
      <c r="C9627" s="66"/>
      <c r="D9627" s="66"/>
      <c r="E9627" s="66"/>
      <c r="F9627" s="66"/>
      <c r="G9627" s="66"/>
    </row>
    <row r="9628" customFormat="false" ht="38.25" hidden="false" customHeight="false" outlineLevel="0" collapsed="false">
      <c r="A9628" s="30" t="s">
        <v>1101</v>
      </c>
      <c r="B9628" s="30" t="s">
        <v>401</v>
      </c>
      <c r="C9628" s="61" t="s">
        <v>17</v>
      </c>
      <c r="D9628" s="61" t="s">
        <v>23</v>
      </c>
      <c r="E9628" s="62"/>
      <c r="F9628" s="25"/>
      <c r="G9628" s="25"/>
    </row>
    <row r="9629" customFormat="false" ht="38.25" hidden="false" customHeight="false" outlineLevel="0" collapsed="false">
      <c r="A9629" s="63" t="n">
        <v>2565</v>
      </c>
      <c r="B9629" s="23" t="s">
        <v>1817</v>
      </c>
      <c r="C9629" s="24" t="s">
        <v>1343</v>
      </c>
      <c r="D9629" s="24" t="s">
        <v>23</v>
      </c>
      <c r="E9629" s="62" t="n">
        <v>3</v>
      </c>
      <c r="F9629" s="26" t="n">
        <v>4.05</v>
      </c>
      <c r="G9629" s="26" t="n">
        <v>12.15</v>
      </c>
    </row>
    <row r="9630" customFormat="false" ht="25.5" hidden="false" customHeight="false" outlineLevel="0" collapsed="false">
      <c r="A9630" s="63" t="n">
        <v>39175</v>
      </c>
      <c r="B9630" s="23" t="s">
        <v>1801</v>
      </c>
      <c r="C9630" s="24" t="s">
        <v>1343</v>
      </c>
      <c r="D9630" s="24" t="s">
        <v>23</v>
      </c>
      <c r="E9630" s="62" t="n">
        <v>3</v>
      </c>
      <c r="F9630" s="26" t="n">
        <v>0.43</v>
      </c>
      <c r="G9630" s="26" t="n">
        <v>1.29</v>
      </c>
    </row>
    <row r="9631" customFormat="false" ht="25.5" hidden="false" customHeight="false" outlineLevel="0" collapsed="false">
      <c r="A9631" s="63" t="n">
        <v>39209</v>
      </c>
      <c r="B9631" s="23" t="s">
        <v>1802</v>
      </c>
      <c r="C9631" s="24" t="s">
        <v>1343</v>
      </c>
      <c r="D9631" s="24" t="s">
        <v>23</v>
      </c>
      <c r="E9631" s="62" t="n">
        <v>3</v>
      </c>
      <c r="F9631" s="26" t="n">
        <v>0.22</v>
      </c>
      <c r="G9631" s="26" t="n">
        <v>0.66</v>
      </c>
    </row>
    <row r="9632" customFormat="false" ht="25.5" hidden="false" customHeight="false" outlineLevel="0" collapsed="false">
      <c r="A9632" s="63" t="s">
        <v>1367</v>
      </c>
      <c r="B9632" s="23" t="s">
        <v>1368</v>
      </c>
      <c r="C9632" s="24" t="s">
        <v>17</v>
      </c>
      <c r="D9632" s="24" t="s">
        <v>1314</v>
      </c>
      <c r="E9632" s="62" t="n">
        <v>0.75</v>
      </c>
      <c r="F9632" s="26" t="n">
        <v>15.68</v>
      </c>
      <c r="G9632" s="26" t="n">
        <v>11.76</v>
      </c>
    </row>
    <row r="9633" customFormat="false" ht="15" hidden="false" customHeight="false" outlineLevel="0" collapsed="false">
      <c r="A9633" s="64" t="s">
        <v>1353</v>
      </c>
      <c r="B9633" s="64"/>
      <c r="C9633" s="64"/>
      <c r="D9633" s="64"/>
      <c r="E9633" s="64"/>
      <c r="F9633" s="64"/>
      <c r="G9633" s="65" t="n">
        <v>2.87</v>
      </c>
    </row>
    <row r="9634" customFormat="false" ht="15" hidden="false" customHeight="false" outlineLevel="0" collapsed="false">
      <c r="A9634" s="64" t="s">
        <v>1354</v>
      </c>
      <c r="B9634" s="64"/>
      <c r="C9634" s="64"/>
      <c r="D9634" s="64"/>
      <c r="E9634" s="64"/>
      <c r="F9634" s="64"/>
      <c r="G9634" s="65" t="n">
        <v>5.75</v>
      </c>
    </row>
    <row r="9635" customFormat="false" ht="15" hidden="false" customHeight="false" outlineLevel="0" collapsed="false">
      <c r="A9635" s="64" t="s">
        <v>1355</v>
      </c>
      <c r="B9635" s="64"/>
      <c r="C9635" s="64"/>
      <c r="D9635" s="64"/>
      <c r="E9635" s="64"/>
      <c r="F9635" s="64"/>
      <c r="G9635" s="65" t="n">
        <v>8.62</v>
      </c>
    </row>
    <row r="9636" customFormat="false" ht="15" hidden="false" customHeight="false" outlineLevel="0" collapsed="false">
      <c r="A9636" s="64" t="s">
        <v>1356</v>
      </c>
      <c r="B9636" s="64"/>
      <c r="C9636" s="64"/>
      <c r="D9636" s="64"/>
      <c r="E9636" s="64"/>
      <c r="F9636" s="64"/>
      <c r="G9636" s="65" t="n">
        <v>0</v>
      </c>
    </row>
    <row r="9637" customFormat="false" ht="15" hidden="false" customHeight="false" outlineLevel="0" collapsed="false">
      <c r="A9637" s="64" t="s">
        <v>1357</v>
      </c>
      <c r="B9637" s="64"/>
      <c r="C9637" s="64"/>
      <c r="D9637" s="64"/>
      <c r="E9637" s="64"/>
      <c r="F9637" s="64"/>
      <c r="G9637" s="65" t="n">
        <v>2.21</v>
      </c>
    </row>
    <row r="9638" customFormat="false" ht="15" hidden="false" customHeight="false" outlineLevel="0" collapsed="false">
      <c r="A9638" s="64" t="s">
        <v>1358</v>
      </c>
      <c r="B9638" s="64"/>
      <c r="C9638" s="64"/>
      <c r="D9638" s="64"/>
      <c r="E9638" s="64"/>
      <c r="F9638" s="64"/>
      <c r="G9638" s="65" t="n">
        <v>0</v>
      </c>
    </row>
    <row r="9639" customFormat="false" ht="15" hidden="false" customHeight="false" outlineLevel="0" collapsed="false">
      <c r="A9639" s="64" t="s">
        <v>1359</v>
      </c>
      <c r="B9639" s="64"/>
      <c r="C9639" s="64"/>
      <c r="D9639" s="64"/>
      <c r="E9639" s="64"/>
      <c r="F9639" s="64"/>
      <c r="G9639" s="65" t="n">
        <v>2.21</v>
      </c>
    </row>
    <row r="9640" customFormat="false" ht="15" hidden="false" customHeight="false" outlineLevel="0" collapsed="false">
      <c r="A9640" s="64" t="s">
        <v>1360</v>
      </c>
      <c r="B9640" s="64"/>
      <c r="C9640" s="64"/>
      <c r="D9640" s="64"/>
      <c r="E9640" s="64"/>
      <c r="F9640" s="64"/>
      <c r="G9640" s="65" t="n">
        <v>10.83</v>
      </c>
    </row>
    <row r="9641" customFormat="false" ht="15" hidden="false" customHeight="false" outlineLevel="0" collapsed="false">
      <c r="A9641" s="64" t="s">
        <v>1361</v>
      </c>
      <c r="B9641" s="64"/>
      <c r="C9641" s="64"/>
      <c r="D9641" s="64"/>
      <c r="E9641" s="64"/>
      <c r="F9641" s="64"/>
      <c r="G9641" s="65" t="n">
        <v>3</v>
      </c>
    </row>
    <row r="9642" customFormat="false" ht="15" hidden="false" customHeight="false" outlineLevel="0" collapsed="false">
      <c r="A9642" s="64" t="s">
        <v>1362</v>
      </c>
      <c r="B9642" s="64"/>
      <c r="C9642" s="64"/>
      <c r="D9642" s="64"/>
      <c r="E9642" s="64"/>
      <c r="F9642" s="64"/>
      <c r="G9642" s="65" t="n">
        <f aca="false">G9640*G9641</f>
        <v>32.49</v>
      </c>
    </row>
    <row r="9643" customFormat="false" ht="15" hidden="false" customHeight="false" outlineLevel="0" collapsed="false">
      <c r="A9643" s="66"/>
      <c r="B9643" s="66"/>
      <c r="C9643" s="66"/>
      <c r="D9643" s="66"/>
      <c r="E9643" s="66"/>
      <c r="F9643" s="66"/>
      <c r="G9643" s="66"/>
    </row>
    <row r="9644" customFormat="false" ht="38.25" hidden="false" customHeight="false" outlineLevel="0" collapsed="false">
      <c r="A9644" s="30" t="s">
        <v>1102</v>
      </c>
      <c r="B9644" s="30" t="s">
        <v>1103</v>
      </c>
      <c r="C9644" s="61" t="s">
        <v>17</v>
      </c>
      <c r="D9644" s="61" t="s">
        <v>23</v>
      </c>
      <c r="E9644" s="62"/>
      <c r="F9644" s="25"/>
      <c r="G9644" s="25"/>
    </row>
    <row r="9645" customFormat="false" ht="38.25" hidden="false" customHeight="false" outlineLevel="0" collapsed="false">
      <c r="A9645" s="63" t="n">
        <v>2590</v>
      </c>
      <c r="B9645" s="23" t="s">
        <v>2203</v>
      </c>
      <c r="C9645" s="24" t="s">
        <v>1343</v>
      </c>
      <c r="D9645" s="24" t="s">
        <v>23</v>
      </c>
      <c r="E9645" s="62" t="n">
        <v>4</v>
      </c>
      <c r="F9645" s="26" t="n">
        <v>6.8</v>
      </c>
      <c r="G9645" s="26" t="n">
        <v>27.2</v>
      </c>
    </row>
    <row r="9646" customFormat="false" ht="25.5" hidden="false" customHeight="false" outlineLevel="0" collapsed="false">
      <c r="A9646" s="63" t="n">
        <v>39176</v>
      </c>
      <c r="B9646" s="23" t="s">
        <v>1804</v>
      </c>
      <c r="C9646" s="24" t="s">
        <v>1343</v>
      </c>
      <c r="D9646" s="24" t="s">
        <v>23</v>
      </c>
      <c r="E9646" s="62" t="n">
        <v>4</v>
      </c>
      <c r="F9646" s="26" t="n">
        <v>0.46</v>
      </c>
      <c r="G9646" s="26" t="n">
        <v>1.84</v>
      </c>
    </row>
    <row r="9647" customFormat="false" ht="25.5" hidden="false" customHeight="false" outlineLevel="0" collapsed="false">
      <c r="A9647" s="63" t="n">
        <v>39210</v>
      </c>
      <c r="B9647" s="23" t="s">
        <v>1805</v>
      </c>
      <c r="C9647" s="24" t="s">
        <v>1343</v>
      </c>
      <c r="D9647" s="24" t="s">
        <v>23</v>
      </c>
      <c r="E9647" s="62" t="n">
        <v>4</v>
      </c>
      <c r="F9647" s="26" t="n">
        <v>0.34</v>
      </c>
      <c r="G9647" s="26" t="n">
        <v>1.36</v>
      </c>
    </row>
    <row r="9648" customFormat="false" ht="25.5" hidden="false" customHeight="false" outlineLevel="0" collapsed="false">
      <c r="A9648" s="63" t="s">
        <v>1367</v>
      </c>
      <c r="B9648" s="23" t="s">
        <v>1368</v>
      </c>
      <c r="C9648" s="24" t="s">
        <v>17</v>
      </c>
      <c r="D9648" s="24" t="s">
        <v>1314</v>
      </c>
      <c r="E9648" s="62" t="n">
        <v>1.2</v>
      </c>
      <c r="F9648" s="26" t="n">
        <v>15.68</v>
      </c>
      <c r="G9648" s="26" t="n">
        <v>18.81</v>
      </c>
    </row>
    <row r="9649" customFormat="false" ht="15" hidden="false" customHeight="false" outlineLevel="0" collapsed="false">
      <c r="A9649" s="64" t="s">
        <v>1353</v>
      </c>
      <c r="B9649" s="64"/>
      <c r="C9649" s="64"/>
      <c r="D9649" s="64"/>
      <c r="E9649" s="64"/>
      <c r="F9649" s="64"/>
      <c r="G9649" s="65" t="n">
        <v>3.44</v>
      </c>
    </row>
    <row r="9650" customFormat="false" ht="15" hidden="false" customHeight="false" outlineLevel="0" collapsed="false">
      <c r="A9650" s="64" t="s">
        <v>1354</v>
      </c>
      <c r="B9650" s="64"/>
      <c r="C9650" s="64"/>
      <c r="D9650" s="64"/>
      <c r="E9650" s="64"/>
      <c r="F9650" s="64"/>
      <c r="G9650" s="65" t="n">
        <v>8.86</v>
      </c>
    </row>
    <row r="9651" customFormat="false" ht="15" hidden="false" customHeight="false" outlineLevel="0" collapsed="false">
      <c r="A9651" s="64" t="s">
        <v>1355</v>
      </c>
      <c r="B9651" s="64"/>
      <c r="C9651" s="64"/>
      <c r="D9651" s="64"/>
      <c r="E9651" s="64"/>
      <c r="F9651" s="64"/>
      <c r="G9651" s="65" t="n">
        <v>12.3</v>
      </c>
    </row>
    <row r="9652" customFormat="false" ht="15" hidden="false" customHeight="false" outlineLevel="0" collapsed="false">
      <c r="A9652" s="64" t="s">
        <v>1356</v>
      </c>
      <c r="B9652" s="64"/>
      <c r="C9652" s="64"/>
      <c r="D9652" s="64"/>
      <c r="E9652" s="64"/>
      <c r="F9652" s="64"/>
      <c r="G9652" s="65" t="n">
        <v>0</v>
      </c>
    </row>
    <row r="9653" customFormat="false" ht="15" hidden="false" customHeight="false" outlineLevel="0" collapsed="false">
      <c r="A9653" s="64" t="s">
        <v>1357</v>
      </c>
      <c r="B9653" s="64"/>
      <c r="C9653" s="64"/>
      <c r="D9653" s="64"/>
      <c r="E9653" s="64"/>
      <c r="F9653" s="64"/>
      <c r="G9653" s="65" t="n">
        <v>3.16</v>
      </c>
    </row>
    <row r="9654" customFormat="false" ht="15" hidden="false" customHeight="false" outlineLevel="0" collapsed="false">
      <c r="A9654" s="64" t="s">
        <v>1358</v>
      </c>
      <c r="B9654" s="64"/>
      <c r="C9654" s="64"/>
      <c r="D9654" s="64"/>
      <c r="E9654" s="64"/>
      <c r="F9654" s="64"/>
      <c r="G9654" s="65" t="n">
        <v>0</v>
      </c>
    </row>
    <row r="9655" customFormat="false" ht="15" hidden="false" customHeight="false" outlineLevel="0" collapsed="false">
      <c r="A9655" s="64" t="s">
        <v>1359</v>
      </c>
      <c r="B9655" s="64"/>
      <c r="C9655" s="64"/>
      <c r="D9655" s="64"/>
      <c r="E9655" s="64"/>
      <c r="F9655" s="64"/>
      <c r="G9655" s="65" t="n">
        <v>3.16</v>
      </c>
    </row>
    <row r="9656" customFormat="false" ht="15" hidden="false" customHeight="false" outlineLevel="0" collapsed="false">
      <c r="A9656" s="64" t="s">
        <v>1360</v>
      </c>
      <c r="B9656" s="64"/>
      <c r="C9656" s="64"/>
      <c r="D9656" s="64"/>
      <c r="E9656" s="64"/>
      <c r="F9656" s="64"/>
      <c r="G9656" s="65" t="n">
        <v>15.46</v>
      </c>
    </row>
    <row r="9657" customFormat="false" ht="15" hidden="false" customHeight="false" outlineLevel="0" collapsed="false">
      <c r="A9657" s="64" t="s">
        <v>1361</v>
      </c>
      <c r="B9657" s="64"/>
      <c r="C9657" s="64"/>
      <c r="D9657" s="64"/>
      <c r="E9657" s="64"/>
      <c r="F9657" s="64"/>
      <c r="G9657" s="65" t="n">
        <v>4</v>
      </c>
    </row>
    <row r="9658" customFormat="false" ht="15" hidden="false" customHeight="false" outlineLevel="0" collapsed="false">
      <c r="A9658" s="64" t="s">
        <v>1362</v>
      </c>
      <c r="B9658" s="64"/>
      <c r="C9658" s="64"/>
      <c r="D9658" s="64"/>
      <c r="E9658" s="64"/>
      <c r="F9658" s="64"/>
      <c r="G9658" s="65" t="n">
        <f aca="false">G9656*G9657</f>
        <v>61.84</v>
      </c>
    </row>
    <row r="9659" customFormat="false" ht="15" hidden="false" customHeight="false" outlineLevel="0" collapsed="false">
      <c r="A9659" s="66"/>
      <c r="B9659" s="66"/>
      <c r="C9659" s="66"/>
      <c r="D9659" s="66"/>
      <c r="E9659" s="66"/>
      <c r="F9659" s="66"/>
      <c r="G9659" s="66"/>
    </row>
    <row r="9660" customFormat="false" ht="63.75" hidden="false" customHeight="false" outlineLevel="0" collapsed="false">
      <c r="A9660" s="30" t="s">
        <v>1104</v>
      </c>
      <c r="B9660" s="30" t="s">
        <v>407</v>
      </c>
      <c r="C9660" s="61" t="s">
        <v>17</v>
      </c>
      <c r="D9660" s="61" t="s">
        <v>23</v>
      </c>
      <c r="E9660" s="62"/>
      <c r="F9660" s="25"/>
      <c r="G9660" s="25"/>
    </row>
    <row r="9661" customFormat="false" ht="51" hidden="false" customHeight="false" outlineLevel="0" collapsed="false">
      <c r="A9661" s="63" t="s">
        <v>1820</v>
      </c>
      <c r="B9661" s="23" t="s">
        <v>1821</v>
      </c>
      <c r="C9661" s="24" t="s">
        <v>1343</v>
      </c>
      <c r="D9661" s="24" t="s">
        <v>23</v>
      </c>
      <c r="E9661" s="62" t="n">
        <v>20</v>
      </c>
      <c r="F9661" s="26" t="n">
        <v>1.47</v>
      </c>
      <c r="G9661" s="26" t="n">
        <v>29.4</v>
      </c>
    </row>
    <row r="9662" customFormat="false" ht="25.5" hidden="false" customHeight="false" outlineLevel="0" collapsed="false">
      <c r="A9662" s="63" t="s">
        <v>1367</v>
      </c>
      <c r="B9662" s="23" t="s">
        <v>1368</v>
      </c>
      <c r="C9662" s="24" t="s">
        <v>17</v>
      </c>
      <c r="D9662" s="24" t="s">
        <v>1314</v>
      </c>
      <c r="E9662" s="62" t="n">
        <v>6</v>
      </c>
      <c r="F9662" s="26" t="n">
        <v>15.68</v>
      </c>
      <c r="G9662" s="26" t="n">
        <v>94.07</v>
      </c>
    </row>
    <row r="9663" customFormat="false" ht="25.5" hidden="false" customHeight="false" outlineLevel="0" collapsed="false">
      <c r="A9663" s="63" t="s">
        <v>1349</v>
      </c>
      <c r="B9663" s="23" t="s">
        <v>1350</v>
      </c>
      <c r="C9663" s="24" t="s">
        <v>17</v>
      </c>
      <c r="D9663" s="24" t="s">
        <v>1314</v>
      </c>
      <c r="E9663" s="62" t="n">
        <v>6</v>
      </c>
      <c r="F9663" s="26" t="n">
        <v>12.54</v>
      </c>
      <c r="G9663" s="26" t="n">
        <v>75.23</v>
      </c>
    </row>
    <row r="9664" customFormat="false" ht="15" hidden="false" customHeight="false" outlineLevel="0" collapsed="false">
      <c r="A9664" s="64" t="s">
        <v>1353</v>
      </c>
      <c r="B9664" s="64"/>
      <c r="C9664" s="64"/>
      <c r="D9664" s="64"/>
      <c r="E9664" s="64"/>
      <c r="F9664" s="64"/>
      <c r="G9664" s="65" t="n">
        <v>5.95</v>
      </c>
    </row>
    <row r="9665" customFormat="false" ht="15" hidden="false" customHeight="false" outlineLevel="0" collapsed="false">
      <c r="A9665" s="64" t="s">
        <v>1354</v>
      </c>
      <c r="B9665" s="64"/>
      <c r="C9665" s="64"/>
      <c r="D9665" s="64"/>
      <c r="E9665" s="64"/>
      <c r="F9665" s="64"/>
      <c r="G9665" s="65" t="n">
        <v>3.99</v>
      </c>
    </row>
    <row r="9666" customFormat="false" ht="15" hidden="false" customHeight="false" outlineLevel="0" collapsed="false">
      <c r="A9666" s="64" t="s">
        <v>1355</v>
      </c>
      <c r="B9666" s="64"/>
      <c r="C9666" s="64"/>
      <c r="D9666" s="64"/>
      <c r="E9666" s="64"/>
      <c r="F9666" s="64"/>
      <c r="G9666" s="65" t="n">
        <v>9.93</v>
      </c>
    </row>
    <row r="9667" customFormat="false" ht="15" hidden="false" customHeight="false" outlineLevel="0" collapsed="false">
      <c r="A9667" s="64" t="s">
        <v>1356</v>
      </c>
      <c r="B9667" s="64"/>
      <c r="C9667" s="64"/>
      <c r="D9667" s="64"/>
      <c r="E9667" s="64"/>
      <c r="F9667" s="64"/>
      <c r="G9667" s="65" t="n">
        <v>0</v>
      </c>
    </row>
    <row r="9668" customFormat="false" ht="15" hidden="false" customHeight="false" outlineLevel="0" collapsed="false">
      <c r="A9668" s="64" t="s">
        <v>1357</v>
      </c>
      <c r="B9668" s="64"/>
      <c r="C9668" s="64"/>
      <c r="D9668" s="64"/>
      <c r="E9668" s="64"/>
      <c r="F9668" s="64"/>
      <c r="G9668" s="65" t="n">
        <v>2.55</v>
      </c>
    </row>
    <row r="9669" customFormat="false" ht="15" hidden="false" customHeight="false" outlineLevel="0" collapsed="false">
      <c r="A9669" s="64" t="s">
        <v>1358</v>
      </c>
      <c r="B9669" s="64"/>
      <c r="C9669" s="64"/>
      <c r="D9669" s="64"/>
      <c r="E9669" s="64"/>
      <c r="F9669" s="64"/>
      <c r="G9669" s="65" t="n">
        <v>0</v>
      </c>
    </row>
    <row r="9670" customFormat="false" ht="15" hidden="false" customHeight="false" outlineLevel="0" collapsed="false">
      <c r="A9670" s="64" t="s">
        <v>1359</v>
      </c>
      <c r="B9670" s="64"/>
      <c r="C9670" s="64"/>
      <c r="D9670" s="64"/>
      <c r="E9670" s="64"/>
      <c r="F9670" s="64"/>
      <c r="G9670" s="65" t="n">
        <v>2.55</v>
      </c>
    </row>
    <row r="9671" customFormat="false" ht="15" hidden="false" customHeight="false" outlineLevel="0" collapsed="false">
      <c r="A9671" s="64" t="s">
        <v>1360</v>
      </c>
      <c r="B9671" s="64"/>
      <c r="C9671" s="64"/>
      <c r="D9671" s="64"/>
      <c r="E9671" s="64"/>
      <c r="F9671" s="64"/>
      <c r="G9671" s="65" t="n">
        <v>12.48</v>
      </c>
    </row>
    <row r="9672" customFormat="false" ht="15" hidden="false" customHeight="false" outlineLevel="0" collapsed="false">
      <c r="A9672" s="64" t="s">
        <v>1361</v>
      </c>
      <c r="B9672" s="64"/>
      <c r="C9672" s="64"/>
      <c r="D9672" s="64"/>
      <c r="E9672" s="64"/>
      <c r="F9672" s="64"/>
      <c r="G9672" s="65" t="n">
        <v>20</v>
      </c>
    </row>
    <row r="9673" customFormat="false" ht="15" hidden="false" customHeight="false" outlineLevel="0" collapsed="false">
      <c r="A9673" s="64" t="s">
        <v>1362</v>
      </c>
      <c r="B9673" s="64"/>
      <c r="C9673" s="64"/>
      <c r="D9673" s="64"/>
      <c r="E9673" s="64"/>
      <c r="F9673" s="64"/>
      <c r="G9673" s="65" t="n">
        <f aca="false">G9671*G9672</f>
        <v>249.6</v>
      </c>
    </row>
    <row r="9674" customFormat="false" ht="15" hidden="false" customHeight="false" outlineLevel="0" collapsed="false">
      <c r="A9674" s="66"/>
      <c r="B9674" s="66"/>
      <c r="C9674" s="66"/>
      <c r="D9674" s="66"/>
      <c r="E9674" s="66"/>
      <c r="F9674" s="66"/>
      <c r="G9674" s="66"/>
    </row>
    <row r="9675" customFormat="false" ht="63.75" hidden="false" customHeight="false" outlineLevel="0" collapsed="false">
      <c r="A9675" s="30" t="s">
        <v>1105</v>
      </c>
      <c r="B9675" s="30" t="s">
        <v>413</v>
      </c>
      <c r="C9675" s="61" t="s">
        <v>17</v>
      </c>
      <c r="D9675" s="61" t="s">
        <v>49</v>
      </c>
      <c r="E9675" s="62"/>
      <c r="F9675" s="25"/>
      <c r="G9675" s="25"/>
    </row>
    <row r="9676" customFormat="false" ht="25.5" hidden="false" customHeight="false" outlineLevel="0" collapsed="false">
      <c r="A9676" s="63" t="n">
        <v>2674</v>
      </c>
      <c r="B9676" s="23" t="s">
        <v>1824</v>
      </c>
      <c r="C9676" s="24" t="s">
        <v>1343</v>
      </c>
      <c r="D9676" s="24" t="s">
        <v>49</v>
      </c>
      <c r="E9676" s="62" t="n">
        <v>110.85</v>
      </c>
      <c r="F9676" s="26" t="n">
        <v>2.45</v>
      </c>
      <c r="G9676" s="26" t="n">
        <v>271.59</v>
      </c>
    </row>
    <row r="9677" customFormat="false" ht="25.5" hidden="false" customHeight="false" outlineLevel="0" collapsed="false">
      <c r="A9677" s="63" t="n">
        <v>34562</v>
      </c>
      <c r="B9677" s="23" t="s">
        <v>1825</v>
      </c>
      <c r="C9677" s="24" t="s">
        <v>1343</v>
      </c>
      <c r="D9677" s="24" t="s">
        <v>114</v>
      </c>
      <c r="E9677" s="62" t="n">
        <v>0.2</v>
      </c>
      <c r="F9677" s="26" t="n">
        <v>9.21</v>
      </c>
      <c r="G9677" s="26" t="n">
        <v>1.81</v>
      </c>
    </row>
    <row r="9678" customFormat="false" ht="25.5" hidden="false" customHeight="false" outlineLevel="0" collapsed="false">
      <c r="A9678" s="63" t="s">
        <v>1373</v>
      </c>
      <c r="B9678" s="23" t="s">
        <v>1374</v>
      </c>
      <c r="C9678" s="24" t="s">
        <v>17</v>
      </c>
      <c r="D9678" s="24" t="s">
        <v>1314</v>
      </c>
      <c r="E9678" s="62" t="n">
        <v>11.12</v>
      </c>
      <c r="F9678" s="26" t="n">
        <v>12.83</v>
      </c>
      <c r="G9678" s="26" t="n">
        <v>142.62</v>
      </c>
    </row>
    <row r="9679" customFormat="false" ht="25.5" hidden="false" customHeight="false" outlineLevel="0" collapsed="false">
      <c r="A9679" s="63" t="s">
        <v>1367</v>
      </c>
      <c r="B9679" s="23" t="s">
        <v>1368</v>
      </c>
      <c r="C9679" s="24" t="s">
        <v>17</v>
      </c>
      <c r="D9679" s="24" t="s">
        <v>1314</v>
      </c>
      <c r="E9679" s="62" t="n">
        <v>11.12</v>
      </c>
      <c r="F9679" s="26" t="n">
        <v>15.68</v>
      </c>
      <c r="G9679" s="26" t="n">
        <v>174.3</v>
      </c>
    </row>
    <row r="9680" customFormat="false" ht="15" hidden="false" customHeight="false" outlineLevel="0" collapsed="false">
      <c r="A9680" s="64" t="s">
        <v>1353</v>
      </c>
      <c r="B9680" s="64"/>
      <c r="C9680" s="64"/>
      <c r="D9680" s="64"/>
      <c r="E9680" s="64"/>
      <c r="F9680" s="64"/>
      <c r="G9680" s="65" t="n">
        <v>2.05</v>
      </c>
    </row>
    <row r="9681" customFormat="false" ht="15" hidden="false" customHeight="false" outlineLevel="0" collapsed="false">
      <c r="A9681" s="64" t="s">
        <v>1354</v>
      </c>
      <c r="B9681" s="64"/>
      <c r="C9681" s="64"/>
      <c r="D9681" s="64"/>
      <c r="E9681" s="64"/>
      <c r="F9681" s="64"/>
      <c r="G9681" s="65" t="n">
        <v>3.36</v>
      </c>
    </row>
    <row r="9682" customFormat="false" ht="15" hidden="false" customHeight="false" outlineLevel="0" collapsed="false">
      <c r="A9682" s="64" t="s">
        <v>1355</v>
      </c>
      <c r="B9682" s="64"/>
      <c r="C9682" s="64"/>
      <c r="D9682" s="64"/>
      <c r="E9682" s="64"/>
      <c r="F9682" s="64"/>
      <c r="G9682" s="65" t="n">
        <v>5.42</v>
      </c>
    </row>
    <row r="9683" customFormat="false" ht="15" hidden="false" customHeight="false" outlineLevel="0" collapsed="false">
      <c r="A9683" s="64" t="s">
        <v>1356</v>
      </c>
      <c r="B9683" s="64"/>
      <c r="C9683" s="64"/>
      <c r="D9683" s="64"/>
      <c r="E9683" s="64"/>
      <c r="F9683" s="64"/>
      <c r="G9683" s="65" t="n">
        <v>0</v>
      </c>
    </row>
    <row r="9684" customFormat="false" ht="15" hidden="false" customHeight="false" outlineLevel="0" collapsed="false">
      <c r="A9684" s="64" t="s">
        <v>1357</v>
      </c>
      <c r="B9684" s="64"/>
      <c r="C9684" s="64"/>
      <c r="D9684" s="64"/>
      <c r="E9684" s="64"/>
      <c r="F9684" s="64"/>
      <c r="G9684" s="65" t="n">
        <v>1.39</v>
      </c>
    </row>
    <row r="9685" customFormat="false" ht="15" hidden="false" customHeight="false" outlineLevel="0" collapsed="false">
      <c r="A9685" s="64" t="s">
        <v>1358</v>
      </c>
      <c r="B9685" s="64"/>
      <c r="C9685" s="64"/>
      <c r="D9685" s="64"/>
      <c r="E9685" s="64"/>
      <c r="F9685" s="64"/>
      <c r="G9685" s="65" t="n">
        <v>0</v>
      </c>
    </row>
    <row r="9686" customFormat="false" ht="15" hidden="false" customHeight="false" outlineLevel="0" collapsed="false">
      <c r="A9686" s="64" t="s">
        <v>1359</v>
      </c>
      <c r="B9686" s="64"/>
      <c r="C9686" s="64"/>
      <c r="D9686" s="64"/>
      <c r="E9686" s="64"/>
      <c r="F9686" s="64"/>
      <c r="G9686" s="65" t="n">
        <v>1.39</v>
      </c>
    </row>
    <row r="9687" customFormat="false" ht="15" hidden="false" customHeight="false" outlineLevel="0" collapsed="false">
      <c r="A9687" s="64" t="s">
        <v>1360</v>
      </c>
      <c r="B9687" s="64"/>
      <c r="C9687" s="64"/>
      <c r="D9687" s="64"/>
      <c r="E9687" s="64"/>
      <c r="F9687" s="64"/>
      <c r="G9687" s="65" t="n">
        <v>6.8</v>
      </c>
    </row>
    <row r="9688" customFormat="false" ht="15" hidden="false" customHeight="false" outlineLevel="0" collapsed="false">
      <c r="A9688" s="64" t="s">
        <v>1361</v>
      </c>
      <c r="B9688" s="64"/>
      <c r="C9688" s="64"/>
      <c r="D9688" s="64"/>
      <c r="E9688" s="64"/>
      <c r="F9688" s="64"/>
      <c r="G9688" s="65" t="n">
        <v>109</v>
      </c>
    </row>
    <row r="9689" customFormat="false" ht="15" hidden="false" customHeight="false" outlineLevel="0" collapsed="false">
      <c r="A9689" s="64" t="s">
        <v>1362</v>
      </c>
      <c r="B9689" s="64"/>
      <c r="C9689" s="64"/>
      <c r="D9689" s="64"/>
      <c r="E9689" s="64"/>
      <c r="F9689" s="64"/>
      <c r="G9689" s="65" t="n">
        <f aca="false">G9687*G9688</f>
        <v>741.2</v>
      </c>
    </row>
    <row r="9690" customFormat="false" ht="15" hidden="false" customHeight="false" outlineLevel="0" collapsed="false">
      <c r="A9690" s="66"/>
      <c r="B9690" s="66"/>
      <c r="C9690" s="66"/>
      <c r="D9690" s="66"/>
      <c r="E9690" s="66"/>
      <c r="F9690" s="66"/>
      <c r="G9690" s="66"/>
    </row>
    <row r="9691" customFormat="false" ht="63.75" hidden="false" customHeight="false" outlineLevel="0" collapsed="false">
      <c r="A9691" s="30" t="s">
        <v>1106</v>
      </c>
      <c r="B9691" s="30" t="s">
        <v>415</v>
      </c>
      <c r="C9691" s="61" t="s">
        <v>17</v>
      </c>
      <c r="D9691" s="61" t="s">
        <v>49</v>
      </c>
      <c r="E9691" s="62"/>
      <c r="F9691" s="25"/>
      <c r="G9691" s="25"/>
    </row>
    <row r="9692" customFormat="false" ht="25.5" hidden="false" customHeight="false" outlineLevel="0" collapsed="false">
      <c r="A9692" s="63" t="n">
        <v>2685</v>
      </c>
      <c r="B9692" s="23" t="s">
        <v>1826</v>
      </c>
      <c r="C9692" s="24" t="s">
        <v>1343</v>
      </c>
      <c r="D9692" s="24" t="s">
        <v>49</v>
      </c>
      <c r="E9692" s="62" t="n">
        <v>31.53</v>
      </c>
      <c r="F9692" s="26" t="n">
        <v>3.83</v>
      </c>
      <c r="G9692" s="26" t="n">
        <v>120.75</v>
      </c>
    </row>
    <row r="9693" customFormat="false" ht="25.5" hidden="false" customHeight="false" outlineLevel="0" collapsed="false">
      <c r="A9693" s="63" t="n">
        <v>34562</v>
      </c>
      <c r="B9693" s="23" t="s">
        <v>1825</v>
      </c>
      <c r="C9693" s="24" t="s">
        <v>1343</v>
      </c>
      <c r="D9693" s="24" t="s">
        <v>114</v>
      </c>
      <c r="E9693" s="62" t="n">
        <v>0.06</v>
      </c>
      <c r="F9693" s="26" t="n">
        <v>9.21</v>
      </c>
      <c r="G9693" s="26" t="n">
        <v>0.57</v>
      </c>
    </row>
    <row r="9694" customFormat="false" ht="25.5" hidden="false" customHeight="false" outlineLevel="0" collapsed="false">
      <c r="A9694" s="63" t="s">
        <v>1373</v>
      </c>
      <c r="B9694" s="23" t="s">
        <v>1374</v>
      </c>
      <c r="C9694" s="24" t="s">
        <v>17</v>
      </c>
      <c r="D9694" s="24" t="s">
        <v>1314</v>
      </c>
      <c r="E9694" s="62" t="n">
        <v>3.91</v>
      </c>
      <c r="F9694" s="26" t="n">
        <v>12.83</v>
      </c>
      <c r="G9694" s="26" t="n">
        <v>50.1</v>
      </c>
    </row>
    <row r="9695" customFormat="false" ht="25.5" hidden="false" customHeight="false" outlineLevel="0" collapsed="false">
      <c r="A9695" s="63" t="s">
        <v>1367</v>
      </c>
      <c r="B9695" s="23" t="s">
        <v>1368</v>
      </c>
      <c r="C9695" s="24" t="s">
        <v>17</v>
      </c>
      <c r="D9695" s="24" t="s">
        <v>1314</v>
      </c>
      <c r="E9695" s="62" t="n">
        <v>3.91</v>
      </c>
      <c r="F9695" s="26" t="n">
        <v>15.68</v>
      </c>
      <c r="G9695" s="26" t="n">
        <v>61.24</v>
      </c>
    </row>
    <row r="9696" customFormat="false" ht="15" hidden="false" customHeight="false" outlineLevel="0" collapsed="false">
      <c r="A9696" s="64" t="s">
        <v>1353</v>
      </c>
      <c r="B9696" s="64"/>
      <c r="C9696" s="64"/>
      <c r="D9696" s="64"/>
      <c r="E9696" s="64"/>
      <c r="F9696" s="64"/>
      <c r="G9696" s="65" t="n">
        <v>2.53</v>
      </c>
    </row>
    <row r="9697" customFormat="false" ht="15" hidden="false" customHeight="false" outlineLevel="0" collapsed="false">
      <c r="A9697" s="64" t="s">
        <v>1354</v>
      </c>
      <c r="B9697" s="64"/>
      <c r="C9697" s="64"/>
      <c r="D9697" s="64"/>
      <c r="E9697" s="64"/>
      <c r="F9697" s="64"/>
      <c r="G9697" s="65" t="n">
        <v>4.97</v>
      </c>
    </row>
    <row r="9698" customFormat="false" ht="15" hidden="false" customHeight="false" outlineLevel="0" collapsed="false">
      <c r="A9698" s="64" t="s">
        <v>1355</v>
      </c>
      <c r="B9698" s="64"/>
      <c r="C9698" s="64"/>
      <c r="D9698" s="64"/>
      <c r="E9698" s="64"/>
      <c r="F9698" s="64"/>
      <c r="G9698" s="65" t="n">
        <v>7.51</v>
      </c>
    </row>
    <row r="9699" customFormat="false" ht="15" hidden="false" customHeight="false" outlineLevel="0" collapsed="false">
      <c r="A9699" s="64" t="s">
        <v>1356</v>
      </c>
      <c r="B9699" s="64"/>
      <c r="C9699" s="64"/>
      <c r="D9699" s="64"/>
      <c r="E9699" s="64"/>
      <c r="F9699" s="64"/>
      <c r="G9699" s="65" t="n">
        <v>0</v>
      </c>
    </row>
    <row r="9700" customFormat="false" ht="15" hidden="false" customHeight="false" outlineLevel="0" collapsed="false">
      <c r="A9700" s="64" t="s">
        <v>1357</v>
      </c>
      <c r="B9700" s="64"/>
      <c r="C9700" s="64"/>
      <c r="D9700" s="64"/>
      <c r="E9700" s="64"/>
      <c r="F9700" s="64"/>
      <c r="G9700" s="65" t="n">
        <v>1.93</v>
      </c>
    </row>
    <row r="9701" customFormat="false" ht="15" hidden="false" customHeight="false" outlineLevel="0" collapsed="false">
      <c r="A9701" s="64" t="s">
        <v>1358</v>
      </c>
      <c r="B9701" s="64"/>
      <c r="C9701" s="64"/>
      <c r="D9701" s="64"/>
      <c r="E9701" s="64"/>
      <c r="F9701" s="64"/>
      <c r="G9701" s="65" t="n">
        <v>0</v>
      </c>
    </row>
    <row r="9702" customFormat="false" ht="15" hidden="false" customHeight="false" outlineLevel="0" collapsed="false">
      <c r="A9702" s="64" t="s">
        <v>1359</v>
      </c>
      <c r="B9702" s="64"/>
      <c r="C9702" s="64"/>
      <c r="D9702" s="64"/>
      <c r="E9702" s="64"/>
      <c r="F9702" s="64"/>
      <c r="G9702" s="65" t="n">
        <v>1.93</v>
      </c>
    </row>
    <row r="9703" customFormat="false" ht="15" hidden="false" customHeight="false" outlineLevel="0" collapsed="false">
      <c r="A9703" s="64" t="s">
        <v>1360</v>
      </c>
      <c r="B9703" s="64"/>
      <c r="C9703" s="64"/>
      <c r="D9703" s="64"/>
      <c r="E9703" s="64"/>
      <c r="F9703" s="64"/>
      <c r="G9703" s="65" t="n">
        <v>9.43</v>
      </c>
    </row>
    <row r="9704" customFormat="false" ht="15" hidden="false" customHeight="false" outlineLevel="0" collapsed="false">
      <c r="A9704" s="64" t="s">
        <v>1361</v>
      </c>
      <c r="B9704" s="64"/>
      <c r="C9704" s="64"/>
      <c r="D9704" s="64"/>
      <c r="E9704" s="64"/>
      <c r="F9704" s="64"/>
      <c r="G9704" s="65" t="n">
        <v>31</v>
      </c>
    </row>
    <row r="9705" customFormat="false" ht="15" hidden="false" customHeight="false" outlineLevel="0" collapsed="false">
      <c r="A9705" s="64" t="s">
        <v>1362</v>
      </c>
      <c r="B9705" s="64"/>
      <c r="C9705" s="64"/>
      <c r="D9705" s="64"/>
      <c r="E9705" s="64"/>
      <c r="F9705" s="64"/>
      <c r="G9705" s="65" t="n">
        <f aca="false">G9703*G9704</f>
        <v>292.33</v>
      </c>
    </row>
    <row r="9706" customFormat="false" ht="15" hidden="false" customHeight="false" outlineLevel="0" collapsed="false">
      <c r="A9706" s="66"/>
      <c r="B9706" s="66"/>
      <c r="C9706" s="66"/>
      <c r="D9706" s="66"/>
      <c r="E9706" s="66"/>
      <c r="F9706" s="66"/>
      <c r="G9706" s="66"/>
    </row>
    <row r="9707" customFormat="false" ht="76.5" hidden="false" customHeight="false" outlineLevel="0" collapsed="false">
      <c r="A9707" s="30" t="s">
        <v>1107</v>
      </c>
      <c r="B9707" s="30" t="s">
        <v>419</v>
      </c>
      <c r="C9707" s="61" t="s">
        <v>17</v>
      </c>
      <c r="D9707" s="61" t="s">
        <v>23</v>
      </c>
      <c r="E9707" s="62"/>
      <c r="F9707" s="25"/>
      <c r="G9707" s="25"/>
    </row>
    <row r="9708" customFormat="false" ht="38.25" hidden="false" customHeight="false" outlineLevel="0" collapsed="false">
      <c r="A9708" s="63" t="n">
        <v>1879</v>
      </c>
      <c r="B9708" s="23" t="s">
        <v>1829</v>
      </c>
      <c r="C9708" s="24" t="s">
        <v>1343</v>
      </c>
      <c r="D9708" s="24" t="s">
        <v>23</v>
      </c>
      <c r="E9708" s="62" t="n">
        <v>20</v>
      </c>
      <c r="F9708" s="26" t="n">
        <v>1.94</v>
      </c>
      <c r="G9708" s="26" t="n">
        <v>38.8</v>
      </c>
    </row>
    <row r="9709" customFormat="false" ht="25.5" hidden="false" customHeight="false" outlineLevel="0" collapsed="false">
      <c r="A9709" s="63" t="s">
        <v>1373</v>
      </c>
      <c r="B9709" s="23" t="s">
        <v>1374</v>
      </c>
      <c r="C9709" s="24" t="s">
        <v>17</v>
      </c>
      <c r="D9709" s="24" t="s">
        <v>1314</v>
      </c>
      <c r="E9709" s="62" t="n">
        <v>4.04</v>
      </c>
      <c r="F9709" s="26" t="n">
        <v>12.83</v>
      </c>
      <c r="G9709" s="26" t="n">
        <v>51.82</v>
      </c>
    </row>
    <row r="9710" customFormat="false" ht="25.5" hidden="false" customHeight="false" outlineLevel="0" collapsed="false">
      <c r="A9710" s="63" t="s">
        <v>1367</v>
      </c>
      <c r="B9710" s="23" t="s">
        <v>1368</v>
      </c>
      <c r="C9710" s="24" t="s">
        <v>17</v>
      </c>
      <c r="D9710" s="24" t="s">
        <v>1314</v>
      </c>
      <c r="E9710" s="62" t="n">
        <v>4.04</v>
      </c>
      <c r="F9710" s="26" t="n">
        <v>15.68</v>
      </c>
      <c r="G9710" s="26" t="n">
        <v>63.34</v>
      </c>
    </row>
    <row r="9711" customFormat="false" ht="15" hidden="false" customHeight="false" outlineLevel="0" collapsed="false">
      <c r="A9711" s="64" t="s">
        <v>1353</v>
      </c>
      <c r="B9711" s="64"/>
      <c r="C9711" s="64"/>
      <c r="D9711" s="64"/>
      <c r="E9711" s="64"/>
      <c r="F9711" s="64"/>
      <c r="G9711" s="65" t="n">
        <v>4.06</v>
      </c>
    </row>
    <row r="9712" customFormat="false" ht="15" hidden="false" customHeight="false" outlineLevel="0" collapsed="false">
      <c r="A9712" s="64" t="s">
        <v>1354</v>
      </c>
      <c r="B9712" s="64"/>
      <c r="C9712" s="64"/>
      <c r="D9712" s="64"/>
      <c r="E9712" s="64"/>
      <c r="F9712" s="64"/>
      <c r="G9712" s="65" t="n">
        <v>3.64</v>
      </c>
    </row>
    <row r="9713" customFormat="false" ht="15" hidden="false" customHeight="false" outlineLevel="0" collapsed="false">
      <c r="A9713" s="64" t="s">
        <v>1355</v>
      </c>
      <c r="B9713" s="64"/>
      <c r="C9713" s="64"/>
      <c r="D9713" s="64"/>
      <c r="E9713" s="64"/>
      <c r="F9713" s="64"/>
      <c r="G9713" s="65" t="n">
        <v>7.7</v>
      </c>
    </row>
    <row r="9714" customFormat="false" ht="15" hidden="false" customHeight="false" outlineLevel="0" collapsed="false">
      <c r="A9714" s="64" t="s">
        <v>1356</v>
      </c>
      <c r="B9714" s="64"/>
      <c r="C9714" s="64"/>
      <c r="D9714" s="64"/>
      <c r="E9714" s="64"/>
      <c r="F9714" s="64"/>
      <c r="G9714" s="65" t="n">
        <v>0</v>
      </c>
    </row>
    <row r="9715" customFormat="false" ht="15" hidden="false" customHeight="false" outlineLevel="0" collapsed="false">
      <c r="A9715" s="64" t="s">
        <v>1357</v>
      </c>
      <c r="B9715" s="64"/>
      <c r="C9715" s="64"/>
      <c r="D9715" s="64"/>
      <c r="E9715" s="64"/>
      <c r="F9715" s="64"/>
      <c r="G9715" s="65" t="n">
        <v>1.97</v>
      </c>
    </row>
    <row r="9716" customFormat="false" ht="15" hidden="false" customHeight="false" outlineLevel="0" collapsed="false">
      <c r="A9716" s="64" t="s">
        <v>1358</v>
      </c>
      <c r="B9716" s="64"/>
      <c r="C9716" s="64"/>
      <c r="D9716" s="64"/>
      <c r="E9716" s="64"/>
      <c r="F9716" s="64"/>
      <c r="G9716" s="65" t="n">
        <v>0</v>
      </c>
    </row>
    <row r="9717" customFormat="false" ht="15" hidden="false" customHeight="false" outlineLevel="0" collapsed="false">
      <c r="A9717" s="64" t="s">
        <v>1359</v>
      </c>
      <c r="B9717" s="64"/>
      <c r="C9717" s="64"/>
      <c r="D9717" s="64"/>
      <c r="E9717" s="64"/>
      <c r="F9717" s="64"/>
      <c r="G9717" s="65" t="n">
        <v>1.97</v>
      </c>
    </row>
    <row r="9718" customFormat="false" ht="15" hidden="false" customHeight="false" outlineLevel="0" collapsed="false">
      <c r="A9718" s="64" t="s">
        <v>1360</v>
      </c>
      <c r="B9718" s="64"/>
      <c r="C9718" s="64"/>
      <c r="D9718" s="64"/>
      <c r="E9718" s="64"/>
      <c r="F9718" s="64"/>
      <c r="G9718" s="65" t="n">
        <v>9.67</v>
      </c>
    </row>
    <row r="9719" customFormat="false" ht="15" hidden="false" customHeight="false" outlineLevel="0" collapsed="false">
      <c r="A9719" s="64" t="s">
        <v>1361</v>
      </c>
      <c r="B9719" s="64"/>
      <c r="C9719" s="64"/>
      <c r="D9719" s="64"/>
      <c r="E9719" s="64"/>
      <c r="F9719" s="64"/>
      <c r="G9719" s="65" t="n">
        <v>20</v>
      </c>
    </row>
    <row r="9720" customFormat="false" ht="15" hidden="false" customHeight="false" outlineLevel="0" collapsed="false">
      <c r="A9720" s="64" t="s">
        <v>1362</v>
      </c>
      <c r="B9720" s="64"/>
      <c r="C9720" s="64"/>
      <c r="D9720" s="64"/>
      <c r="E9720" s="64"/>
      <c r="F9720" s="64"/>
      <c r="G9720" s="65" t="n">
        <f aca="false">G9718*G9719</f>
        <v>193.4</v>
      </c>
    </row>
    <row r="9721" customFormat="false" ht="15" hidden="false" customHeight="false" outlineLevel="0" collapsed="false">
      <c r="A9721" s="66"/>
      <c r="B9721" s="66"/>
      <c r="C9721" s="66"/>
      <c r="D9721" s="66"/>
      <c r="E9721" s="66"/>
      <c r="F9721" s="66"/>
      <c r="G9721" s="66"/>
    </row>
    <row r="9722" customFormat="false" ht="63.75" hidden="false" customHeight="false" outlineLevel="0" collapsed="false">
      <c r="A9722" s="30" t="s">
        <v>1108</v>
      </c>
      <c r="B9722" s="30" t="s">
        <v>478</v>
      </c>
      <c r="C9722" s="61" t="s">
        <v>17</v>
      </c>
      <c r="D9722" s="61" t="s">
        <v>49</v>
      </c>
      <c r="E9722" s="62"/>
      <c r="F9722" s="25"/>
      <c r="G9722" s="25"/>
    </row>
    <row r="9723" customFormat="false" ht="38.25" hidden="false" customHeight="false" outlineLevel="0" collapsed="false">
      <c r="A9723" s="63" t="n">
        <v>21127</v>
      </c>
      <c r="B9723" s="23" t="s">
        <v>1759</v>
      </c>
      <c r="C9723" s="24" t="s">
        <v>1343</v>
      </c>
      <c r="D9723" s="24" t="s">
        <v>23</v>
      </c>
      <c r="E9723" s="62" t="n">
        <v>0.23</v>
      </c>
      <c r="F9723" s="26" t="n">
        <v>1.86</v>
      </c>
      <c r="G9723" s="26" t="n">
        <v>0.42</v>
      </c>
    </row>
    <row r="9724" customFormat="false" ht="25.5" hidden="false" customHeight="false" outlineLevel="0" collapsed="false">
      <c r="A9724" s="63" t="n">
        <v>34618</v>
      </c>
      <c r="B9724" s="23" t="s">
        <v>1874</v>
      </c>
      <c r="C9724" s="24" t="s">
        <v>1343</v>
      </c>
      <c r="D9724" s="24" t="s">
        <v>49</v>
      </c>
      <c r="E9724" s="62" t="n">
        <v>25</v>
      </c>
      <c r="F9724" s="26" t="n">
        <v>4.54</v>
      </c>
      <c r="G9724" s="26" t="n">
        <v>113.5</v>
      </c>
    </row>
    <row r="9725" customFormat="false" ht="25.5" hidden="false" customHeight="false" outlineLevel="0" collapsed="false">
      <c r="A9725" s="63" t="s">
        <v>1373</v>
      </c>
      <c r="B9725" s="23" t="s">
        <v>1374</v>
      </c>
      <c r="C9725" s="24" t="s">
        <v>17</v>
      </c>
      <c r="D9725" s="24" t="s">
        <v>1314</v>
      </c>
      <c r="E9725" s="62" t="n">
        <v>0.6</v>
      </c>
      <c r="F9725" s="26" t="n">
        <v>12.83</v>
      </c>
      <c r="G9725" s="26" t="n">
        <v>7.7</v>
      </c>
    </row>
    <row r="9726" customFormat="false" ht="25.5" hidden="false" customHeight="false" outlineLevel="0" collapsed="false">
      <c r="A9726" s="63" t="s">
        <v>1367</v>
      </c>
      <c r="B9726" s="23" t="s">
        <v>1368</v>
      </c>
      <c r="C9726" s="24" t="s">
        <v>17</v>
      </c>
      <c r="D9726" s="24" t="s">
        <v>1314</v>
      </c>
      <c r="E9726" s="62" t="n">
        <v>0.6</v>
      </c>
      <c r="F9726" s="26" t="n">
        <v>15.68</v>
      </c>
      <c r="G9726" s="26" t="n">
        <v>9.41</v>
      </c>
    </row>
    <row r="9727" customFormat="false" ht="15" hidden="false" customHeight="false" outlineLevel="0" collapsed="false">
      <c r="A9727" s="64" t="s">
        <v>1353</v>
      </c>
      <c r="B9727" s="64"/>
      <c r="C9727" s="64"/>
      <c r="D9727" s="64"/>
      <c r="E9727" s="64"/>
      <c r="F9727" s="64"/>
      <c r="G9727" s="65" t="n">
        <v>0.48</v>
      </c>
    </row>
    <row r="9728" customFormat="false" ht="15" hidden="false" customHeight="false" outlineLevel="0" collapsed="false">
      <c r="A9728" s="64" t="s">
        <v>1354</v>
      </c>
      <c r="B9728" s="64"/>
      <c r="C9728" s="64"/>
      <c r="D9728" s="64"/>
      <c r="E9728" s="64"/>
      <c r="F9728" s="64"/>
      <c r="G9728" s="65" t="n">
        <v>4.76</v>
      </c>
    </row>
    <row r="9729" customFormat="false" ht="15" hidden="false" customHeight="false" outlineLevel="0" collapsed="false">
      <c r="A9729" s="64" t="s">
        <v>1355</v>
      </c>
      <c r="B9729" s="64"/>
      <c r="C9729" s="64"/>
      <c r="D9729" s="64"/>
      <c r="E9729" s="64"/>
      <c r="F9729" s="64"/>
      <c r="G9729" s="65" t="n">
        <v>5.24</v>
      </c>
    </row>
    <row r="9730" customFormat="false" ht="15" hidden="false" customHeight="false" outlineLevel="0" collapsed="false">
      <c r="A9730" s="64" t="s">
        <v>1356</v>
      </c>
      <c r="B9730" s="64"/>
      <c r="C9730" s="64"/>
      <c r="D9730" s="64"/>
      <c r="E9730" s="64"/>
      <c r="F9730" s="64"/>
      <c r="G9730" s="65" t="n">
        <v>0</v>
      </c>
    </row>
    <row r="9731" customFormat="false" ht="15" hidden="false" customHeight="false" outlineLevel="0" collapsed="false">
      <c r="A9731" s="64" t="s">
        <v>1357</v>
      </c>
      <c r="B9731" s="64"/>
      <c r="C9731" s="64"/>
      <c r="D9731" s="64"/>
      <c r="E9731" s="64"/>
      <c r="F9731" s="64"/>
      <c r="G9731" s="65" t="n">
        <v>1.34</v>
      </c>
    </row>
    <row r="9732" customFormat="false" ht="15" hidden="false" customHeight="false" outlineLevel="0" collapsed="false">
      <c r="A9732" s="64" t="s">
        <v>1358</v>
      </c>
      <c r="B9732" s="64"/>
      <c r="C9732" s="64"/>
      <c r="D9732" s="64"/>
      <c r="E9732" s="64"/>
      <c r="F9732" s="64"/>
      <c r="G9732" s="65" t="n">
        <v>0</v>
      </c>
    </row>
    <row r="9733" customFormat="false" ht="15" hidden="false" customHeight="false" outlineLevel="0" collapsed="false">
      <c r="A9733" s="64" t="s">
        <v>1359</v>
      </c>
      <c r="B9733" s="64"/>
      <c r="C9733" s="64"/>
      <c r="D9733" s="64"/>
      <c r="E9733" s="64"/>
      <c r="F9733" s="64"/>
      <c r="G9733" s="65" t="n">
        <v>1.34</v>
      </c>
    </row>
    <row r="9734" customFormat="false" ht="15" hidden="false" customHeight="false" outlineLevel="0" collapsed="false">
      <c r="A9734" s="64" t="s">
        <v>1360</v>
      </c>
      <c r="B9734" s="64"/>
      <c r="C9734" s="64"/>
      <c r="D9734" s="64"/>
      <c r="E9734" s="64"/>
      <c r="F9734" s="64"/>
      <c r="G9734" s="65" t="n">
        <v>6.59</v>
      </c>
    </row>
    <row r="9735" customFormat="false" ht="15" hidden="false" customHeight="false" outlineLevel="0" collapsed="false">
      <c r="A9735" s="64" t="s">
        <v>1361</v>
      </c>
      <c r="B9735" s="64"/>
      <c r="C9735" s="64"/>
      <c r="D9735" s="64"/>
      <c r="E9735" s="64"/>
      <c r="F9735" s="64"/>
      <c r="G9735" s="65" t="n">
        <v>25</v>
      </c>
    </row>
    <row r="9736" customFormat="false" ht="15" hidden="false" customHeight="false" outlineLevel="0" collapsed="false">
      <c r="A9736" s="64" t="s">
        <v>1362</v>
      </c>
      <c r="B9736" s="64"/>
      <c r="C9736" s="64"/>
      <c r="D9736" s="64"/>
      <c r="E9736" s="64"/>
      <c r="F9736" s="64"/>
      <c r="G9736" s="65" t="n">
        <f aca="false">G9734*G9735</f>
        <v>164.75</v>
      </c>
    </row>
    <row r="9737" customFormat="false" ht="15" hidden="false" customHeight="false" outlineLevel="0" collapsed="false">
      <c r="A9737" s="66"/>
      <c r="B9737" s="66"/>
      <c r="C9737" s="66"/>
      <c r="D9737" s="66"/>
      <c r="E9737" s="66"/>
      <c r="F9737" s="66"/>
      <c r="G9737" s="66"/>
    </row>
    <row r="9738" customFormat="false" ht="63.75" hidden="false" customHeight="false" outlineLevel="0" collapsed="false">
      <c r="A9738" s="30" t="s">
        <v>1109</v>
      </c>
      <c r="B9738" s="30" t="s">
        <v>425</v>
      </c>
      <c r="C9738" s="61" t="s">
        <v>17</v>
      </c>
      <c r="D9738" s="61" t="s">
        <v>49</v>
      </c>
      <c r="E9738" s="62"/>
      <c r="F9738" s="25"/>
      <c r="G9738" s="25"/>
    </row>
    <row r="9739" customFormat="false" ht="38.25" hidden="false" customHeight="false" outlineLevel="0" collapsed="false">
      <c r="A9739" s="63" t="n">
        <v>21127</v>
      </c>
      <c r="B9739" s="23" t="s">
        <v>1759</v>
      </c>
      <c r="C9739" s="24" t="s">
        <v>1343</v>
      </c>
      <c r="D9739" s="24" t="s">
        <v>23</v>
      </c>
      <c r="E9739" s="62" t="n">
        <v>5.83</v>
      </c>
      <c r="F9739" s="26" t="n">
        <v>1.86</v>
      </c>
      <c r="G9739" s="26" t="n">
        <v>10.85</v>
      </c>
    </row>
    <row r="9740" customFormat="false" ht="25.5" hidden="false" customHeight="false" outlineLevel="0" collapsed="false">
      <c r="A9740" s="63" t="s">
        <v>1373</v>
      </c>
      <c r="B9740" s="23" t="s">
        <v>1374</v>
      </c>
      <c r="C9740" s="24" t="s">
        <v>17</v>
      </c>
      <c r="D9740" s="24" t="s">
        <v>1314</v>
      </c>
      <c r="E9740" s="62" t="n">
        <v>19.44</v>
      </c>
      <c r="F9740" s="26" t="n">
        <v>12.83</v>
      </c>
      <c r="G9740" s="26" t="n">
        <v>249.37</v>
      </c>
    </row>
    <row r="9741" customFormat="false" ht="25.5" hidden="false" customHeight="false" outlineLevel="0" collapsed="false">
      <c r="A9741" s="63" t="s">
        <v>1367</v>
      </c>
      <c r="B9741" s="23" t="s">
        <v>1368</v>
      </c>
      <c r="C9741" s="24" t="s">
        <v>17</v>
      </c>
      <c r="D9741" s="24" t="s">
        <v>1314</v>
      </c>
      <c r="E9741" s="62" t="n">
        <v>19.44</v>
      </c>
      <c r="F9741" s="26" t="n">
        <v>15.68</v>
      </c>
      <c r="G9741" s="26" t="n">
        <v>304.77</v>
      </c>
    </row>
    <row r="9742" customFormat="false" ht="38.25" hidden="false" customHeight="false" outlineLevel="0" collapsed="false">
      <c r="A9742" s="63" t="n">
        <v>984</v>
      </c>
      <c r="B9742" s="23" t="s">
        <v>1832</v>
      </c>
      <c r="C9742" s="24" t="s">
        <v>1343</v>
      </c>
      <c r="D9742" s="24" t="s">
        <v>49</v>
      </c>
      <c r="E9742" s="62" t="n">
        <v>771.12</v>
      </c>
      <c r="F9742" s="26" t="n">
        <v>1.42</v>
      </c>
      <c r="G9742" s="26" t="n">
        <v>1094.99</v>
      </c>
    </row>
    <row r="9743" customFormat="false" ht="15" hidden="false" customHeight="false" outlineLevel="0" collapsed="false">
      <c r="A9743" s="64" t="s">
        <v>1353</v>
      </c>
      <c r="B9743" s="64"/>
      <c r="C9743" s="64"/>
      <c r="D9743" s="64"/>
      <c r="E9743" s="64"/>
      <c r="F9743" s="64"/>
      <c r="G9743" s="65" t="n">
        <v>0.6</v>
      </c>
    </row>
    <row r="9744" customFormat="false" ht="15" hidden="false" customHeight="false" outlineLevel="0" collapsed="false">
      <c r="A9744" s="64" t="s">
        <v>1354</v>
      </c>
      <c r="B9744" s="64"/>
      <c r="C9744" s="64"/>
      <c r="D9744" s="64"/>
      <c r="E9744" s="64"/>
      <c r="F9744" s="64"/>
      <c r="G9744" s="65" t="n">
        <v>1.96</v>
      </c>
    </row>
    <row r="9745" customFormat="false" ht="15" hidden="false" customHeight="false" outlineLevel="0" collapsed="false">
      <c r="A9745" s="64" t="s">
        <v>1355</v>
      </c>
      <c r="B9745" s="64"/>
      <c r="C9745" s="64"/>
      <c r="D9745" s="64"/>
      <c r="E9745" s="64"/>
      <c r="F9745" s="64"/>
      <c r="G9745" s="65" t="n">
        <v>2.56</v>
      </c>
    </row>
    <row r="9746" customFormat="false" ht="15" hidden="false" customHeight="false" outlineLevel="0" collapsed="false">
      <c r="A9746" s="64" t="s">
        <v>1356</v>
      </c>
      <c r="B9746" s="64"/>
      <c r="C9746" s="64"/>
      <c r="D9746" s="64"/>
      <c r="E9746" s="64"/>
      <c r="F9746" s="64"/>
      <c r="G9746" s="65" t="n">
        <v>0</v>
      </c>
    </row>
    <row r="9747" customFormat="false" ht="15" hidden="false" customHeight="false" outlineLevel="0" collapsed="false">
      <c r="A9747" s="64" t="s">
        <v>1357</v>
      </c>
      <c r="B9747" s="64"/>
      <c r="C9747" s="64"/>
      <c r="D9747" s="64"/>
      <c r="E9747" s="64"/>
      <c r="F9747" s="64"/>
      <c r="G9747" s="65" t="n">
        <v>0.66</v>
      </c>
    </row>
    <row r="9748" customFormat="false" ht="15" hidden="false" customHeight="false" outlineLevel="0" collapsed="false">
      <c r="A9748" s="64" t="s">
        <v>1358</v>
      </c>
      <c r="B9748" s="64"/>
      <c r="C9748" s="64"/>
      <c r="D9748" s="64"/>
      <c r="E9748" s="64"/>
      <c r="F9748" s="64"/>
      <c r="G9748" s="65" t="n">
        <v>0</v>
      </c>
    </row>
    <row r="9749" customFormat="false" ht="15" hidden="false" customHeight="false" outlineLevel="0" collapsed="false">
      <c r="A9749" s="64" t="s">
        <v>1359</v>
      </c>
      <c r="B9749" s="64"/>
      <c r="C9749" s="64"/>
      <c r="D9749" s="64"/>
      <c r="E9749" s="64"/>
      <c r="F9749" s="64"/>
      <c r="G9749" s="65" t="n">
        <v>0.66</v>
      </c>
    </row>
    <row r="9750" customFormat="false" ht="15" hidden="false" customHeight="false" outlineLevel="0" collapsed="false">
      <c r="A9750" s="64" t="s">
        <v>1360</v>
      </c>
      <c r="B9750" s="64"/>
      <c r="C9750" s="64"/>
      <c r="D9750" s="64"/>
      <c r="E9750" s="64"/>
      <c r="F9750" s="64"/>
      <c r="G9750" s="65" t="n">
        <v>3.22</v>
      </c>
    </row>
    <row r="9751" customFormat="false" ht="15" hidden="false" customHeight="false" outlineLevel="0" collapsed="false">
      <c r="A9751" s="64" t="s">
        <v>1361</v>
      </c>
      <c r="B9751" s="64"/>
      <c r="C9751" s="64"/>
      <c r="D9751" s="64"/>
      <c r="E9751" s="64"/>
      <c r="F9751" s="64"/>
      <c r="G9751" s="65" t="n">
        <v>648</v>
      </c>
    </row>
    <row r="9752" customFormat="false" ht="15" hidden="false" customHeight="false" outlineLevel="0" collapsed="false">
      <c r="A9752" s="64" t="s">
        <v>1362</v>
      </c>
      <c r="B9752" s="64"/>
      <c r="C9752" s="64"/>
      <c r="D9752" s="64"/>
      <c r="E9752" s="64"/>
      <c r="F9752" s="64"/>
      <c r="G9752" s="65" t="n">
        <f aca="false">G9750*G9751</f>
        <v>2086.56</v>
      </c>
    </row>
    <row r="9753" customFormat="false" ht="15" hidden="false" customHeight="false" outlineLevel="0" collapsed="false">
      <c r="A9753" s="66"/>
      <c r="B9753" s="66"/>
      <c r="C9753" s="66"/>
      <c r="D9753" s="66"/>
      <c r="E9753" s="66"/>
      <c r="F9753" s="66"/>
      <c r="G9753" s="66"/>
    </row>
    <row r="9754" customFormat="false" ht="63.75" hidden="false" customHeight="false" outlineLevel="0" collapsed="false">
      <c r="A9754" s="30" t="s">
        <v>1110</v>
      </c>
      <c r="B9754" s="30" t="s">
        <v>429</v>
      </c>
      <c r="C9754" s="61" t="s">
        <v>17</v>
      </c>
      <c r="D9754" s="61" t="s">
        <v>23</v>
      </c>
      <c r="E9754" s="62"/>
      <c r="F9754" s="25"/>
      <c r="G9754" s="25"/>
    </row>
    <row r="9755" customFormat="false" ht="25.5" hidden="false" customHeight="false" outlineLevel="0" collapsed="false">
      <c r="A9755" s="63" t="n">
        <v>2556</v>
      </c>
      <c r="B9755" s="23" t="s">
        <v>1834</v>
      </c>
      <c r="C9755" s="24" t="s">
        <v>1343</v>
      </c>
      <c r="D9755" s="24" t="s">
        <v>23</v>
      </c>
      <c r="E9755" s="62" t="n">
        <v>10</v>
      </c>
      <c r="F9755" s="26" t="n">
        <v>1.26</v>
      </c>
      <c r="G9755" s="26" t="n">
        <v>12.6</v>
      </c>
    </row>
    <row r="9756" customFormat="false" ht="25.5" hidden="false" customHeight="false" outlineLevel="0" collapsed="false">
      <c r="A9756" s="63" t="s">
        <v>1373</v>
      </c>
      <c r="B9756" s="23" t="s">
        <v>1374</v>
      </c>
      <c r="C9756" s="24" t="s">
        <v>17</v>
      </c>
      <c r="D9756" s="24" t="s">
        <v>1314</v>
      </c>
      <c r="E9756" s="62" t="n">
        <v>5.19</v>
      </c>
      <c r="F9756" s="26" t="n">
        <v>12.83</v>
      </c>
      <c r="G9756" s="26" t="n">
        <v>66.58</v>
      </c>
    </row>
    <row r="9757" customFormat="false" ht="25.5" hidden="false" customHeight="false" outlineLevel="0" collapsed="false">
      <c r="A9757" s="63" t="s">
        <v>1367</v>
      </c>
      <c r="B9757" s="23" t="s">
        <v>1368</v>
      </c>
      <c r="C9757" s="24" t="s">
        <v>17</v>
      </c>
      <c r="D9757" s="24" t="s">
        <v>1314</v>
      </c>
      <c r="E9757" s="62" t="n">
        <v>5.19</v>
      </c>
      <c r="F9757" s="26" t="n">
        <v>15.68</v>
      </c>
      <c r="G9757" s="26" t="n">
        <v>81.37</v>
      </c>
    </row>
    <row r="9758" customFormat="false" ht="38.25" hidden="false" customHeight="false" outlineLevel="0" collapsed="false">
      <c r="A9758" s="63" t="s">
        <v>1762</v>
      </c>
      <c r="B9758" s="23" t="s">
        <v>1763</v>
      </c>
      <c r="C9758" s="24" t="s">
        <v>17</v>
      </c>
      <c r="D9758" s="24" t="s">
        <v>28</v>
      </c>
      <c r="E9758" s="62" t="n">
        <v>0.01</v>
      </c>
      <c r="F9758" s="26" t="n">
        <v>364.43</v>
      </c>
      <c r="G9758" s="26" t="n">
        <v>3.28</v>
      </c>
    </row>
    <row r="9759" customFormat="false" ht="15" hidden="false" customHeight="false" outlineLevel="0" collapsed="false">
      <c r="A9759" s="64" t="s">
        <v>1353</v>
      </c>
      <c r="B9759" s="64"/>
      <c r="C9759" s="64"/>
      <c r="D9759" s="64"/>
      <c r="E9759" s="64"/>
      <c r="F9759" s="64"/>
      <c r="G9759" s="65" t="n">
        <v>10.5</v>
      </c>
    </row>
    <row r="9760" customFormat="false" ht="15" hidden="false" customHeight="false" outlineLevel="0" collapsed="false">
      <c r="A9760" s="64" t="s">
        <v>1354</v>
      </c>
      <c r="B9760" s="64"/>
      <c r="C9760" s="64"/>
      <c r="D9760" s="64"/>
      <c r="E9760" s="64"/>
      <c r="F9760" s="64"/>
      <c r="G9760" s="65" t="n">
        <v>5.88</v>
      </c>
    </row>
    <row r="9761" customFormat="false" ht="15" hidden="false" customHeight="false" outlineLevel="0" collapsed="false">
      <c r="A9761" s="64" t="s">
        <v>1355</v>
      </c>
      <c r="B9761" s="64"/>
      <c r="C9761" s="64"/>
      <c r="D9761" s="64"/>
      <c r="E9761" s="64"/>
      <c r="F9761" s="64"/>
      <c r="G9761" s="65" t="n">
        <v>16.38</v>
      </c>
    </row>
    <row r="9762" customFormat="false" ht="15" hidden="false" customHeight="false" outlineLevel="0" collapsed="false">
      <c r="A9762" s="64" t="s">
        <v>1356</v>
      </c>
      <c r="B9762" s="64"/>
      <c r="C9762" s="64"/>
      <c r="D9762" s="64"/>
      <c r="E9762" s="64"/>
      <c r="F9762" s="64"/>
      <c r="G9762" s="65" t="n">
        <v>0</v>
      </c>
    </row>
    <row r="9763" customFormat="false" ht="15" hidden="false" customHeight="false" outlineLevel="0" collapsed="false">
      <c r="A9763" s="64" t="s">
        <v>1357</v>
      </c>
      <c r="B9763" s="64"/>
      <c r="C9763" s="64"/>
      <c r="D9763" s="64"/>
      <c r="E9763" s="64"/>
      <c r="F9763" s="64"/>
      <c r="G9763" s="65" t="n">
        <v>4.2</v>
      </c>
    </row>
    <row r="9764" customFormat="false" ht="15" hidden="false" customHeight="false" outlineLevel="0" collapsed="false">
      <c r="A9764" s="64" t="s">
        <v>1358</v>
      </c>
      <c r="B9764" s="64"/>
      <c r="C9764" s="64"/>
      <c r="D9764" s="64"/>
      <c r="E9764" s="64"/>
      <c r="F9764" s="64"/>
      <c r="G9764" s="65" t="n">
        <v>0</v>
      </c>
    </row>
    <row r="9765" customFormat="false" ht="15" hidden="false" customHeight="false" outlineLevel="0" collapsed="false">
      <c r="A9765" s="64" t="s">
        <v>1359</v>
      </c>
      <c r="B9765" s="64"/>
      <c r="C9765" s="64"/>
      <c r="D9765" s="64"/>
      <c r="E9765" s="64"/>
      <c r="F9765" s="64"/>
      <c r="G9765" s="65" t="n">
        <v>4.2</v>
      </c>
    </row>
    <row r="9766" customFormat="false" ht="15" hidden="false" customHeight="false" outlineLevel="0" collapsed="false">
      <c r="A9766" s="64" t="s">
        <v>1360</v>
      </c>
      <c r="B9766" s="64"/>
      <c r="C9766" s="64"/>
      <c r="D9766" s="64"/>
      <c r="E9766" s="64"/>
      <c r="F9766" s="64"/>
      <c r="G9766" s="65" t="n">
        <v>20.58</v>
      </c>
    </row>
    <row r="9767" customFormat="false" ht="15" hidden="false" customHeight="false" outlineLevel="0" collapsed="false">
      <c r="A9767" s="64" t="s">
        <v>1361</v>
      </c>
      <c r="B9767" s="64"/>
      <c r="C9767" s="64"/>
      <c r="D9767" s="64"/>
      <c r="E9767" s="64"/>
      <c r="F9767" s="64"/>
      <c r="G9767" s="65" t="n">
        <v>10</v>
      </c>
    </row>
    <row r="9768" customFormat="false" ht="15" hidden="false" customHeight="false" outlineLevel="0" collapsed="false">
      <c r="A9768" s="64" t="s">
        <v>1362</v>
      </c>
      <c r="B9768" s="64"/>
      <c r="C9768" s="64"/>
      <c r="D9768" s="64"/>
      <c r="E9768" s="64"/>
      <c r="F9768" s="64"/>
      <c r="G9768" s="65" t="n">
        <f aca="false">G9766*G9767</f>
        <v>205.8</v>
      </c>
    </row>
    <row r="9769" customFormat="false" ht="15" hidden="false" customHeight="false" outlineLevel="0" collapsed="false">
      <c r="A9769" s="66"/>
      <c r="B9769" s="66"/>
      <c r="C9769" s="66"/>
      <c r="D9769" s="66"/>
      <c r="E9769" s="66"/>
      <c r="F9769" s="66"/>
      <c r="G9769" s="66"/>
    </row>
    <row r="9770" customFormat="false" ht="63.75" hidden="false" customHeight="false" outlineLevel="0" collapsed="false">
      <c r="A9770" s="30" t="s">
        <v>1111</v>
      </c>
      <c r="B9770" s="30" t="s">
        <v>431</v>
      </c>
      <c r="C9770" s="61" t="s">
        <v>17</v>
      </c>
      <c r="D9770" s="61" t="s">
        <v>23</v>
      </c>
      <c r="E9770" s="62"/>
      <c r="F9770" s="25"/>
      <c r="G9770" s="25"/>
    </row>
    <row r="9771" customFormat="false" ht="25.5" hidden="false" customHeight="false" outlineLevel="0" collapsed="false">
      <c r="A9771" s="63" t="n">
        <v>2556</v>
      </c>
      <c r="B9771" s="23" t="s">
        <v>1834</v>
      </c>
      <c r="C9771" s="24" t="s">
        <v>1343</v>
      </c>
      <c r="D9771" s="24" t="s">
        <v>23</v>
      </c>
      <c r="E9771" s="62" t="n">
        <v>2</v>
      </c>
      <c r="F9771" s="26" t="n">
        <v>1.26</v>
      </c>
      <c r="G9771" s="26" t="n">
        <v>2.52</v>
      </c>
    </row>
    <row r="9772" customFormat="false" ht="25.5" hidden="false" customHeight="false" outlineLevel="0" collapsed="false">
      <c r="A9772" s="63" t="s">
        <v>1373</v>
      </c>
      <c r="B9772" s="23" t="s">
        <v>1374</v>
      </c>
      <c r="C9772" s="24" t="s">
        <v>17</v>
      </c>
      <c r="D9772" s="24" t="s">
        <v>1314</v>
      </c>
      <c r="E9772" s="62" t="n">
        <v>0.29</v>
      </c>
      <c r="F9772" s="26" t="n">
        <v>12.83</v>
      </c>
      <c r="G9772" s="26" t="n">
        <v>3.72</v>
      </c>
    </row>
    <row r="9773" customFormat="false" ht="25.5" hidden="false" customHeight="false" outlineLevel="0" collapsed="false">
      <c r="A9773" s="63" t="s">
        <v>1367</v>
      </c>
      <c r="B9773" s="23" t="s">
        <v>1368</v>
      </c>
      <c r="C9773" s="24" t="s">
        <v>17</v>
      </c>
      <c r="D9773" s="24" t="s">
        <v>1314</v>
      </c>
      <c r="E9773" s="62" t="n">
        <v>0.29</v>
      </c>
      <c r="F9773" s="26" t="n">
        <v>15.68</v>
      </c>
      <c r="G9773" s="26" t="n">
        <v>4.55</v>
      </c>
    </row>
    <row r="9774" customFormat="false" ht="38.25" hidden="false" customHeight="false" outlineLevel="0" collapsed="false">
      <c r="A9774" s="63" t="s">
        <v>1762</v>
      </c>
      <c r="B9774" s="23" t="s">
        <v>1763</v>
      </c>
      <c r="C9774" s="24" t="s">
        <v>17</v>
      </c>
      <c r="D9774" s="24" t="s">
        <v>28</v>
      </c>
      <c r="E9774" s="62" t="n">
        <v>0</v>
      </c>
      <c r="F9774" s="26" t="n">
        <v>364.43</v>
      </c>
      <c r="G9774" s="26" t="n">
        <v>0.66</v>
      </c>
    </row>
    <row r="9775" customFormat="false" ht="15" hidden="false" customHeight="false" outlineLevel="0" collapsed="false">
      <c r="A9775" s="64" t="s">
        <v>1353</v>
      </c>
      <c r="B9775" s="64"/>
      <c r="C9775" s="64"/>
      <c r="D9775" s="64"/>
      <c r="E9775" s="64"/>
      <c r="F9775" s="64"/>
      <c r="G9775" s="65" t="n">
        <v>2.98</v>
      </c>
    </row>
    <row r="9776" customFormat="false" ht="15" hidden="false" customHeight="false" outlineLevel="0" collapsed="false">
      <c r="A9776" s="64" t="s">
        <v>1354</v>
      </c>
      <c r="B9776" s="64"/>
      <c r="C9776" s="64"/>
      <c r="D9776" s="64"/>
      <c r="E9776" s="64"/>
      <c r="F9776" s="64"/>
      <c r="G9776" s="65" t="n">
        <v>2.74</v>
      </c>
    </row>
    <row r="9777" customFormat="false" ht="15" hidden="false" customHeight="false" outlineLevel="0" collapsed="false">
      <c r="A9777" s="64" t="s">
        <v>1355</v>
      </c>
      <c r="B9777" s="64"/>
      <c r="C9777" s="64"/>
      <c r="D9777" s="64"/>
      <c r="E9777" s="64"/>
      <c r="F9777" s="64"/>
      <c r="G9777" s="65" t="n">
        <v>5.72</v>
      </c>
    </row>
    <row r="9778" customFormat="false" ht="15" hidden="false" customHeight="false" outlineLevel="0" collapsed="false">
      <c r="A9778" s="64" t="s">
        <v>1356</v>
      </c>
      <c r="B9778" s="64"/>
      <c r="C9778" s="64"/>
      <c r="D9778" s="64"/>
      <c r="E9778" s="64"/>
      <c r="F9778" s="64"/>
      <c r="G9778" s="65" t="n">
        <v>0</v>
      </c>
    </row>
    <row r="9779" customFormat="false" ht="15" hidden="false" customHeight="false" outlineLevel="0" collapsed="false">
      <c r="A9779" s="64" t="s">
        <v>1357</v>
      </c>
      <c r="B9779" s="64"/>
      <c r="C9779" s="64"/>
      <c r="D9779" s="64"/>
      <c r="E9779" s="64"/>
      <c r="F9779" s="64"/>
      <c r="G9779" s="65" t="n">
        <v>1.47</v>
      </c>
    </row>
    <row r="9780" customFormat="false" ht="15" hidden="false" customHeight="false" outlineLevel="0" collapsed="false">
      <c r="A9780" s="64" t="s">
        <v>1358</v>
      </c>
      <c r="B9780" s="64"/>
      <c r="C9780" s="64"/>
      <c r="D9780" s="64"/>
      <c r="E9780" s="64"/>
      <c r="F9780" s="64"/>
      <c r="G9780" s="65" t="n">
        <v>0</v>
      </c>
    </row>
    <row r="9781" customFormat="false" ht="15" hidden="false" customHeight="false" outlineLevel="0" collapsed="false">
      <c r="A9781" s="64" t="s">
        <v>1359</v>
      </c>
      <c r="B9781" s="64"/>
      <c r="C9781" s="64"/>
      <c r="D9781" s="64"/>
      <c r="E9781" s="64"/>
      <c r="F9781" s="64"/>
      <c r="G9781" s="65" t="n">
        <v>1.47</v>
      </c>
    </row>
    <row r="9782" customFormat="false" ht="15" hidden="false" customHeight="false" outlineLevel="0" collapsed="false">
      <c r="A9782" s="64" t="s">
        <v>1360</v>
      </c>
      <c r="B9782" s="64"/>
      <c r="C9782" s="64"/>
      <c r="D9782" s="64"/>
      <c r="E9782" s="64"/>
      <c r="F9782" s="64"/>
      <c r="G9782" s="65" t="n">
        <v>7.19</v>
      </c>
    </row>
    <row r="9783" customFormat="false" ht="15" hidden="false" customHeight="false" outlineLevel="0" collapsed="false">
      <c r="A9783" s="64" t="s">
        <v>1361</v>
      </c>
      <c r="B9783" s="64"/>
      <c r="C9783" s="64"/>
      <c r="D9783" s="64"/>
      <c r="E9783" s="64"/>
      <c r="F9783" s="64"/>
      <c r="G9783" s="65" t="n">
        <v>2</v>
      </c>
    </row>
    <row r="9784" customFormat="false" ht="15" hidden="false" customHeight="false" outlineLevel="0" collapsed="false">
      <c r="A9784" s="64" t="s">
        <v>1362</v>
      </c>
      <c r="B9784" s="64"/>
      <c r="C9784" s="64"/>
      <c r="D9784" s="64"/>
      <c r="E9784" s="64"/>
      <c r="F9784" s="64"/>
      <c r="G9784" s="65" t="n">
        <f aca="false">G9782*G9783</f>
        <v>14.38</v>
      </c>
    </row>
    <row r="9785" customFormat="false" ht="15" hidden="false" customHeight="false" outlineLevel="0" collapsed="false">
      <c r="A9785" s="66"/>
      <c r="B9785" s="66"/>
      <c r="C9785" s="66"/>
      <c r="D9785" s="66"/>
      <c r="E9785" s="66"/>
      <c r="F9785" s="66"/>
      <c r="G9785" s="66"/>
    </row>
    <row r="9786" customFormat="false" ht="76.5" hidden="false" customHeight="false" outlineLevel="0" collapsed="false">
      <c r="A9786" s="30" t="s">
        <v>1112</v>
      </c>
      <c r="B9786" s="30" t="s">
        <v>483</v>
      </c>
      <c r="C9786" s="61" t="s">
        <v>17</v>
      </c>
      <c r="D9786" s="61" t="s">
        <v>23</v>
      </c>
      <c r="E9786" s="62"/>
      <c r="F9786" s="25"/>
      <c r="G9786" s="25"/>
    </row>
    <row r="9787" customFormat="false" ht="51" hidden="false" customHeight="false" outlineLevel="0" collapsed="false">
      <c r="A9787" s="63" t="s">
        <v>1837</v>
      </c>
      <c r="B9787" s="23" t="s">
        <v>528</v>
      </c>
      <c r="C9787" s="24" t="s">
        <v>17</v>
      </c>
      <c r="D9787" s="24" t="s">
        <v>49</v>
      </c>
      <c r="E9787" s="62" t="n">
        <v>17.6</v>
      </c>
      <c r="F9787" s="26" t="n">
        <v>3.82</v>
      </c>
      <c r="G9787" s="26" t="n">
        <v>67.28</v>
      </c>
    </row>
    <row r="9788" customFormat="false" ht="38.25" hidden="false" customHeight="false" outlineLevel="0" collapsed="false">
      <c r="A9788" s="63" t="s">
        <v>1838</v>
      </c>
      <c r="B9788" s="23" t="s">
        <v>530</v>
      </c>
      <c r="C9788" s="24" t="s">
        <v>17</v>
      </c>
      <c r="D9788" s="24" t="s">
        <v>23</v>
      </c>
      <c r="E9788" s="62" t="n">
        <v>8</v>
      </c>
      <c r="F9788" s="26" t="n">
        <v>2.53</v>
      </c>
      <c r="G9788" s="26" t="n">
        <v>20.2</v>
      </c>
    </row>
    <row r="9789" customFormat="false" ht="63.75" hidden="false" customHeight="false" outlineLevel="0" collapsed="false">
      <c r="A9789" s="63" t="s">
        <v>1506</v>
      </c>
      <c r="B9789" s="23" t="s">
        <v>532</v>
      </c>
      <c r="C9789" s="24" t="s">
        <v>17</v>
      </c>
      <c r="D9789" s="24" t="s">
        <v>49</v>
      </c>
      <c r="E9789" s="62" t="n">
        <v>17.6</v>
      </c>
      <c r="F9789" s="26" t="n">
        <v>7.86</v>
      </c>
      <c r="G9789" s="26" t="n">
        <v>138.25</v>
      </c>
    </row>
    <row r="9790" customFormat="false" ht="63.75" hidden="false" customHeight="false" outlineLevel="0" collapsed="false">
      <c r="A9790" s="63" t="s">
        <v>1446</v>
      </c>
      <c r="B9790" s="23" t="s">
        <v>325</v>
      </c>
      <c r="C9790" s="24" t="s">
        <v>17</v>
      </c>
      <c r="D9790" s="24" t="s">
        <v>49</v>
      </c>
      <c r="E9790" s="62" t="n">
        <v>17.6</v>
      </c>
      <c r="F9790" s="26" t="n">
        <v>6.34</v>
      </c>
      <c r="G9790" s="26" t="n">
        <v>111.52</v>
      </c>
    </row>
    <row r="9791" customFormat="false" ht="63.75" hidden="false" customHeight="false" outlineLevel="0" collapsed="false">
      <c r="A9791" s="63" t="s">
        <v>1451</v>
      </c>
      <c r="B9791" s="23" t="s">
        <v>425</v>
      </c>
      <c r="C9791" s="24" t="s">
        <v>17</v>
      </c>
      <c r="D9791" s="24" t="s">
        <v>49</v>
      </c>
      <c r="E9791" s="62" t="n">
        <v>67.2</v>
      </c>
      <c r="F9791" s="26" t="n">
        <v>2.56</v>
      </c>
      <c r="G9791" s="26" t="n">
        <v>172.15</v>
      </c>
    </row>
    <row r="9792" customFormat="false" ht="51" hidden="false" customHeight="false" outlineLevel="0" collapsed="false">
      <c r="A9792" s="63" t="s">
        <v>1839</v>
      </c>
      <c r="B9792" s="23" t="s">
        <v>1840</v>
      </c>
      <c r="C9792" s="24" t="s">
        <v>17</v>
      </c>
      <c r="D9792" s="24" t="s">
        <v>23</v>
      </c>
      <c r="E9792" s="62" t="n">
        <v>8</v>
      </c>
      <c r="F9792" s="26" t="n">
        <v>9.05</v>
      </c>
      <c r="G9792" s="26" t="n">
        <v>72.39</v>
      </c>
    </row>
    <row r="9793" customFormat="false" ht="51" hidden="false" customHeight="false" outlineLevel="0" collapsed="false">
      <c r="A9793" s="63" t="s">
        <v>1875</v>
      </c>
      <c r="B9793" s="23" t="s">
        <v>1876</v>
      </c>
      <c r="C9793" s="24" t="s">
        <v>17</v>
      </c>
      <c r="D9793" s="24" t="s">
        <v>23</v>
      </c>
      <c r="E9793" s="62" t="n">
        <v>8</v>
      </c>
      <c r="F9793" s="26" t="n">
        <v>21.74</v>
      </c>
      <c r="G9793" s="26" t="n">
        <v>173.9</v>
      </c>
    </row>
    <row r="9794" customFormat="false" ht="15" hidden="false" customHeight="false" outlineLevel="0" collapsed="false">
      <c r="A9794" s="64" t="s">
        <v>1353</v>
      </c>
      <c r="B9794" s="64"/>
      <c r="C9794" s="64"/>
      <c r="D9794" s="64"/>
      <c r="E9794" s="64"/>
      <c r="F9794" s="64"/>
      <c r="G9794" s="71" t="n">
        <v>41.92</v>
      </c>
    </row>
    <row r="9795" customFormat="false" ht="15" hidden="false" customHeight="false" outlineLevel="0" collapsed="false">
      <c r="A9795" s="64" t="s">
        <v>1354</v>
      </c>
      <c r="B9795" s="64"/>
      <c r="C9795" s="64"/>
      <c r="D9795" s="64"/>
      <c r="E9795" s="64"/>
      <c r="F9795" s="64"/>
      <c r="G9795" s="71" t="n">
        <v>52.54</v>
      </c>
    </row>
    <row r="9796" customFormat="false" ht="15" hidden="false" customHeight="false" outlineLevel="0" collapsed="false">
      <c r="A9796" s="64" t="s">
        <v>1355</v>
      </c>
      <c r="B9796" s="64"/>
      <c r="C9796" s="64"/>
      <c r="D9796" s="64"/>
      <c r="E9796" s="64"/>
      <c r="F9796" s="64"/>
      <c r="G9796" s="71" t="n">
        <v>94.46</v>
      </c>
    </row>
    <row r="9797" customFormat="false" ht="15" hidden="false" customHeight="false" outlineLevel="0" collapsed="false">
      <c r="A9797" s="64" t="s">
        <v>1356</v>
      </c>
      <c r="B9797" s="64"/>
      <c r="C9797" s="64"/>
      <c r="D9797" s="64"/>
      <c r="E9797" s="64"/>
      <c r="F9797" s="64"/>
      <c r="G9797" s="71" t="n">
        <v>0</v>
      </c>
    </row>
    <row r="9798" customFormat="false" ht="15" hidden="false" customHeight="false" outlineLevel="0" collapsed="false">
      <c r="A9798" s="64" t="s">
        <v>1357</v>
      </c>
      <c r="B9798" s="64"/>
      <c r="C9798" s="64"/>
      <c r="D9798" s="64"/>
      <c r="E9798" s="64"/>
      <c r="F9798" s="64"/>
      <c r="G9798" s="71" t="n">
        <v>24.23</v>
      </c>
    </row>
    <row r="9799" customFormat="false" ht="15" hidden="false" customHeight="false" outlineLevel="0" collapsed="false">
      <c r="A9799" s="64" t="s">
        <v>1358</v>
      </c>
      <c r="B9799" s="64"/>
      <c r="C9799" s="64"/>
      <c r="D9799" s="64"/>
      <c r="E9799" s="64"/>
      <c r="F9799" s="64"/>
      <c r="G9799" s="71" t="n">
        <v>0</v>
      </c>
    </row>
    <row r="9800" customFormat="false" ht="15" hidden="false" customHeight="false" outlineLevel="0" collapsed="false">
      <c r="A9800" s="64" t="s">
        <v>1359</v>
      </c>
      <c r="B9800" s="64"/>
      <c r="C9800" s="64"/>
      <c r="D9800" s="64"/>
      <c r="E9800" s="64"/>
      <c r="F9800" s="64"/>
      <c r="G9800" s="71" t="n">
        <v>24.23</v>
      </c>
    </row>
    <row r="9801" customFormat="false" ht="15" hidden="false" customHeight="false" outlineLevel="0" collapsed="false">
      <c r="A9801" s="64" t="s">
        <v>1360</v>
      </c>
      <c r="B9801" s="64"/>
      <c r="C9801" s="64"/>
      <c r="D9801" s="64"/>
      <c r="E9801" s="64"/>
      <c r="F9801" s="64"/>
      <c r="G9801" s="71" t="n">
        <v>118.69</v>
      </c>
    </row>
    <row r="9802" customFormat="false" ht="15" hidden="false" customHeight="false" outlineLevel="0" collapsed="false">
      <c r="A9802" s="64" t="s">
        <v>1361</v>
      </c>
      <c r="B9802" s="64"/>
      <c r="C9802" s="64"/>
      <c r="D9802" s="64"/>
      <c r="E9802" s="64"/>
      <c r="F9802" s="64"/>
      <c r="G9802" s="71" t="n">
        <v>8</v>
      </c>
    </row>
    <row r="9803" customFormat="false" ht="15" hidden="false" customHeight="false" outlineLevel="0" collapsed="false">
      <c r="A9803" s="64" t="s">
        <v>1362</v>
      </c>
      <c r="B9803" s="64"/>
      <c r="C9803" s="64"/>
      <c r="D9803" s="64"/>
      <c r="E9803" s="64"/>
      <c r="F9803" s="64"/>
      <c r="G9803" s="71" t="n">
        <f aca="false">G9801*G9802</f>
        <v>949.52</v>
      </c>
    </row>
    <row r="9804" customFormat="false" ht="15" hidden="false" customHeight="false" outlineLevel="0" collapsed="false">
      <c r="A9804" s="66"/>
      <c r="B9804" s="66"/>
      <c r="C9804" s="66"/>
      <c r="D9804" s="66"/>
      <c r="E9804" s="66"/>
      <c r="F9804" s="66"/>
      <c r="G9804" s="66"/>
    </row>
    <row r="9805" customFormat="false" ht="89.25" hidden="false" customHeight="false" outlineLevel="0" collapsed="false">
      <c r="A9805" s="30" t="s">
        <v>1113</v>
      </c>
      <c r="B9805" s="30" t="s">
        <v>485</v>
      </c>
      <c r="C9805" s="61" t="s">
        <v>17</v>
      </c>
      <c r="D9805" s="61" t="s">
        <v>23</v>
      </c>
      <c r="E9805" s="62"/>
      <c r="F9805" s="25"/>
      <c r="G9805" s="25"/>
    </row>
    <row r="9806" customFormat="false" ht="51" hidden="false" customHeight="false" outlineLevel="0" collapsed="false">
      <c r="A9806" s="63" t="s">
        <v>1837</v>
      </c>
      <c r="B9806" s="23" t="s">
        <v>528</v>
      </c>
      <c r="C9806" s="24" t="s">
        <v>17</v>
      </c>
      <c r="D9806" s="24" t="s">
        <v>49</v>
      </c>
      <c r="E9806" s="62" t="n">
        <v>13.2</v>
      </c>
      <c r="F9806" s="26" t="n">
        <v>3.82</v>
      </c>
      <c r="G9806" s="26" t="n">
        <v>50.46</v>
      </c>
    </row>
    <row r="9807" customFormat="false" ht="38.25" hidden="false" customHeight="false" outlineLevel="0" collapsed="false">
      <c r="A9807" s="63" t="s">
        <v>1838</v>
      </c>
      <c r="B9807" s="23" t="s">
        <v>530</v>
      </c>
      <c r="C9807" s="24" t="s">
        <v>17</v>
      </c>
      <c r="D9807" s="24" t="s">
        <v>23</v>
      </c>
      <c r="E9807" s="62" t="n">
        <v>6</v>
      </c>
      <c r="F9807" s="26" t="n">
        <v>2.53</v>
      </c>
      <c r="G9807" s="26" t="n">
        <v>15.15</v>
      </c>
    </row>
    <row r="9808" customFormat="false" ht="63.75" hidden="false" customHeight="false" outlineLevel="0" collapsed="false">
      <c r="A9808" s="63" t="s">
        <v>1506</v>
      </c>
      <c r="B9808" s="23" t="s">
        <v>532</v>
      </c>
      <c r="C9808" s="24" t="s">
        <v>17</v>
      </c>
      <c r="D9808" s="24" t="s">
        <v>49</v>
      </c>
      <c r="E9808" s="62" t="n">
        <v>13.2</v>
      </c>
      <c r="F9808" s="26" t="n">
        <v>7.86</v>
      </c>
      <c r="G9808" s="26" t="n">
        <v>103.69</v>
      </c>
    </row>
    <row r="9809" customFormat="false" ht="63.75" hidden="false" customHeight="false" outlineLevel="0" collapsed="false">
      <c r="A9809" s="63" t="s">
        <v>1446</v>
      </c>
      <c r="B9809" s="23" t="s">
        <v>325</v>
      </c>
      <c r="C9809" s="24" t="s">
        <v>17</v>
      </c>
      <c r="D9809" s="24" t="s">
        <v>49</v>
      </c>
      <c r="E9809" s="62" t="n">
        <v>13.2</v>
      </c>
      <c r="F9809" s="26" t="n">
        <v>6.34</v>
      </c>
      <c r="G9809" s="26" t="n">
        <v>83.64</v>
      </c>
    </row>
    <row r="9810" customFormat="false" ht="63.75" hidden="false" customHeight="false" outlineLevel="0" collapsed="false">
      <c r="A9810" s="63" t="s">
        <v>1451</v>
      </c>
      <c r="B9810" s="23" t="s">
        <v>425</v>
      </c>
      <c r="C9810" s="24" t="s">
        <v>17</v>
      </c>
      <c r="D9810" s="24" t="s">
        <v>49</v>
      </c>
      <c r="E9810" s="62" t="n">
        <v>75.6</v>
      </c>
      <c r="F9810" s="26" t="n">
        <v>2.56</v>
      </c>
      <c r="G9810" s="26" t="n">
        <v>193.66</v>
      </c>
    </row>
    <row r="9811" customFormat="false" ht="51" hidden="false" customHeight="false" outlineLevel="0" collapsed="false">
      <c r="A9811" s="63" t="s">
        <v>1839</v>
      </c>
      <c r="B9811" s="23" t="s">
        <v>1840</v>
      </c>
      <c r="C9811" s="24" t="s">
        <v>17</v>
      </c>
      <c r="D9811" s="24" t="s">
        <v>23</v>
      </c>
      <c r="E9811" s="62" t="n">
        <v>6</v>
      </c>
      <c r="F9811" s="26" t="n">
        <v>9.05</v>
      </c>
      <c r="G9811" s="26" t="n">
        <v>54.29</v>
      </c>
    </row>
    <row r="9812" customFormat="false" ht="51" hidden="false" customHeight="false" outlineLevel="0" collapsed="false">
      <c r="A9812" s="63" t="s">
        <v>1521</v>
      </c>
      <c r="B9812" s="23" t="s">
        <v>1522</v>
      </c>
      <c r="C9812" s="24" t="s">
        <v>17</v>
      </c>
      <c r="D9812" s="24" t="s">
        <v>23</v>
      </c>
      <c r="E9812" s="62" t="n">
        <v>6</v>
      </c>
      <c r="F9812" s="26" t="n">
        <v>34.74</v>
      </c>
      <c r="G9812" s="26" t="n">
        <v>208.45</v>
      </c>
    </row>
    <row r="9813" customFormat="false" ht="15" hidden="false" customHeight="false" outlineLevel="0" collapsed="false">
      <c r="A9813" s="64" t="s">
        <v>1353</v>
      </c>
      <c r="B9813" s="64"/>
      <c r="C9813" s="64"/>
      <c r="D9813" s="64"/>
      <c r="E9813" s="64"/>
      <c r="F9813" s="64"/>
      <c r="G9813" s="65" t="n">
        <v>47.77</v>
      </c>
    </row>
    <row r="9814" customFormat="false" ht="15" hidden="false" customHeight="false" outlineLevel="0" collapsed="false">
      <c r="A9814" s="64" t="s">
        <v>1354</v>
      </c>
      <c r="B9814" s="64"/>
      <c r="C9814" s="64"/>
      <c r="D9814" s="64"/>
      <c r="E9814" s="64"/>
      <c r="F9814" s="64"/>
      <c r="G9814" s="65" t="n">
        <v>70.45</v>
      </c>
    </row>
    <row r="9815" customFormat="false" ht="15" hidden="false" customHeight="false" outlineLevel="0" collapsed="false">
      <c r="A9815" s="64" t="s">
        <v>1355</v>
      </c>
      <c r="B9815" s="64"/>
      <c r="C9815" s="64"/>
      <c r="D9815" s="64"/>
      <c r="E9815" s="64"/>
      <c r="F9815" s="64"/>
      <c r="G9815" s="65" t="n">
        <v>118.22</v>
      </c>
    </row>
    <row r="9816" customFormat="false" ht="15" hidden="false" customHeight="false" outlineLevel="0" collapsed="false">
      <c r="A9816" s="64" t="s">
        <v>1356</v>
      </c>
      <c r="B9816" s="64"/>
      <c r="C9816" s="64"/>
      <c r="D9816" s="64"/>
      <c r="E9816" s="64"/>
      <c r="F9816" s="64"/>
      <c r="G9816" s="65" t="n">
        <v>0</v>
      </c>
    </row>
    <row r="9817" customFormat="false" ht="15" hidden="false" customHeight="false" outlineLevel="0" collapsed="false">
      <c r="A9817" s="64" t="s">
        <v>1357</v>
      </c>
      <c r="B9817" s="64"/>
      <c r="C9817" s="64"/>
      <c r="D9817" s="64"/>
      <c r="E9817" s="64"/>
      <c r="F9817" s="64"/>
      <c r="G9817" s="65" t="n">
        <v>30.32</v>
      </c>
    </row>
    <row r="9818" customFormat="false" ht="15" hidden="false" customHeight="false" outlineLevel="0" collapsed="false">
      <c r="A9818" s="64" t="s">
        <v>1358</v>
      </c>
      <c r="B9818" s="64"/>
      <c r="C9818" s="64"/>
      <c r="D9818" s="64"/>
      <c r="E9818" s="64"/>
      <c r="F9818" s="64"/>
      <c r="G9818" s="65" t="n">
        <v>0</v>
      </c>
    </row>
    <row r="9819" customFormat="false" ht="15" hidden="false" customHeight="false" outlineLevel="0" collapsed="false">
      <c r="A9819" s="64" t="s">
        <v>1359</v>
      </c>
      <c r="B9819" s="64"/>
      <c r="C9819" s="64"/>
      <c r="D9819" s="64"/>
      <c r="E9819" s="64"/>
      <c r="F9819" s="64"/>
      <c r="G9819" s="65" t="n">
        <v>30.32</v>
      </c>
    </row>
    <row r="9820" customFormat="false" ht="15" hidden="false" customHeight="false" outlineLevel="0" collapsed="false">
      <c r="A9820" s="64" t="s">
        <v>1360</v>
      </c>
      <c r="B9820" s="64"/>
      <c r="C9820" s="64"/>
      <c r="D9820" s="64"/>
      <c r="E9820" s="64"/>
      <c r="F9820" s="64"/>
      <c r="G9820" s="65" t="n">
        <v>148.55</v>
      </c>
    </row>
    <row r="9821" customFormat="false" ht="15" hidden="false" customHeight="false" outlineLevel="0" collapsed="false">
      <c r="A9821" s="64" t="s">
        <v>1361</v>
      </c>
      <c r="B9821" s="64"/>
      <c r="C9821" s="64"/>
      <c r="D9821" s="64"/>
      <c r="E9821" s="64"/>
      <c r="F9821" s="64"/>
      <c r="G9821" s="65" t="n">
        <v>6</v>
      </c>
    </row>
    <row r="9822" customFormat="false" ht="15" hidden="false" customHeight="false" outlineLevel="0" collapsed="false">
      <c r="A9822" s="64" t="s">
        <v>1362</v>
      </c>
      <c r="B9822" s="64"/>
      <c r="C9822" s="64"/>
      <c r="D9822" s="64"/>
      <c r="E9822" s="64"/>
      <c r="F9822" s="64"/>
      <c r="G9822" s="65" t="n">
        <f aca="false">G9820*G9821</f>
        <v>891.3</v>
      </c>
    </row>
    <row r="9823" customFormat="false" ht="15" hidden="false" customHeight="false" outlineLevel="0" collapsed="false">
      <c r="A9823" s="66"/>
      <c r="B9823" s="66"/>
      <c r="C9823" s="66"/>
      <c r="D9823" s="66"/>
      <c r="E9823" s="66"/>
      <c r="F9823" s="66"/>
      <c r="G9823" s="66"/>
    </row>
    <row r="9824" customFormat="false" ht="63.75" hidden="false" customHeight="false" outlineLevel="0" collapsed="false">
      <c r="A9824" s="30" t="s">
        <v>1114</v>
      </c>
      <c r="B9824" s="30" t="s">
        <v>437</v>
      </c>
      <c r="C9824" s="61" t="s">
        <v>17</v>
      </c>
      <c r="D9824" s="61" t="s">
        <v>23</v>
      </c>
      <c r="E9824" s="62"/>
      <c r="F9824" s="25"/>
      <c r="G9824" s="25"/>
    </row>
    <row r="9825" customFormat="false" ht="51" hidden="false" customHeight="false" outlineLevel="0" collapsed="false">
      <c r="A9825" s="63" t="s">
        <v>1837</v>
      </c>
      <c r="B9825" s="23" t="s">
        <v>528</v>
      </c>
      <c r="C9825" s="24" t="s">
        <v>17</v>
      </c>
      <c r="D9825" s="24" t="s">
        <v>49</v>
      </c>
      <c r="E9825" s="62" t="n">
        <v>15.4</v>
      </c>
      <c r="F9825" s="26" t="n">
        <v>3.82</v>
      </c>
      <c r="G9825" s="26" t="n">
        <v>58.87</v>
      </c>
    </row>
    <row r="9826" customFormat="false" ht="38.25" hidden="false" customHeight="false" outlineLevel="0" collapsed="false">
      <c r="A9826" s="63" t="s">
        <v>1838</v>
      </c>
      <c r="B9826" s="23" t="s">
        <v>530</v>
      </c>
      <c r="C9826" s="24" t="s">
        <v>17</v>
      </c>
      <c r="D9826" s="24" t="s">
        <v>23</v>
      </c>
      <c r="E9826" s="62" t="n">
        <v>7</v>
      </c>
      <c r="F9826" s="26" t="n">
        <v>2.53</v>
      </c>
      <c r="G9826" s="26" t="n">
        <v>17.68</v>
      </c>
    </row>
    <row r="9827" customFormat="false" ht="63.75" hidden="false" customHeight="false" outlineLevel="0" collapsed="false">
      <c r="A9827" s="63" t="s">
        <v>1506</v>
      </c>
      <c r="B9827" s="23" t="s">
        <v>532</v>
      </c>
      <c r="C9827" s="24" t="s">
        <v>17</v>
      </c>
      <c r="D9827" s="24" t="s">
        <v>49</v>
      </c>
      <c r="E9827" s="62" t="n">
        <v>15.4</v>
      </c>
      <c r="F9827" s="26" t="n">
        <v>7.86</v>
      </c>
      <c r="G9827" s="26" t="n">
        <v>120.97</v>
      </c>
    </row>
    <row r="9828" customFormat="false" ht="63.75" hidden="false" customHeight="false" outlineLevel="0" collapsed="false">
      <c r="A9828" s="63" t="s">
        <v>1446</v>
      </c>
      <c r="B9828" s="23" t="s">
        <v>325</v>
      </c>
      <c r="C9828" s="24" t="s">
        <v>17</v>
      </c>
      <c r="D9828" s="24" t="s">
        <v>49</v>
      </c>
      <c r="E9828" s="62" t="n">
        <v>15.4</v>
      </c>
      <c r="F9828" s="26" t="n">
        <v>6.34</v>
      </c>
      <c r="G9828" s="26" t="n">
        <v>97.58</v>
      </c>
    </row>
    <row r="9829" customFormat="false" ht="63.75" hidden="false" customHeight="false" outlineLevel="0" collapsed="false">
      <c r="A9829" s="63" t="s">
        <v>1451</v>
      </c>
      <c r="B9829" s="23" t="s">
        <v>425</v>
      </c>
      <c r="C9829" s="24" t="s">
        <v>17</v>
      </c>
      <c r="D9829" s="24" t="s">
        <v>49</v>
      </c>
      <c r="E9829" s="62" t="n">
        <v>88.2</v>
      </c>
      <c r="F9829" s="26" t="n">
        <v>2.56</v>
      </c>
      <c r="G9829" s="26" t="n">
        <v>225.94</v>
      </c>
    </row>
    <row r="9830" customFormat="false" ht="51" hidden="false" customHeight="false" outlineLevel="0" collapsed="false">
      <c r="A9830" s="63" t="s">
        <v>1839</v>
      </c>
      <c r="B9830" s="23" t="s">
        <v>1840</v>
      </c>
      <c r="C9830" s="24" t="s">
        <v>17</v>
      </c>
      <c r="D9830" s="24" t="s">
        <v>23</v>
      </c>
      <c r="E9830" s="62" t="n">
        <v>7</v>
      </c>
      <c r="F9830" s="26" t="n">
        <v>9.05</v>
      </c>
      <c r="G9830" s="26" t="n">
        <v>63.34</v>
      </c>
    </row>
    <row r="9831" customFormat="false" ht="51" hidden="false" customHeight="false" outlineLevel="0" collapsed="false">
      <c r="A9831" s="63" t="s">
        <v>1841</v>
      </c>
      <c r="B9831" s="23" t="s">
        <v>1842</v>
      </c>
      <c r="C9831" s="24" t="s">
        <v>17</v>
      </c>
      <c r="D9831" s="24" t="s">
        <v>23</v>
      </c>
      <c r="E9831" s="62" t="n">
        <v>7</v>
      </c>
      <c r="F9831" s="26" t="n">
        <v>22.42</v>
      </c>
      <c r="G9831" s="26" t="n">
        <v>156.97</v>
      </c>
    </row>
    <row r="9832" customFormat="false" ht="15" hidden="false" customHeight="false" outlineLevel="0" collapsed="false">
      <c r="A9832" s="64" t="s">
        <v>1353</v>
      </c>
      <c r="B9832" s="64"/>
      <c r="C9832" s="64"/>
      <c r="D9832" s="64"/>
      <c r="E9832" s="64"/>
      <c r="F9832" s="64"/>
      <c r="G9832" s="65" t="n">
        <v>46.12</v>
      </c>
    </row>
    <row r="9833" customFormat="false" ht="15" hidden="false" customHeight="false" outlineLevel="0" collapsed="false">
      <c r="A9833" s="64" t="s">
        <v>1354</v>
      </c>
      <c r="B9833" s="64"/>
      <c r="C9833" s="64"/>
      <c r="D9833" s="64"/>
      <c r="E9833" s="64"/>
      <c r="F9833" s="64"/>
      <c r="G9833" s="65" t="n">
        <v>59.78</v>
      </c>
    </row>
    <row r="9834" customFormat="false" ht="15" hidden="false" customHeight="false" outlineLevel="0" collapsed="false">
      <c r="A9834" s="64" t="s">
        <v>1355</v>
      </c>
      <c r="B9834" s="64"/>
      <c r="C9834" s="64"/>
      <c r="D9834" s="64"/>
      <c r="E9834" s="64"/>
      <c r="F9834" s="64"/>
      <c r="G9834" s="65" t="n">
        <v>105.91</v>
      </c>
    </row>
    <row r="9835" customFormat="false" ht="15" hidden="false" customHeight="false" outlineLevel="0" collapsed="false">
      <c r="A9835" s="64" t="s">
        <v>1356</v>
      </c>
      <c r="B9835" s="64"/>
      <c r="C9835" s="64"/>
      <c r="D9835" s="64"/>
      <c r="E9835" s="64"/>
      <c r="F9835" s="64"/>
      <c r="G9835" s="65" t="n">
        <v>0</v>
      </c>
    </row>
    <row r="9836" customFormat="false" ht="15" hidden="false" customHeight="false" outlineLevel="0" collapsed="false">
      <c r="A9836" s="64" t="s">
        <v>1357</v>
      </c>
      <c r="B9836" s="64"/>
      <c r="C9836" s="64"/>
      <c r="D9836" s="64"/>
      <c r="E9836" s="64"/>
      <c r="F9836" s="64"/>
      <c r="G9836" s="65" t="n">
        <v>27.16</v>
      </c>
    </row>
    <row r="9837" customFormat="false" ht="15" hidden="false" customHeight="false" outlineLevel="0" collapsed="false">
      <c r="A9837" s="64" t="s">
        <v>1358</v>
      </c>
      <c r="B9837" s="64"/>
      <c r="C9837" s="64"/>
      <c r="D9837" s="64"/>
      <c r="E9837" s="64"/>
      <c r="F9837" s="64"/>
      <c r="G9837" s="65" t="n">
        <v>0</v>
      </c>
    </row>
    <row r="9838" customFormat="false" ht="15" hidden="false" customHeight="false" outlineLevel="0" collapsed="false">
      <c r="A9838" s="64" t="s">
        <v>1359</v>
      </c>
      <c r="B9838" s="64"/>
      <c r="C9838" s="64"/>
      <c r="D9838" s="64"/>
      <c r="E9838" s="64"/>
      <c r="F9838" s="64"/>
      <c r="G9838" s="65" t="n">
        <v>27.16</v>
      </c>
    </row>
    <row r="9839" customFormat="false" ht="15" hidden="false" customHeight="false" outlineLevel="0" collapsed="false">
      <c r="A9839" s="64" t="s">
        <v>1360</v>
      </c>
      <c r="B9839" s="64"/>
      <c r="C9839" s="64"/>
      <c r="D9839" s="64"/>
      <c r="E9839" s="64"/>
      <c r="F9839" s="64"/>
      <c r="G9839" s="65" t="n">
        <v>133.07</v>
      </c>
    </row>
    <row r="9840" customFormat="false" ht="15" hidden="false" customHeight="false" outlineLevel="0" collapsed="false">
      <c r="A9840" s="64" t="s">
        <v>1361</v>
      </c>
      <c r="B9840" s="64"/>
      <c r="C9840" s="64"/>
      <c r="D9840" s="64"/>
      <c r="E9840" s="64"/>
      <c r="F9840" s="64"/>
      <c r="G9840" s="65" t="n">
        <v>7</v>
      </c>
    </row>
    <row r="9841" customFormat="false" ht="15" hidden="false" customHeight="false" outlineLevel="0" collapsed="false">
      <c r="A9841" s="64" t="s">
        <v>1362</v>
      </c>
      <c r="B9841" s="64"/>
      <c r="C9841" s="64"/>
      <c r="D9841" s="64"/>
      <c r="E9841" s="64"/>
      <c r="F9841" s="64"/>
      <c r="G9841" s="65" t="n">
        <f aca="false">G9839*G9840</f>
        <v>931.49</v>
      </c>
    </row>
    <row r="9842" customFormat="false" ht="15" hidden="false" customHeight="false" outlineLevel="0" collapsed="false">
      <c r="A9842" s="66"/>
      <c r="B9842" s="66"/>
      <c r="C9842" s="66"/>
      <c r="D9842" s="66"/>
      <c r="E9842" s="66"/>
      <c r="F9842" s="66"/>
      <c r="G9842" s="66"/>
    </row>
    <row r="9843" customFormat="false" ht="38.25" hidden="false" customHeight="false" outlineLevel="0" collapsed="false">
      <c r="A9843" s="30" t="s">
        <v>1115</v>
      </c>
      <c r="B9843" s="30" t="s">
        <v>441</v>
      </c>
      <c r="C9843" s="61" t="s">
        <v>17</v>
      </c>
      <c r="D9843" s="61" t="s">
        <v>49</v>
      </c>
      <c r="E9843" s="62"/>
      <c r="F9843" s="25"/>
      <c r="G9843" s="25"/>
    </row>
    <row r="9844" customFormat="false" ht="25.5" hidden="false" customHeight="false" outlineLevel="0" collapsed="false">
      <c r="A9844" s="63" t="n">
        <v>40400</v>
      </c>
      <c r="B9844" s="23" t="s">
        <v>1845</v>
      </c>
      <c r="C9844" s="24" t="s">
        <v>1343</v>
      </c>
      <c r="D9844" s="24" t="s">
        <v>49</v>
      </c>
      <c r="E9844" s="62" t="n">
        <v>16.5</v>
      </c>
      <c r="F9844" s="26" t="n">
        <v>1.82</v>
      </c>
      <c r="G9844" s="26" t="n">
        <v>30.03</v>
      </c>
    </row>
    <row r="9845" customFormat="false" ht="25.5" hidden="false" customHeight="false" outlineLevel="0" collapsed="false">
      <c r="A9845" s="63" t="s">
        <v>1373</v>
      </c>
      <c r="B9845" s="23" t="s">
        <v>1374</v>
      </c>
      <c r="C9845" s="24" t="s">
        <v>17</v>
      </c>
      <c r="D9845" s="24" t="s">
        <v>1314</v>
      </c>
      <c r="E9845" s="62" t="n">
        <v>2.25</v>
      </c>
      <c r="F9845" s="26" t="n">
        <v>12.83</v>
      </c>
      <c r="G9845" s="26" t="n">
        <v>28.86</v>
      </c>
    </row>
    <row r="9846" customFormat="false" ht="25.5" hidden="false" customHeight="false" outlineLevel="0" collapsed="false">
      <c r="A9846" s="63" t="s">
        <v>1367</v>
      </c>
      <c r="B9846" s="23" t="s">
        <v>1368</v>
      </c>
      <c r="C9846" s="24" t="s">
        <v>17</v>
      </c>
      <c r="D9846" s="24" t="s">
        <v>1314</v>
      </c>
      <c r="E9846" s="62" t="n">
        <v>2.25</v>
      </c>
      <c r="F9846" s="26" t="n">
        <v>15.68</v>
      </c>
      <c r="G9846" s="26" t="n">
        <v>35.27</v>
      </c>
    </row>
    <row r="9847" customFormat="false" ht="15" hidden="false" customHeight="false" outlineLevel="0" collapsed="false">
      <c r="A9847" s="64" t="s">
        <v>1353</v>
      </c>
      <c r="B9847" s="64"/>
      <c r="C9847" s="64"/>
      <c r="D9847" s="64"/>
      <c r="E9847" s="64"/>
      <c r="F9847" s="64"/>
      <c r="G9847" s="65" t="n">
        <v>3.02</v>
      </c>
    </row>
    <row r="9848" customFormat="false" ht="15" hidden="false" customHeight="false" outlineLevel="0" collapsed="false">
      <c r="A9848" s="64" t="s">
        <v>1354</v>
      </c>
      <c r="B9848" s="64"/>
      <c r="C9848" s="64"/>
      <c r="D9848" s="64"/>
      <c r="E9848" s="64"/>
      <c r="F9848" s="64"/>
      <c r="G9848" s="65" t="n">
        <v>3.26</v>
      </c>
    </row>
    <row r="9849" customFormat="false" ht="15" hidden="false" customHeight="false" outlineLevel="0" collapsed="false">
      <c r="A9849" s="64" t="s">
        <v>1355</v>
      </c>
      <c r="B9849" s="64"/>
      <c r="C9849" s="64"/>
      <c r="D9849" s="64"/>
      <c r="E9849" s="64"/>
      <c r="F9849" s="64"/>
      <c r="G9849" s="65" t="n">
        <v>6.28</v>
      </c>
    </row>
    <row r="9850" customFormat="false" ht="15" hidden="false" customHeight="false" outlineLevel="0" collapsed="false">
      <c r="A9850" s="64" t="s">
        <v>1356</v>
      </c>
      <c r="B9850" s="64"/>
      <c r="C9850" s="64"/>
      <c r="D9850" s="64"/>
      <c r="E9850" s="64"/>
      <c r="F9850" s="64"/>
      <c r="G9850" s="65" t="n">
        <v>0</v>
      </c>
    </row>
    <row r="9851" customFormat="false" ht="15" hidden="false" customHeight="false" outlineLevel="0" collapsed="false">
      <c r="A9851" s="64" t="s">
        <v>1357</v>
      </c>
      <c r="B9851" s="64"/>
      <c r="C9851" s="64"/>
      <c r="D9851" s="64"/>
      <c r="E9851" s="64"/>
      <c r="F9851" s="64"/>
      <c r="G9851" s="65" t="n">
        <v>1.61</v>
      </c>
    </row>
    <row r="9852" customFormat="false" ht="15" hidden="false" customHeight="false" outlineLevel="0" collapsed="false">
      <c r="A9852" s="64" t="s">
        <v>1358</v>
      </c>
      <c r="B9852" s="64"/>
      <c r="C9852" s="64"/>
      <c r="D9852" s="64"/>
      <c r="E9852" s="64"/>
      <c r="F9852" s="64"/>
      <c r="G9852" s="65" t="n">
        <v>0</v>
      </c>
    </row>
    <row r="9853" customFormat="false" ht="15" hidden="false" customHeight="false" outlineLevel="0" collapsed="false">
      <c r="A9853" s="64" t="s">
        <v>1359</v>
      </c>
      <c r="B9853" s="64"/>
      <c r="C9853" s="64"/>
      <c r="D9853" s="64"/>
      <c r="E9853" s="64"/>
      <c r="F9853" s="64"/>
      <c r="G9853" s="65" t="n">
        <v>1.61</v>
      </c>
    </row>
    <row r="9854" customFormat="false" ht="15" hidden="false" customHeight="false" outlineLevel="0" collapsed="false">
      <c r="A9854" s="64" t="s">
        <v>1360</v>
      </c>
      <c r="B9854" s="64"/>
      <c r="C9854" s="64"/>
      <c r="D9854" s="64"/>
      <c r="E9854" s="64"/>
      <c r="F9854" s="64"/>
      <c r="G9854" s="65" t="n">
        <v>7.89</v>
      </c>
    </row>
    <row r="9855" customFormat="false" ht="15" hidden="false" customHeight="false" outlineLevel="0" collapsed="false">
      <c r="A9855" s="64" t="s">
        <v>1361</v>
      </c>
      <c r="B9855" s="64"/>
      <c r="C9855" s="64"/>
      <c r="D9855" s="64"/>
      <c r="E9855" s="64"/>
      <c r="F9855" s="64"/>
      <c r="G9855" s="65" t="n">
        <v>15</v>
      </c>
    </row>
    <row r="9856" customFormat="false" ht="15" hidden="false" customHeight="false" outlineLevel="0" collapsed="false">
      <c r="A9856" s="64" t="s">
        <v>1362</v>
      </c>
      <c r="B9856" s="64"/>
      <c r="C9856" s="64"/>
      <c r="D9856" s="64"/>
      <c r="E9856" s="64"/>
      <c r="F9856" s="64"/>
      <c r="G9856" s="65" t="n">
        <f aca="false">G9854*G9855</f>
        <v>118.35</v>
      </c>
    </row>
    <row r="9857" customFormat="false" ht="15" hidden="false" customHeight="false" outlineLevel="0" collapsed="false">
      <c r="A9857" s="66"/>
      <c r="B9857" s="66"/>
      <c r="C9857" s="66"/>
      <c r="D9857" s="66"/>
      <c r="E9857" s="66"/>
      <c r="F9857" s="66"/>
      <c r="G9857" s="66"/>
    </row>
    <row r="9858" customFormat="false" ht="15" hidden="false" customHeight="true" outlineLevel="0" collapsed="false">
      <c r="A9858" s="30" t="s">
        <v>1116</v>
      </c>
      <c r="B9858" s="30" t="s">
        <v>493</v>
      </c>
      <c r="C9858" s="30"/>
      <c r="D9858" s="30"/>
      <c r="E9858" s="30"/>
      <c r="F9858" s="30"/>
      <c r="G9858" s="30"/>
    </row>
    <row r="9859" customFormat="false" ht="51" hidden="false" customHeight="false" outlineLevel="0" collapsed="false">
      <c r="A9859" s="30" t="s">
        <v>1117</v>
      </c>
      <c r="B9859" s="30" t="s">
        <v>495</v>
      </c>
      <c r="C9859" s="61" t="s">
        <v>17</v>
      </c>
      <c r="D9859" s="61" t="s">
        <v>23</v>
      </c>
      <c r="E9859" s="62"/>
      <c r="F9859" s="25"/>
      <c r="G9859" s="25"/>
    </row>
    <row r="9860" customFormat="false" ht="15" hidden="false" customHeight="false" outlineLevel="0" collapsed="false">
      <c r="A9860" s="63" t="n">
        <v>2510</v>
      </c>
      <c r="B9860" s="23" t="s">
        <v>1878</v>
      </c>
      <c r="C9860" s="24" t="s">
        <v>1343</v>
      </c>
      <c r="D9860" s="24" t="s">
        <v>23</v>
      </c>
      <c r="E9860" s="62" t="n">
        <v>4</v>
      </c>
      <c r="F9860" s="26" t="n">
        <v>17.3</v>
      </c>
      <c r="G9860" s="26" t="n">
        <v>69.2</v>
      </c>
    </row>
    <row r="9861" customFormat="false" ht="25.5" hidden="false" customHeight="false" outlineLevel="0" collapsed="false">
      <c r="A9861" s="63" t="s">
        <v>1367</v>
      </c>
      <c r="B9861" s="23" t="s">
        <v>1368</v>
      </c>
      <c r="C9861" s="24" t="s">
        <v>17</v>
      </c>
      <c r="D9861" s="24" t="s">
        <v>1314</v>
      </c>
      <c r="E9861" s="62" t="n">
        <v>1.4</v>
      </c>
      <c r="F9861" s="26" t="n">
        <v>15.68</v>
      </c>
      <c r="G9861" s="26" t="n">
        <v>21.95</v>
      </c>
    </row>
    <row r="9862" customFormat="false" ht="25.5" hidden="false" customHeight="false" outlineLevel="0" collapsed="false">
      <c r="A9862" s="63" t="s">
        <v>1349</v>
      </c>
      <c r="B9862" s="23" t="s">
        <v>1350</v>
      </c>
      <c r="C9862" s="24" t="s">
        <v>17</v>
      </c>
      <c r="D9862" s="24" t="s">
        <v>1314</v>
      </c>
      <c r="E9862" s="62" t="n">
        <v>1.4</v>
      </c>
      <c r="F9862" s="26" t="n">
        <v>12.54</v>
      </c>
      <c r="G9862" s="26" t="n">
        <v>17.55</v>
      </c>
    </row>
    <row r="9863" customFormat="false" ht="15" hidden="false" customHeight="false" outlineLevel="0" collapsed="false">
      <c r="A9863" s="64" t="s">
        <v>1353</v>
      </c>
      <c r="B9863" s="64"/>
      <c r="C9863" s="64"/>
      <c r="D9863" s="64"/>
      <c r="E9863" s="64"/>
      <c r="F9863" s="64"/>
      <c r="G9863" s="65" t="n">
        <v>6.94</v>
      </c>
    </row>
    <row r="9864" customFormat="false" ht="15" hidden="false" customHeight="false" outlineLevel="0" collapsed="false">
      <c r="A9864" s="64" t="s">
        <v>1354</v>
      </c>
      <c r="B9864" s="64"/>
      <c r="C9864" s="64"/>
      <c r="D9864" s="64"/>
      <c r="E9864" s="64"/>
      <c r="F9864" s="64"/>
      <c r="G9864" s="65" t="n">
        <v>20.24</v>
      </c>
    </row>
    <row r="9865" customFormat="false" ht="15" hidden="false" customHeight="false" outlineLevel="0" collapsed="false">
      <c r="A9865" s="64" t="s">
        <v>1355</v>
      </c>
      <c r="B9865" s="64"/>
      <c r="C9865" s="64"/>
      <c r="D9865" s="64"/>
      <c r="E9865" s="64"/>
      <c r="F9865" s="64"/>
      <c r="G9865" s="65" t="n">
        <v>27.18</v>
      </c>
    </row>
    <row r="9866" customFormat="false" ht="15" hidden="false" customHeight="false" outlineLevel="0" collapsed="false">
      <c r="A9866" s="64" t="s">
        <v>1356</v>
      </c>
      <c r="B9866" s="64"/>
      <c r="C9866" s="64"/>
      <c r="D9866" s="64"/>
      <c r="E9866" s="64"/>
      <c r="F9866" s="64"/>
      <c r="G9866" s="65" t="n">
        <v>0</v>
      </c>
    </row>
    <row r="9867" customFormat="false" ht="15" hidden="false" customHeight="false" outlineLevel="0" collapsed="false">
      <c r="A9867" s="64" t="s">
        <v>1357</v>
      </c>
      <c r="B9867" s="64"/>
      <c r="C9867" s="64"/>
      <c r="D9867" s="64"/>
      <c r="E9867" s="64"/>
      <c r="F9867" s="64"/>
      <c r="G9867" s="65" t="n">
        <v>6.97</v>
      </c>
    </row>
    <row r="9868" customFormat="false" ht="15" hidden="false" customHeight="false" outlineLevel="0" collapsed="false">
      <c r="A9868" s="64" t="s">
        <v>1358</v>
      </c>
      <c r="B9868" s="64"/>
      <c r="C9868" s="64"/>
      <c r="D9868" s="64"/>
      <c r="E9868" s="64"/>
      <c r="F9868" s="64"/>
      <c r="G9868" s="65" t="n">
        <v>0</v>
      </c>
    </row>
    <row r="9869" customFormat="false" ht="15" hidden="false" customHeight="false" outlineLevel="0" collapsed="false">
      <c r="A9869" s="64" t="s">
        <v>1359</v>
      </c>
      <c r="B9869" s="64"/>
      <c r="C9869" s="64"/>
      <c r="D9869" s="64"/>
      <c r="E9869" s="64"/>
      <c r="F9869" s="64"/>
      <c r="G9869" s="65" t="n">
        <v>6.97</v>
      </c>
    </row>
    <row r="9870" customFormat="false" ht="15" hidden="false" customHeight="false" outlineLevel="0" collapsed="false">
      <c r="A9870" s="64" t="s">
        <v>1360</v>
      </c>
      <c r="B9870" s="64"/>
      <c r="C9870" s="64"/>
      <c r="D9870" s="64"/>
      <c r="E9870" s="64"/>
      <c r="F9870" s="64"/>
      <c r="G9870" s="65" t="n">
        <v>34.15</v>
      </c>
    </row>
    <row r="9871" customFormat="false" ht="15" hidden="false" customHeight="false" outlineLevel="0" collapsed="false">
      <c r="A9871" s="64" t="s">
        <v>1361</v>
      </c>
      <c r="B9871" s="64"/>
      <c r="C9871" s="64"/>
      <c r="D9871" s="64"/>
      <c r="E9871" s="64"/>
      <c r="F9871" s="64"/>
      <c r="G9871" s="65" t="n">
        <v>4</v>
      </c>
    </row>
    <row r="9872" customFormat="false" ht="15" hidden="false" customHeight="false" outlineLevel="0" collapsed="false">
      <c r="A9872" s="64" t="s">
        <v>1362</v>
      </c>
      <c r="B9872" s="64"/>
      <c r="C9872" s="64"/>
      <c r="D9872" s="64"/>
      <c r="E9872" s="64"/>
      <c r="F9872" s="64"/>
      <c r="G9872" s="65" t="n">
        <f aca="false">G9870*G9871</f>
        <v>136.6</v>
      </c>
    </row>
    <row r="9873" customFormat="false" ht="15" hidden="false" customHeight="false" outlineLevel="0" collapsed="false">
      <c r="A9873" s="66"/>
      <c r="B9873" s="66"/>
      <c r="C9873" s="66"/>
      <c r="D9873" s="66"/>
      <c r="E9873" s="66"/>
      <c r="F9873" s="66"/>
      <c r="G9873" s="66"/>
    </row>
    <row r="9874" customFormat="false" ht="25.5" hidden="false" customHeight="false" outlineLevel="0" collapsed="false">
      <c r="A9874" s="30" t="s">
        <v>1118</v>
      </c>
      <c r="B9874" s="30" t="s">
        <v>497</v>
      </c>
      <c r="C9874" s="61" t="s">
        <v>17</v>
      </c>
      <c r="D9874" s="61" t="s">
        <v>23</v>
      </c>
      <c r="E9874" s="62"/>
      <c r="F9874" s="25"/>
      <c r="G9874" s="25"/>
    </row>
    <row r="9875" customFormat="false" ht="38.25" hidden="false" customHeight="false" outlineLevel="0" collapsed="false">
      <c r="A9875" s="63" t="n">
        <v>38774</v>
      </c>
      <c r="B9875" s="23" t="s">
        <v>1879</v>
      </c>
      <c r="C9875" s="24" t="s">
        <v>1343</v>
      </c>
      <c r="D9875" s="24" t="s">
        <v>23</v>
      </c>
      <c r="E9875" s="62" t="n">
        <v>7</v>
      </c>
      <c r="F9875" s="26" t="n">
        <v>32.29</v>
      </c>
      <c r="G9875" s="26" t="n">
        <v>226.03</v>
      </c>
    </row>
    <row r="9876" customFormat="false" ht="25.5" hidden="false" customHeight="false" outlineLevel="0" collapsed="false">
      <c r="A9876" s="63" t="s">
        <v>1373</v>
      </c>
      <c r="B9876" s="23" t="s">
        <v>1374</v>
      </c>
      <c r="C9876" s="24" t="s">
        <v>17</v>
      </c>
      <c r="D9876" s="24" t="s">
        <v>1314</v>
      </c>
      <c r="E9876" s="62" t="n">
        <v>2.1</v>
      </c>
      <c r="F9876" s="26" t="n">
        <v>12.83</v>
      </c>
      <c r="G9876" s="26" t="n">
        <v>26.94</v>
      </c>
    </row>
    <row r="9877" customFormat="false" ht="25.5" hidden="false" customHeight="false" outlineLevel="0" collapsed="false">
      <c r="A9877" s="63" t="s">
        <v>1367</v>
      </c>
      <c r="B9877" s="23" t="s">
        <v>1368</v>
      </c>
      <c r="C9877" s="24" t="s">
        <v>17</v>
      </c>
      <c r="D9877" s="24" t="s">
        <v>1314</v>
      </c>
      <c r="E9877" s="62" t="n">
        <v>2.1</v>
      </c>
      <c r="F9877" s="26" t="n">
        <v>15.68</v>
      </c>
      <c r="G9877" s="26" t="n">
        <v>32.92</v>
      </c>
    </row>
    <row r="9878" customFormat="false" ht="15" hidden="false" customHeight="false" outlineLevel="0" collapsed="false">
      <c r="A9878" s="64" t="s">
        <v>1353</v>
      </c>
      <c r="B9878" s="64"/>
      <c r="C9878" s="64"/>
      <c r="D9878" s="64"/>
      <c r="E9878" s="64"/>
      <c r="F9878" s="64"/>
      <c r="G9878" s="65" t="n">
        <v>6.03</v>
      </c>
    </row>
    <row r="9879" customFormat="false" ht="15" hidden="false" customHeight="false" outlineLevel="0" collapsed="false">
      <c r="A9879" s="64" t="s">
        <v>1354</v>
      </c>
      <c r="B9879" s="64"/>
      <c r="C9879" s="64"/>
      <c r="D9879" s="64"/>
      <c r="E9879" s="64"/>
      <c r="F9879" s="64"/>
      <c r="G9879" s="65" t="n">
        <v>34.81</v>
      </c>
    </row>
    <row r="9880" customFormat="false" ht="15" hidden="false" customHeight="false" outlineLevel="0" collapsed="false">
      <c r="A9880" s="64" t="s">
        <v>1355</v>
      </c>
      <c r="B9880" s="64"/>
      <c r="C9880" s="64"/>
      <c r="D9880" s="64"/>
      <c r="E9880" s="64"/>
      <c r="F9880" s="64"/>
      <c r="G9880" s="65" t="n">
        <v>40.84</v>
      </c>
    </row>
    <row r="9881" customFormat="false" ht="15" hidden="false" customHeight="false" outlineLevel="0" collapsed="false">
      <c r="A9881" s="64" t="s">
        <v>1356</v>
      </c>
      <c r="B9881" s="64"/>
      <c r="C9881" s="64"/>
      <c r="D9881" s="64"/>
      <c r="E9881" s="64"/>
      <c r="F9881" s="64"/>
      <c r="G9881" s="65" t="n">
        <v>0</v>
      </c>
    </row>
    <row r="9882" customFormat="false" ht="15" hidden="false" customHeight="false" outlineLevel="0" collapsed="false">
      <c r="A9882" s="64" t="s">
        <v>1357</v>
      </c>
      <c r="B9882" s="64"/>
      <c r="C9882" s="64"/>
      <c r="D9882" s="64"/>
      <c r="E9882" s="64"/>
      <c r="F9882" s="64"/>
      <c r="G9882" s="65" t="n">
        <v>10.48</v>
      </c>
    </row>
    <row r="9883" customFormat="false" ht="15" hidden="false" customHeight="false" outlineLevel="0" collapsed="false">
      <c r="A9883" s="64" t="s">
        <v>1358</v>
      </c>
      <c r="B9883" s="64"/>
      <c r="C9883" s="64"/>
      <c r="D9883" s="64"/>
      <c r="E9883" s="64"/>
      <c r="F9883" s="64"/>
      <c r="G9883" s="65" t="n">
        <v>0</v>
      </c>
    </row>
    <row r="9884" customFormat="false" ht="15" hidden="false" customHeight="false" outlineLevel="0" collapsed="false">
      <c r="A9884" s="64" t="s">
        <v>1359</v>
      </c>
      <c r="B9884" s="64"/>
      <c r="C9884" s="64"/>
      <c r="D9884" s="64"/>
      <c r="E9884" s="64"/>
      <c r="F9884" s="64"/>
      <c r="G9884" s="65" t="n">
        <v>10.48</v>
      </c>
    </row>
    <row r="9885" customFormat="false" ht="15" hidden="false" customHeight="false" outlineLevel="0" collapsed="false">
      <c r="A9885" s="64" t="s">
        <v>1360</v>
      </c>
      <c r="B9885" s="64"/>
      <c r="C9885" s="64"/>
      <c r="D9885" s="64"/>
      <c r="E9885" s="64"/>
      <c r="F9885" s="64"/>
      <c r="G9885" s="65" t="n">
        <v>51.32</v>
      </c>
    </row>
    <row r="9886" customFormat="false" ht="15" hidden="false" customHeight="false" outlineLevel="0" collapsed="false">
      <c r="A9886" s="64" t="s">
        <v>1361</v>
      </c>
      <c r="B9886" s="64"/>
      <c r="C9886" s="64"/>
      <c r="D9886" s="64"/>
      <c r="E9886" s="64"/>
      <c r="F9886" s="64"/>
      <c r="G9886" s="65" t="n">
        <v>7</v>
      </c>
    </row>
    <row r="9887" customFormat="false" ht="15" hidden="false" customHeight="false" outlineLevel="0" collapsed="false">
      <c r="A9887" s="64" t="s">
        <v>1362</v>
      </c>
      <c r="B9887" s="64"/>
      <c r="C9887" s="64"/>
      <c r="D9887" s="64"/>
      <c r="E9887" s="64"/>
      <c r="F9887" s="64"/>
      <c r="G9887" s="65" t="n">
        <f aca="false">G9885*G9886</f>
        <v>359.24</v>
      </c>
    </row>
    <row r="9888" customFormat="false" ht="15" hidden="false" customHeight="false" outlineLevel="0" collapsed="false">
      <c r="A9888" s="66"/>
      <c r="B9888" s="66"/>
      <c r="C9888" s="66"/>
      <c r="D9888" s="66"/>
      <c r="E9888" s="66"/>
      <c r="F9888" s="66"/>
      <c r="G9888" s="66"/>
    </row>
    <row r="9889" customFormat="false" ht="51" hidden="false" customHeight="false" outlineLevel="0" collapsed="false">
      <c r="A9889" s="30" t="s">
        <v>1119</v>
      </c>
      <c r="B9889" s="30" t="s">
        <v>499</v>
      </c>
      <c r="C9889" s="61" t="s">
        <v>17</v>
      </c>
      <c r="D9889" s="61" t="s">
        <v>23</v>
      </c>
      <c r="E9889" s="62"/>
      <c r="F9889" s="25"/>
      <c r="G9889" s="25"/>
    </row>
    <row r="9890" customFormat="false" ht="25.5" hidden="false" customHeight="false" outlineLevel="0" collapsed="false">
      <c r="A9890" s="63" t="s">
        <v>1373</v>
      </c>
      <c r="B9890" s="23" t="s">
        <v>1374</v>
      </c>
      <c r="C9890" s="24" t="s">
        <v>17</v>
      </c>
      <c r="D9890" s="24" t="s">
        <v>1314</v>
      </c>
      <c r="E9890" s="62" t="n">
        <v>29.75</v>
      </c>
      <c r="F9890" s="26" t="n">
        <v>12.83</v>
      </c>
      <c r="G9890" s="26" t="n">
        <v>381.62</v>
      </c>
    </row>
    <row r="9891" customFormat="false" ht="25.5" hidden="false" customHeight="false" outlineLevel="0" collapsed="false">
      <c r="A9891" s="63" t="s">
        <v>1367</v>
      </c>
      <c r="B9891" s="23" t="s">
        <v>1368</v>
      </c>
      <c r="C9891" s="24" t="s">
        <v>17</v>
      </c>
      <c r="D9891" s="24" t="s">
        <v>1314</v>
      </c>
      <c r="E9891" s="62" t="n">
        <v>29.75</v>
      </c>
      <c r="F9891" s="26" t="n">
        <v>15.68</v>
      </c>
      <c r="G9891" s="26" t="n">
        <v>466.41</v>
      </c>
    </row>
    <row r="9892" customFormat="false" ht="38.25" hidden="false" customHeight="false" outlineLevel="0" collapsed="false">
      <c r="A9892" s="63" t="s">
        <v>1880</v>
      </c>
      <c r="B9892" s="23" t="s">
        <v>1881</v>
      </c>
      <c r="C9892" s="24" t="s">
        <v>1343</v>
      </c>
      <c r="D9892" s="24" t="s">
        <v>23</v>
      </c>
      <c r="E9892" s="62" t="n">
        <v>35</v>
      </c>
      <c r="F9892" s="26" t="n">
        <v>66.53</v>
      </c>
      <c r="G9892" s="26" t="n">
        <v>2328.55</v>
      </c>
    </row>
    <row r="9893" customFormat="false" ht="15" hidden="false" customHeight="false" outlineLevel="0" collapsed="false">
      <c r="A9893" s="63" t="s">
        <v>1882</v>
      </c>
      <c r="B9893" s="23" t="s">
        <v>1883</v>
      </c>
      <c r="C9893" s="24" t="s">
        <v>1343</v>
      </c>
      <c r="D9893" s="24" t="s">
        <v>23</v>
      </c>
      <c r="E9893" s="62" t="n">
        <v>35</v>
      </c>
      <c r="F9893" s="26" t="n">
        <v>4.35</v>
      </c>
      <c r="G9893" s="26" t="n">
        <v>152.25</v>
      </c>
    </row>
    <row r="9894" customFormat="false" ht="15" hidden="false" customHeight="false" outlineLevel="0" collapsed="false">
      <c r="A9894" s="63" t="s">
        <v>1884</v>
      </c>
      <c r="B9894" s="23" t="s">
        <v>1885</v>
      </c>
      <c r="C9894" s="24" t="s">
        <v>1343</v>
      </c>
      <c r="D9894" s="24" t="s">
        <v>23</v>
      </c>
      <c r="E9894" s="62" t="n">
        <v>35</v>
      </c>
      <c r="F9894" s="26" t="n">
        <v>5.79</v>
      </c>
      <c r="G9894" s="26" t="n">
        <v>202.65</v>
      </c>
    </row>
    <row r="9895" customFormat="false" ht="15" hidden="false" customHeight="false" outlineLevel="0" collapsed="false">
      <c r="A9895" s="64" t="s">
        <v>1353</v>
      </c>
      <c r="B9895" s="64"/>
      <c r="C9895" s="64"/>
      <c r="D9895" s="64"/>
      <c r="E9895" s="64"/>
      <c r="F9895" s="64"/>
      <c r="G9895" s="65" t="n">
        <v>17.09</v>
      </c>
    </row>
    <row r="9896" customFormat="false" ht="15" hidden="false" customHeight="false" outlineLevel="0" collapsed="false">
      <c r="A9896" s="64" t="s">
        <v>1354</v>
      </c>
      <c r="B9896" s="64"/>
      <c r="C9896" s="64"/>
      <c r="D9896" s="64"/>
      <c r="E9896" s="64"/>
      <c r="F9896" s="64"/>
      <c r="G9896" s="65" t="n">
        <v>83.81</v>
      </c>
    </row>
    <row r="9897" customFormat="false" ht="15" hidden="false" customHeight="false" outlineLevel="0" collapsed="false">
      <c r="A9897" s="64" t="s">
        <v>1355</v>
      </c>
      <c r="B9897" s="64"/>
      <c r="C9897" s="64"/>
      <c r="D9897" s="64"/>
      <c r="E9897" s="64"/>
      <c r="F9897" s="64"/>
      <c r="G9897" s="65" t="n">
        <v>100.9</v>
      </c>
    </row>
    <row r="9898" customFormat="false" ht="15" hidden="false" customHeight="false" outlineLevel="0" collapsed="false">
      <c r="A9898" s="64" t="s">
        <v>1356</v>
      </c>
      <c r="B9898" s="64"/>
      <c r="C9898" s="64"/>
      <c r="D9898" s="64"/>
      <c r="E9898" s="64"/>
      <c r="F9898" s="64"/>
      <c r="G9898" s="65" t="n">
        <v>0</v>
      </c>
    </row>
    <row r="9899" customFormat="false" ht="15" hidden="false" customHeight="false" outlineLevel="0" collapsed="false">
      <c r="A9899" s="64" t="s">
        <v>1357</v>
      </c>
      <c r="B9899" s="64"/>
      <c r="C9899" s="64"/>
      <c r="D9899" s="64"/>
      <c r="E9899" s="64"/>
      <c r="F9899" s="64"/>
      <c r="G9899" s="65" t="n">
        <v>25.88</v>
      </c>
    </row>
    <row r="9900" customFormat="false" ht="15" hidden="false" customHeight="false" outlineLevel="0" collapsed="false">
      <c r="A9900" s="64" t="s">
        <v>1358</v>
      </c>
      <c r="B9900" s="64"/>
      <c r="C9900" s="64"/>
      <c r="D9900" s="64"/>
      <c r="E9900" s="64"/>
      <c r="F9900" s="64"/>
      <c r="G9900" s="65" t="n">
        <v>0</v>
      </c>
    </row>
    <row r="9901" customFormat="false" ht="15" hidden="false" customHeight="false" outlineLevel="0" collapsed="false">
      <c r="A9901" s="64" t="s">
        <v>1359</v>
      </c>
      <c r="B9901" s="64"/>
      <c r="C9901" s="64"/>
      <c r="D9901" s="64"/>
      <c r="E9901" s="64"/>
      <c r="F9901" s="64"/>
      <c r="G9901" s="65" t="n">
        <v>25.88</v>
      </c>
    </row>
    <row r="9902" customFormat="false" ht="15" hidden="false" customHeight="false" outlineLevel="0" collapsed="false">
      <c r="A9902" s="64" t="s">
        <v>1360</v>
      </c>
      <c r="B9902" s="64"/>
      <c r="C9902" s="64"/>
      <c r="D9902" s="64"/>
      <c r="E9902" s="64"/>
      <c r="F9902" s="64"/>
      <c r="G9902" s="65" t="n">
        <v>126.78</v>
      </c>
    </row>
    <row r="9903" customFormat="false" ht="15" hidden="false" customHeight="false" outlineLevel="0" collapsed="false">
      <c r="A9903" s="64" t="s">
        <v>1361</v>
      </c>
      <c r="B9903" s="64"/>
      <c r="C9903" s="64"/>
      <c r="D9903" s="64"/>
      <c r="E9903" s="64"/>
      <c r="F9903" s="64"/>
      <c r="G9903" s="65" t="n">
        <v>35</v>
      </c>
    </row>
    <row r="9904" customFormat="false" ht="15" hidden="false" customHeight="false" outlineLevel="0" collapsed="false">
      <c r="A9904" s="64" t="s">
        <v>1362</v>
      </c>
      <c r="B9904" s="64"/>
      <c r="C9904" s="64"/>
      <c r="D9904" s="64"/>
      <c r="E9904" s="64"/>
      <c r="F9904" s="64"/>
      <c r="G9904" s="65" t="n">
        <f aca="false">G9902*G9903</f>
        <v>4437.3</v>
      </c>
    </row>
    <row r="9905" customFormat="false" ht="15" hidden="false" customHeight="false" outlineLevel="0" collapsed="false">
      <c r="A9905" s="66"/>
      <c r="B9905" s="66"/>
      <c r="C9905" s="66"/>
      <c r="D9905" s="66"/>
      <c r="E9905" s="66"/>
      <c r="F9905" s="66"/>
      <c r="G9905" s="66"/>
    </row>
    <row r="9906" customFormat="false" ht="51" hidden="false" customHeight="false" outlineLevel="0" collapsed="false">
      <c r="A9906" s="30" t="s">
        <v>1120</v>
      </c>
      <c r="B9906" s="30" t="s">
        <v>501</v>
      </c>
      <c r="C9906" s="61" t="s">
        <v>17</v>
      </c>
      <c r="D9906" s="61" t="s">
        <v>23</v>
      </c>
      <c r="E9906" s="62"/>
      <c r="F9906" s="25"/>
      <c r="G9906" s="25"/>
    </row>
    <row r="9907" customFormat="false" ht="25.5" hidden="false" customHeight="false" outlineLevel="0" collapsed="false">
      <c r="A9907" s="63" t="s">
        <v>1373</v>
      </c>
      <c r="B9907" s="23" t="s">
        <v>1374</v>
      </c>
      <c r="C9907" s="24" t="s">
        <v>17</v>
      </c>
      <c r="D9907" s="24" t="s">
        <v>1314</v>
      </c>
      <c r="E9907" s="62" t="n">
        <v>3.4</v>
      </c>
      <c r="F9907" s="26" t="n">
        <v>12.83</v>
      </c>
      <c r="G9907" s="26" t="n">
        <v>43.61</v>
      </c>
    </row>
    <row r="9908" customFormat="false" ht="25.5" hidden="false" customHeight="false" outlineLevel="0" collapsed="false">
      <c r="A9908" s="63" t="s">
        <v>1367</v>
      </c>
      <c r="B9908" s="23" t="s">
        <v>1368</v>
      </c>
      <c r="C9908" s="24" t="s">
        <v>17</v>
      </c>
      <c r="D9908" s="24" t="s">
        <v>1314</v>
      </c>
      <c r="E9908" s="62" t="n">
        <v>3.4</v>
      </c>
      <c r="F9908" s="26" t="n">
        <v>15.68</v>
      </c>
      <c r="G9908" s="26" t="n">
        <v>53.3</v>
      </c>
    </row>
    <row r="9909" customFormat="false" ht="15" hidden="false" customHeight="false" outlineLevel="0" collapsed="false">
      <c r="A9909" s="63" t="s">
        <v>1882</v>
      </c>
      <c r="B9909" s="23" t="s">
        <v>1883</v>
      </c>
      <c r="C9909" s="24" t="s">
        <v>1343</v>
      </c>
      <c r="D9909" s="24" t="s">
        <v>23</v>
      </c>
      <c r="E9909" s="62" t="n">
        <v>4</v>
      </c>
      <c r="F9909" s="26" t="n">
        <v>4.35</v>
      </c>
      <c r="G9909" s="26" t="n">
        <v>17.4</v>
      </c>
    </row>
    <row r="9910" customFormat="false" ht="15" hidden="false" customHeight="false" outlineLevel="0" collapsed="false">
      <c r="A9910" s="63" t="s">
        <v>1884</v>
      </c>
      <c r="B9910" s="23" t="s">
        <v>1885</v>
      </c>
      <c r="C9910" s="24" t="s">
        <v>1343</v>
      </c>
      <c r="D9910" s="24" t="s">
        <v>23</v>
      </c>
      <c r="E9910" s="62" t="n">
        <v>4</v>
      </c>
      <c r="F9910" s="26" t="n">
        <v>5.79</v>
      </c>
      <c r="G9910" s="26" t="n">
        <v>23.16</v>
      </c>
    </row>
    <row r="9911" customFormat="false" ht="38.25" hidden="false" customHeight="false" outlineLevel="0" collapsed="false">
      <c r="A9911" s="63" t="s">
        <v>1886</v>
      </c>
      <c r="B9911" s="23" t="s">
        <v>1887</v>
      </c>
      <c r="C9911" s="24" t="s">
        <v>1343</v>
      </c>
      <c r="D9911" s="24" t="s">
        <v>23</v>
      </c>
      <c r="E9911" s="62" t="n">
        <v>4</v>
      </c>
      <c r="F9911" s="26" t="n">
        <v>72.95</v>
      </c>
      <c r="G9911" s="26" t="n">
        <v>291.8</v>
      </c>
    </row>
    <row r="9912" customFormat="false" ht="15" hidden="false" customHeight="false" outlineLevel="0" collapsed="false">
      <c r="A9912" s="64" t="s">
        <v>1353</v>
      </c>
      <c r="B9912" s="64"/>
      <c r="C9912" s="64"/>
      <c r="D9912" s="64"/>
      <c r="E9912" s="64"/>
      <c r="F9912" s="64"/>
      <c r="G9912" s="65" t="n">
        <v>17.09</v>
      </c>
    </row>
    <row r="9913" customFormat="false" ht="15" hidden="false" customHeight="false" outlineLevel="0" collapsed="false">
      <c r="A9913" s="64" t="s">
        <v>1354</v>
      </c>
      <c r="B9913" s="64"/>
      <c r="C9913" s="64"/>
      <c r="D9913" s="64"/>
      <c r="E9913" s="64"/>
      <c r="F9913" s="64"/>
      <c r="G9913" s="65" t="n">
        <v>90.23</v>
      </c>
    </row>
    <row r="9914" customFormat="false" ht="15" hidden="false" customHeight="false" outlineLevel="0" collapsed="false">
      <c r="A9914" s="64" t="s">
        <v>1355</v>
      </c>
      <c r="B9914" s="64"/>
      <c r="C9914" s="64"/>
      <c r="D9914" s="64"/>
      <c r="E9914" s="64"/>
      <c r="F9914" s="64"/>
      <c r="G9914" s="65" t="n">
        <v>107.32</v>
      </c>
    </row>
    <row r="9915" customFormat="false" ht="15" hidden="false" customHeight="false" outlineLevel="0" collapsed="false">
      <c r="A9915" s="64" t="s">
        <v>1356</v>
      </c>
      <c r="B9915" s="64"/>
      <c r="C9915" s="64"/>
      <c r="D9915" s="64"/>
      <c r="E9915" s="64"/>
      <c r="F9915" s="64"/>
      <c r="G9915" s="65" t="n">
        <v>0</v>
      </c>
    </row>
    <row r="9916" customFormat="false" ht="15" hidden="false" customHeight="false" outlineLevel="0" collapsed="false">
      <c r="A9916" s="64" t="s">
        <v>1357</v>
      </c>
      <c r="B9916" s="64"/>
      <c r="C9916" s="64"/>
      <c r="D9916" s="64"/>
      <c r="E9916" s="64"/>
      <c r="F9916" s="64"/>
      <c r="G9916" s="65" t="n">
        <v>27.53</v>
      </c>
    </row>
    <row r="9917" customFormat="false" ht="15" hidden="false" customHeight="false" outlineLevel="0" collapsed="false">
      <c r="A9917" s="64" t="s">
        <v>1358</v>
      </c>
      <c r="B9917" s="64"/>
      <c r="C9917" s="64"/>
      <c r="D9917" s="64"/>
      <c r="E9917" s="64"/>
      <c r="F9917" s="64"/>
      <c r="G9917" s="65" t="n">
        <v>0</v>
      </c>
    </row>
    <row r="9918" customFormat="false" ht="15" hidden="false" customHeight="false" outlineLevel="0" collapsed="false">
      <c r="A9918" s="64" t="s">
        <v>1359</v>
      </c>
      <c r="B9918" s="64"/>
      <c r="C9918" s="64"/>
      <c r="D9918" s="64"/>
      <c r="E9918" s="64"/>
      <c r="F9918" s="64"/>
      <c r="G9918" s="65" t="n">
        <v>27.53</v>
      </c>
    </row>
    <row r="9919" customFormat="false" ht="15" hidden="false" customHeight="false" outlineLevel="0" collapsed="false">
      <c r="A9919" s="64" t="s">
        <v>1360</v>
      </c>
      <c r="B9919" s="64"/>
      <c r="C9919" s="64"/>
      <c r="D9919" s="64"/>
      <c r="E9919" s="64"/>
      <c r="F9919" s="64"/>
      <c r="G9919" s="65" t="n">
        <v>134.85</v>
      </c>
    </row>
    <row r="9920" customFormat="false" ht="15" hidden="false" customHeight="false" outlineLevel="0" collapsed="false">
      <c r="A9920" s="64" t="s">
        <v>1361</v>
      </c>
      <c r="B9920" s="64"/>
      <c r="C9920" s="64"/>
      <c r="D9920" s="64"/>
      <c r="E9920" s="64"/>
      <c r="F9920" s="64"/>
      <c r="G9920" s="65" t="n">
        <v>4</v>
      </c>
    </row>
    <row r="9921" customFormat="false" ht="15" hidden="false" customHeight="false" outlineLevel="0" collapsed="false">
      <c r="A9921" s="64" t="s">
        <v>1362</v>
      </c>
      <c r="B9921" s="64"/>
      <c r="C9921" s="64"/>
      <c r="D9921" s="64"/>
      <c r="E9921" s="64"/>
      <c r="F9921" s="64"/>
      <c r="G9921" s="65" t="n">
        <f aca="false">G9919*G9920</f>
        <v>539.4</v>
      </c>
    </row>
    <row r="9922" customFormat="false" ht="15" hidden="false" customHeight="false" outlineLevel="0" collapsed="false">
      <c r="A9922" s="66"/>
      <c r="B9922" s="66"/>
      <c r="C9922" s="66"/>
      <c r="D9922" s="66"/>
      <c r="E9922" s="66"/>
      <c r="F9922" s="66"/>
      <c r="G9922" s="66"/>
    </row>
    <row r="9923" customFormat="false" ht="38.25" hidden="false" customHeight="false" outlineLevel="0" collapsed="false">
      <c r="A9923" s="30" t="s">
        <v>1121</v>
      </c>
      <c r="B9923" s="30" t="s">
        <v>503</v>
      </c>
      <c r="C9923" s="61" t="s">
        <v>17</v>
      </c>
      <c r="D9923" s="61" t="s">
        <v>23</v>
      </c>
      <c r="E9923" s="62"/>
      <c r="F9923" s="25"/>
      <c r="G9923" s="25"/>
    </row>
    <row r="9924" customFormat="false" ht="25.5" hidden="false" customHeight="false" outlineLevel="0" collapsed="false">
      <c r="A9924" s="63" t="s">
        <v>1373</v>
      </c>
      <c r="B9924" s="23" t="s">
        <v>1374</v>
      </c>
      <c r="C9924" s="24" t="s">
        <v>17</v>
      </c>
      <c r="D9924" s="24" t="s">
        <v>1314</v>
      </c>
      <c r="E9924" s="62" t="n">
        <v>8.5</v>
      </c>
      <c r="F9924" s="26" t="n">
        <v>12.83</v>
      </c>
      <c r="G9924" s="26" t="n">
        <v>109.03</v>
      </c>
    </row>
    <row r="9925" customFormat="false" ht="25.5" hidden="false" customHeight="false" outlineLevel="0" collapsed="false">
      <c r="A9925" s="63" t="s">
        <v>1367</v>
      </c>
      <c r="B9925" s="23" t="s">
        <v>1368</v>
      </c>
      <c r="C9925" s="24" t="s">
        <v>17</v>
      </c>
      <c r="D9925" s="24" t="s">
        <v>1314</v>
      </c>
      <c r="E9925" s="62" t="n">
        <v>8.5</v>
      </c>
      <c r="F9925" s="26" t="n">
        <v>15.68</v>
      </c>
      <c r="G9925" s="26" t="n">
        <v>133.26</v>
      </c>
    </row>
    <row r="9926" customFormat="false" ht="38.25" hidden="false" customHeight="false" outlineLevel="0" collapsed="false">
      <c r="A9926" s="63" t="s">
        <v>1888</v>
      </c>
      <c r="B9926" s="23" t="s">
        <v>1889</v>
      </c>
      <c r="C9926" s="24" t="s">
        <v>1343</v>
      </c>
      <c r="D9926" s="24" t="s">
        <v>23</v>
      </c>
      <c r="E9926" s="62" t="n">
        <v>10</v>
      </c>
      <c r="F9926" s="26" t="n">
        <v>26.21</v>
      </c>
      <c r="G9926" s="26" t="n">
        <v>262.1</v>
      </c>
    </row>
    <row r="9927" customFormat="false" ht="15" hidden="false" customHeight="false" outlineLevel="0" collapsed="false">
      <c r="A9927" s="64" t="s">
        <v>1353</v>
      </c>
      <c r="B9927" s="64"/>
      <c r="C9927" s="64"/>
      <c r="D9927" s="64"/>
      <c r="E9927" s="64"/>
      <c r="F9927" s="64"/>
      <c r="G9927" s="65" t="n">
        <v>17.09</v>
      </c>
    </row>
    <row r="9928" customFormat="false" ht="15" hidden="false" customHeight="false" outlineLevel="0" collapsed="false">
      <c r="A9928" s="64" t="s">
        <v>1354</v>
      </c>
      <c r="B9928" s="64"/>
      <c r="C9928" s="64"/>
      <c r="D9928" s="64"/>
      <c r="E9928" s="64"/>
      <c r="F9928" s="64"/>
      <c r="G9928" s="65" t="n">
        <v>33.35</v>
      </c>
    </row>
    <row r="9929" customFormat="false" ht="15" hidden="false" customHeight="false" outlineLevel="0" collapsed="false">
      <c r="A9929" s="64" t="s">
        <v>1355</v>
      </c>
      <c r="B9929" s="64"/>
      <c r="C9929" s="64"/>
      <c r="D9929" s="64"/>
      <c r="E9929" s="64"/>
      <c r="F9929" s="64"/>
      <c r="G9929" s="65" t="n">
        <v>50.44</v>
      </c>
    </row>
    <row r="9930" customFormat="false" ht="15" hidden="false" customHeight="false" outlineLevel="0" collapsed="false">
      <c r="A9930" s="64" t="s">
        <v>1356</v>
      </c>
      <c r="B9930" s="64"/>
      <c r="C9930" s="64"/>
      <c r="D9930" s="64"/>
      <c r="E9930" s="64"/>
      <c r="F9930" s="64"/>
      <c r="G9930" s="65" t="n">
        <v>0</v>
      </c>
    </row>
    <row r="9931" customFormat="false" ht="15" hidden="false" customHeight="false" outlineLevel="0" collapsed="false">
      <c r="A9931" s="64" t="s">
        <v>1357</v>
      </c>
      <c r="B9931" s="64"/>
      <c r="C9931" s="64"/>
      <c r="D9931" s="64"/>
      <c r="E9931" s="64"/>
      <c r="F9931" s="64"/>
      <c r="G9931" s="65" t="n">
        <v>12.94</v>
      </c>
    </row>
    <row r="9932" customFormat="false" ht="15" hidden="false" customHeight="false" outlineLevel="0" collapsed="false">
      <c r="A9932" s="64" t="s">
        <v>1358</v>
      </c>
      <c r="B9932" s="64"/>
      <c r="C9932" s="64"/>
      <c r="D9932" s="64"/>
      <c r="E9932" s="64"/>
      <c r="F9932" s="64"/>
      <c r="G9932" s="65" t="n">
        <v>0</v>
      </c>
    </row>
    <row r="9933" customFormat="false" ht="15" hidden="false" customHeight="false" outlineLevel="0" collapsed="false">
      <c r="A9933" s="64" t="s">
        <v>1359</v>
      </c>
      <c r="B9933" s="64"/>
      <c r="C9933" s="64"/>
      <c r="D9933" s="64"/>
      <c r="E9933" s="64"/>
      <c r="F9933" s="64"/>
      <c r="G9933" s="65" t="n">
        <v>12.94</v>
      </c>
    </row>
    <row r="9934" customFormat="false" ht="15" hidden="false" customHeight="false" outlineLevel="0" collapsed="false">
      <c r="A9934" s="64" t="s">
        <v>1360</v>
      </c>
      <c r="B9934" s="64"/>
      <c r="C9934" s="64"/>
      <c r="D9934" s="64"/>
      <c r="E9934" s="64"/>
      <c r="F9934" s="64"/>
      <c r="G9934" s="65" t="n">
        <v>63.38</v>
      </c>
    </row>
    <row r="9935" customFormat="false" ht="15" hidden="false" customHeight="false" outlineLevel="0" collapsed="false">
      <c r="A9935" s="64" t="s">
        <v>1361</v>
      </c>
      <c r="B9935" s="64"/>
      <c r="C9935" s="64"/>
      <c r="D9935" s="64"/>
      <c r="E9935" s="64"/>
      <c r="F9935" s="64"/>
      <c r="G9935" s="65" t="n">
        <v>10</v>
      </c>
    </row>
    <row r="9936" customFormat="false" ht="15" hidden="false" customHeight="false" outlineLevel="0" collapsed="false">
      <c r="A9936" s="64" t="s">
        <v>1362</v>
      </c>
      <c r="B9936" s="64"/>
      <c r="C9936" s="64"/>
      <c r="D9936" s="64"/>
      <c r="E9936" s="64"/>
      <c r="F9936" s="64"/>
      <c r="G9936" s="65" t="n">
        <f aca="false">G9934*G9935</f>
        <v>633.8</v>
      </c>
    </row>
    <row r="9937" customFormat="false" ht="15" hidden="false" customHeight="false" outlineLevel="0" collapsed="false">
      <c r="A9937" s="66"/>
      <c r="B9937" s="66"/>
      <c r="C9937" s="66"/>
      <c r="D9937" s="66"/>
      <c r="E9937" s="66"/>
      <c r="F9937" s="66"/>
      <c r="G9937" s="66"/>
    </row>
    <row r="9938" customFormat="false" ht="15" hidden="false" customHeight="true" outlineLevel="0" collapsed="false">
      <c r="A9938" s="30" t="s">
        <v>1122</v>
      </c>
      <c r="B9938" s="30" t="s">
        <v>505</v>
      </c>
      <c r="C9938" s="30"/>
      <c r="D9938" s="30"/>
      <c r="E9938" s="30"/>
      <c r="F9938" s="30"/>
      <c r="G9938" s="30"/>
    </row>
    <row r="9939" customFormat="false" ht="38.25" hidden="false" customHeight="false" outlineLevel="0" collapsed="false">
      <c r="A9939" s="30" t="s">
        <v>1123</v>
      </c>
      <c r="B9939" s="30" t="s">
        <v>339</v>
      </c>
      <c r="C9939" s="61" t="s">
        <v>17</v>
      </c>
      <c r="D9939" s="61" t="s">
        <v>23</v>
      </c>
      <c r="E9939" s="62"/>
      <c r="F9939" s="25"/>
      <c r="G9939" s="25"/>
    </row>
    <row r="9940" customFormat="false" ht="38.25" hidden="false" customHeight="false" outlineLevel="0" collapsed="false">
      <c r="A9940" s="63" t="n">
        <v>1535</v>
      </c>
      <c r="B9940" s="23" t="s">
        <v>1768</v>
      </c>
      <c r="C9940" s="24" t="s">
        <v>1343</v>
      </c>
      <c r="D9940" s="24" t="s">
        <v>23</v>
      </c>
      <c r="E9940" s="62" t="n">
        <v>21</v>
      </c>
      <c r="F9940" s="26" t="n">
        <v>2.54</v>
      </c>
      <c r="G9940" s="26" t="n">
        <v>53.34</v>
      </c>
    </row>
    <row r="9941" customFormat="false" ht="25.5" hidden="false" customHeight="false" outlineLevel="0" collapsed="false">
      <c r="A9941" s="63" t="s">
        <v>1373</v>
      </c>
      <c r="B9941" s="23" t="s">
        <v>1374</v>
      </c>
      <c r="C9941" s="24" t="s">
        <v>17</v>
      </c>
      <c r="D9941" s="24" t="s">
        <v>1314</v>
      </c>
      <c r="E9941" s="62" t="n">
        <v>6.3</v>
      </c>
      <c r="F9941" s="26" t="n">
        <v>12.83</v>
      </c>
      <c r="G9941" s="26" t="n">
        <v>80.81</v>
      </c>
    </row>
    <row r="9942" customFormat="false" ht="25.5" hidden="false" customHeight="false" outlineLevel="0" collapsed="false">
      <c r="A9942" s="63" t="s">
        <v>1367</v>
      </c>
      <c r="B9942" s="23" t="s">
        <v>1368</v>
      </c>
      <c r="C9942" s="24" t="s">
        <v>17</v>
      </c>
      <c r="D9942" s="24" t="s">
        <v>1314</v>
      </c>
      <c r="E9942" s="62" t="n">
        <v>6.3</v>
      </c>
      <c r="F9942" s="26" t="n">
        <v>15.68</v>
      </c>
      <c r="G9942" s="26" t="n">
        <v>98.77</v>
      </c>
    </row>
    <row r="9943" customFormat="false" ht="15" hidden="false" customHeight="false" outlineLevel="0" collapsed="false">
      <c r="A9943" s="64" t="s">
        <v>1353</v>
      </c>
      <c r="B9943" s="64"/>
      <c r="C9943" s="64"/>
      <c r="D9943" s="64"/>
      <c r="E9943" s="64"/>
      <c r="F9943" s="64"/>
      <c r="G9943" s="65" t="n">
        <v>6.03</v>
      </c>
    </row>
    <row r="9944" customFormat="false" ht="15" hidden="false" customHeight="false" outlineLevel="0" collapsed="false">
      <c r="A9944" s="64" t="s">
        <v>1354</v>
      </c>
      <c r="B9944" s="64"/>
      <c r="C9944" s="64"/>
      <c r="D9944" s="64"/>
      <c r="E9944" s="64"/>
      <c r="F9944" s="64"/>
      <c r="G9944" s="65" t="n">
        <v>5.06</v>
      </c>
    </row>
    <row r="9945" customFormat="false" ht="15" hidden="false" customHeight="false" outlineLevel="0" collapsed="false">
      <c r="A9945" s="64" t="s">
        <v>1355</v>
      </c>
      <c r="B9945" s="64"/>
      <c r="C9945" s="64"/>
      <c r="D9945" s="64"/>
      <c r="E9945" s="64"/>
      <c r="F9945" s="64"/>
      <c r="G9945" s="65" t="n">
        <v>11.09</v>
      </c>
    </row>
    <row r="9946" customFormat="false" ht="15" hidden="false" customHeight="false" outlineLevel="0" collapsed="false">
      <c r="A9946" s="64" t="s">
        <v>1356</v>
      </c>
      <c r="B9946" s="64"/>
      <c r="C9946" s="64"/>
      <c r="D9946" s="64"/>
      <c r="E9946" s="64"/>
      <c r="F9946" s="64"/>
      <c r="G9946" s="65" t="n">
        <v>0</v>
      </c>
    </row>
    <row r="9947" customFormat="false" ht="15" hidden="false" customHeight="false" outlineLevel="0" collapsed="false">
      <c r="A9947" s="64" t="s">
        <v>1357</v>
      </c>
      <c r="B9947" s="64"/>
      <c r="C9947" s="64"/>
      <c r="D9947" s="64"/>
      <c r="E9947" s="64"/>
      <c r="F9947" s="64"/>
      <c r="G9947" s="65" t="n">
        <v>2.84</v>
      </c>
    </row>
    <row r="9948" customFormat="false" ht="15" hidden="false" customHeight="false" outlineLevel="0" collapsed="false">
      <c r="A9948" s="64" t="s">
        <v>1358</v>
      </c>
      <c r="B9948" s="64"/>
      <c r="C9948" s="64"/>
      <c r="D9948" s="64"/>
      <c r="E9948" s="64"/>
      <c r="F9948" s="64"/>
      <c r="G9948" s="65" t="n">
        <v>0</v>
      </c>
    </row>
    <row r="9949" customFormat="false" ht="15" hidden="false" customHeight="false" outlineLevel="0" collapsed="false">
      <c r="A9949" s="64" t="s">
        <v>1359</v>
      </c>
      <c r="B9949" s="64"/>
      <c r="C9949" s="64"/>
      <c r="D9949" s="64"/>
      <c r="E9949" s="64"/>
      <c r="F9949" s="64"/>
      <c r="G9949" s="65" t="n">
        <v>2.84</v>
      </c>
    </row>
    <row r="9950" customFormat="false" ht="15" hidden="false" customHeight="false" outlineLevel="0" collapsed="false">
      <c r="A9950" s="64" t="s">
        <v>1360</v>
      </c>
      <c r="B9950" s="64"/>
      <c r="C9950" s="64"/>
      <c r="D9950" s="64"/>
      <c r="E9950" s="64"/>
      <c r="F9950" s="64"/>
      <c r="G9950" s="65" t="n">
        <v>13.94</v>
      </c>
    </row>
    <row r="9951" customFormat="false" ht="15" hidden="false" customHeight="false" outlineLevel="0" collapsed="false">
      <c r="A9951" s="64" t="s">
        <v>1361</v>
      </c>
      <c r="B9951" s="64"/>
      <c r="C9951" s="64"/>
      <c r="D9951" s="64"/>
      <c r="E9951" s="64"/>
      <c r="F9951" s="64"/>
      <c r="G9951" s="65" t="n">
        <v>21</v>
      </c>
    </row>
    <row r="9952" customFormat="false" ht="15" hidden="false" customHeight="false" outlineLevel="0" collapsed="false">
      <c r="A9952" s="64" t="s">
        <v>1362</v>
      </c>
      <c r="B9952" s="64"/>
      <c r="C9952" s="64"/>
      <c r="D9952" s="64"/>
      <c r="E9952" s="64"/>
      <c r="F9952" s="64"/>
      <c r="G9952" s="65" t="n">
        <f aca="false">G9950*G9951</f>
        <v>292.74</v>
      </c>
    </row>
    <row r="9953" customFormat="false" ht="15" hidden="false" customHeight="false" outlineLevel="0" collapsed="false">
      <c r="A9953" s="66"/>
      <c r="B9953" s="66"/>
      <c r="C9953" s="66"/>
      <c r="D9953" s="66"/>
      <c r="E9953" s="66"/>
      <c r="F9953" s="66"/>
      <c r="G9953" s="66"/>
    </row>
    <row r="9954" customFormat="false" ht="38.25" hidden="false" customHeight="false" outlineLevel="0" collapsed="false">
      <c r="A9954" s="30" t="s">
        <v>1124</v>
      </c>
      <c r="B9954" s="30" t="s">
        <v>383</v>
      </c>
      <c r="C9954" s="61" t="s">
        <v>17</v>
      </c>
      <c r="D9954" s="61" t="s">
        <v>23</v>
      </c>
      <c r="E9954" s="62"/>
      <c r="F9954" s="25"/>
      <c r="G9954" s="25"/>
    </row>
    <row r="9955" customFormat="false" ht="51" hidden="false" customHeight="false" outlineLevel="0" collapsed="false">
      <c r="A9955" s="63" t="n">
        <v>7571</v>
      </c>
      <c r="B9955" s="23" t="s">
        <v>1799</v>
      </c>
      <c r="C9955" s="24" t="s">
        <v>1343</v>
      </c>
      <c r="D9955" s="24" t="s">
        <v>23</v>
      </c>
      <c r="E9955" s="62" t="n">
        <v>23</v>
      </c>
      <c r="F9955" s="26" t="n">
        <v>7.41</v>
      </c>
      <c r="G9955" s="26" t="n">
        <v>170.43</v>
      </c>
    </row>
    <row r="9956" customFormat="false" ht="25.5" hidden="false" customHeight="false" outlineLevel="0" collapsed="false">
      <c r="A9956" s="63" t="s">
        <v>1373</v>
      </c>
      <c r="B9956" s="23" t="s">
        <v>1374</v>
      </c>
      <c r="C9956" s="24" t="s">
        <v>17</v>
      </c>
      <c r="D9956" s="24" t="s">
        <v>1314</v>
      </c>
      <c r="E9956" s="62" t="n">
        <v>11.5</v>
      </c>
      <c r="F9956" s="26" t="n">
        <v>12.83</v>
      </c>
      <c r="G9956" s="26" t="n">
        <v>147.52</v>
      </c>
    </row>
    <row r="9957" customFormat="false" ht="25.5" hidden="false" customHeight="false" outlineLevel="0" collapsed="false">
      <c r="A9957" s="63" t="s">
        <v>1367</v>
      </c>
      <c r="B9957" s="23" t="s">
        <v>1368</v>
      </c>
      <c r="C9957" s="24" t="s">
        <v>17</v>
      </c>
      <c r="D9957" s="24" t="s">
        <v>1314</v>
      </c>
      <c r="E9957" s="62" t="n">
        <v>11.5</v>
      </c>
      <c r="F9957" s="26" t="n">
        <v>15.68</v>
      </c>
      <c r="G9957" s="26" t="n">
        <v>180.29</v>
      </c>
    </row>
    <row r="9958" customFormat="false" ht="15" hidden="false" customHeight="false" outlineLevel="0" collapsed="false">
      <c r="A9958" s="64" t="s">
        <v>1353</v>
      </c>
      <c r="B9958" s="64"/>
      <c r="C9958" s="64"/>
      <c r="D9958" s="64"/>
      <c r="E9958" s="64"/>
      <c r="F9958" s="64"/>
      <c r="G9958" s="65" t="n">
        <v>10.06</v>
      </c>
    </row>
    <row r="9959" customFormat="false" ht="15" hidden="false" customHeight="false" outlineLevel="0" collapsed="false">
      <c r="A9959" s="64" t="s">
        <v>1354</v>
      </c>
      <c r="B9959" s="64"/>
      <c r="C9959" s="64"/>
      <c r="D9959" s="64"/>
      <c r="E9959" s="64"/>
      <c r="F9959" s="64"/>
      <c r="G9959" s="65" t="n">
        <v>11.61</v>
      </c>
    </row>
    <row r="9960" customFormat="false" ht="15" hidden="false" customHeight="false" outlineLevel="0" collapsed="false">
      <c r="A9960" s="64" t="s">
        <v>1355</v>
      </c>
      <c r="B9960" s="64"/>
      <c r="C9960" s="64"/>
      <c r="D9960" s="64"/>
      <c r="E9960" s="64"/>
      <c r="F9960" s="64"/>
      <c r="G9960" s="65" t="n">
        <v>21.66</v>
      </c>
    </row>
    <row r="9961" customFormat="false" ht="15" hidden="false" customHeight="false" outlineLevel="0" collapsed="false">
      <c r="A9961" s="64" t="s">
        <v>1356</v>
      </c>
      <c r="B9961" s="64"/>
      <c r="C9961" s="64"/>
      <c r="D9961" s="64"/>
      <c r="E9961" s="64"/>
      <c r="F9961" s="64"/>
      <c r="G9961" s="65" t="n">
        <v>0</v>
      </c>
    </row>
    <row r="9962" customFormat="false" ht="15" hidden="false" customHeight="false" outlineLevel="0" collapsed="false">
      <c r="A9962" s="64" t="s">
        <v>1357</v>
      </c>
      <c r="B9962" s="64"/>
      <c r="C9962" s="64"/>
      <c r="D9962" s="64"/>
      <c r="E9962" s="64"/>
      <c r="F9962" s="64"/>
      <c r="G9962" s="65" t="n">
        <v>5.56</v>
      </c>
    </row>
    <row r="9963" customFormat="false" ht="15" hidden="false" customHeight="false" outlineLevel="0" collapsed="false">
      <c r="A9963" s="64" t="s">
        <v>1358</v>
      </c>
      <c r="B9963" s="64"/>
      <c r="C9963" s="64"/>
      <c r="D9963" s="64"/>
      <c r="E9963" s="64"/>
      <c r="F9963" s="64"/>
      <c r="G9963" s="65" t="n">
        <v>0</v>
      </c>
    </row>
    <row r="9964" customFormat="false" ht="15" hidden="false" customHeight="false" outlineLevel="0" collapsed="false">
      <c r="A9964" s="64" t="s">
        <v>1359</v>
      </c>
      <c r="B9964" s="64"/>
      <c r="C9964" s="64"/>
      <c r="D9964" s="64"/>
      <c r="E9964" s="64"/>
      <c r="F9964" s="64"/>
      <c r="G9964" s="65" t="n">
        <v>5.56</v>
      </c>
    </row>
    <row r="9965" customFormat="false" ht="15" hidden="false" customHeight="false" outlineLevel="0" collapsed="false">
      <c r="A9965" s="64" t="s">
        <v>1360</v>
      </c>
      <c r="B9965" s="64"/>
      <c r="C9965" s="64"/>
      <c r="D9965" s="64"/>
      <c r="E9965" s="64"/>
      <c r="F9965" s="64"/>
      <c r="G9965" s="65" t="n">
        <v>27.22</v>
      </c>
    </row>
    <row r="9966" customFormat="false" ht="15" hidden="false" customHeight="false" outlineLevel="0" collapsed="false">
      <c r="A9966" s="64" t="s">
        <v>1361</v>
      </c>
      <c r="B9966" s="64"/>
      <c r="C9966" s="64"/>
      <c r="D9966" s="64"/>
      <c r="E9966" s="64"/>
      <c r="F9966" s="64"/>
      <c r="G9966" s="65" t="n">
        <v>23</v>
      </c>
    </row>
    <row r="9967" customFormat="false" ht="15" hidden="false" customHeight="false" outlineLevel="0" collapsed="false">
      <c r="A9967" s="64" t="s">
        <v>1362</v>
      </c>
      <c r="B9967" s="64"/>
      <c r="C9967" s="64"/>
      <c r="D9967" s="64"/>
      <c r="E9967" s="64"/>
      <c r="F9967" s="64"/>
      <c r="G9967" s="65" t="n">
        <f aca="false">G9965*G9966</f>
        <v>626.06</v>
      </c>
    </row>
    <row r="9968" customFormat="false" ht="15" hidden="false" customHeight="false" outlineLevel="0" collapsed="false">
      <c r="A9968" s="66"/>
      <c r="B9968" s="66"/>
      <c r="C9968" s="66"/>
      <c r="D9968" s="66"/>
      <c r="E9968" s="66"/>
      <c r="F9968" s="66"/>
      <c r="G9968" s="66"/>
    </row>
    <row r="9969" customFormat="false" ht="38.25" hidden="false" customHeight="false" outlineLevel="0" collapsed="false">
      <c r="A9969" s="30" t="s">
        <v>1125</v>
      </c>
      <c r="B9969" s="30" t="s">
        <v>385</v>
      </c>
      <c r="C9969" s="61" t="s">
        <v>17</v>
      </c>
      <c r="D9969" s="61" t="s">
        <v>23</v>
      </c>
      <c r="E9969" s="62"/>
      <c r="F9969" s="25"/>
      <c r="G9969" s="25"/>
    </row>
    <row r="9970" customFormat="false" ht="38.25" hidden="false" customHeight="false" outlineLevel="0" collapsed="false">
      <c r="A9970" s="63" t="n">
        <v>2593</v>
      </c>
      <c r="B9970" s="23" t="s">
        <v>1800</v>
      </c>
      <c r="C9970" s="24" t="s">
        <v>1343</v>
      </c>
      <c r="D9970" s="24" t="s">
        <v>23</v>
      </c>
      <c r="E9970" s="62" t="n">
        <v>3</v>
      </c>
      <c r="F9970" s="26" t="n">
        <v>4.18</v>
      </c>
      <c r="G9970" s="26" t="n">
        <v>12.54</v>
      </c>
    </row>
    <row r="9971" customFormat="false" ht="25.5" hidden="false" customHeight="false" outlineLevel="0" collapsed="false">
      <c r="A9971" s="63" t="n">
        <v>39175</v>
      </c>
      <c r="B9971" s="23" t="s">
        <v>1801</v>
      </c>
      <c r="C9971" s="24" t="s">
        <v>1343</v>
      </c>
      <c r="D9971" s="24" t="s">
        <v>23</v>
      </c>
      <c r="E9971" s="62" t="n">
        <v>6</v>
      </c>
      <c r="F9971" s="26" t="n">
        <v>0.43</v>
      </c>
      <c r="G9971" s="26" t="n">
        <v>2.58</v>
      </c>
    </row>
    <row r="9972" customFormat="false" ht="25.5" hidden="false" customHeight="false" outlineLevel="0" collapsed="false">
      <c r="A9972" s="63" t="n">
        <v>39209</v>
      </c>
      <c r="B9972" s="23" t="s">
        <v>1802</v>
      </c>
      <c r="C9972" s="24" t="s">
        <v>1343</v>
      </c>
      <c r="D9972" s="24" t="s">
        <v>23</v>
      </c>
      <c r="E9972" s="62" t="n">
        <v>6</v>
      </c>
      <c r="F9972" s="26" t="n">
        <v>0.22</v>
      </c>
      <c r="G9972" s="26" t="n">
        <v>1.32</v>
      </c>
    </row>
    <row r="9973" customFormat="false" ht="25.5" hidden="false" customHeight="false" outlineLevel="0" collapsed="false">
      <c r="A9973" s="63" t="s">
        <v>1367</v>
      </c>
      <c r="B9973" s="23" t="s">
        <v>1368</v>
      </c>
      <c r="C9973" s="24" t="s">
        <v>17</v>
      </c>
      <c r="D9973" s="24" t="s">
        <v>1314</v>
      </c>
      <c r="E9973" s="62" t="n">
        <v>0.75</v>
      </c>
      <c r="F9973" s="26" t="n">
        <v>15.68</v>
      </c>
      <c r="G9973" s="26" t="n">
        <v>11.76</v>
      </c>
    </row>
    <row r="9974" customFormat="false" ht="15" hidden="false" customHeight="false" outlineLevel="0" collapsed="false">
      <c r="A9974" s="64" t="s">
        <v>1353</v>
      </c>
      <c r="B9974" s="64"/>
      <c r="C9974" s="64"/>
      <c r="D9974" s="64"/>
      <c r="E9974" s="64"/>
      <c r="F9974" s="64"/>
      <c r="G9974" s="65" t="n">
        <v>2.87</v>
      </c>
    </row>
    <row r="9975" customFormat="false" ht="15" hidden="false" customHeight="false" outlineLevel="0" collapsed="false">
      <c r="A9975" s="64" t="s">
        <v>1354</v>
      </c>
      <c r="B9975" s="64"/>
      <c r="C9975" s="64"/>
      <c r="D9975" s="64"/>
      <c r="E9975" s="64"/>
      <c r="F9975" s="64"/>
      <c r="G9975" s="65" t="n">
        <v>6.53</v>
      </c>
    </row>
    <row r="9976" customFormat="false" ht="15" hidden="false" customHeight="false" outlineLevel="0" collapsed="false">
      <c r="A9976" s="64" t="s">
        <v>1355</v>
      </c>
      <c r="B9976" s="64"/>
      <c r="C9976" s="64"/>
      <c r="D9976" s="64"/>
      <c r="E9976" s="64"/>
      <c r="F9976" s="64"/>
      <c r="G9976" s="65" t="n">
        <v>9.4</v>
      </c>
    </row>
    <row r="9977" customFormat="false" ht="15" hidden="false" customHeight="false" outlineLevel="0" collapsed="false">
      <c r="A9977" s="64" t="s">
        <v>1356</v>
      </c>
      <c r="B9977" s="64"/>
      <c r="C9977" s="64"/>
      <c r="D9977" s="64"/>
      <c r="E9977" s="64"/>
      <c r="F9977" s="64"/>
      <c r="G9977" s="65" t="n">
        <v>0</v>
      </c>
    </row>
    <row r="9978" customFormat="false" ht="15" hidden="false" customHeight="false" outlineLevel="0" collapsed="false">
      <c r="A9978" s="64" t="s">
        <v>1357</v>
      </c>
      <c r="B9978" s="64"/>
      <c r="C9978" s="64"/>
      <c r="D9978" s="64"/>
      <c r="E9978" s="64"/>
      <c r="F9978" s="64"/>
      <c r="G9978" s="65" t="n">
        <v>2.41</v>
      </c>
    </row>
    <row r="9979" customFormat="false" ht="15" hidden="false" customHeight="false" outlineLevel="0" collapsed="false">
      <c r="A9979" s="64" t="s">
        <v>1358</v>
      </c>
      <c r="B9979" s="64"/>
      <c r="C9979" s="64"/>
      <c r="D9979" s="64"/>
      <c r="E9979" s="64"/>
      <c r="F9979" s="64"/>
      <c r="G9979" s="65" t="n">
        <v>0</v>
      </c>
    </row>
    <row r="9980" customFormat="false" ht="15" hidden="false" customHeight="false" outlineLevel="0" collapsed="false">
      <c r="A9980" s="64" t="s">
        <v>1359</v>
      </c>
      <c r="B9980" s="64"/>
      <c r="C9980" s="64"/>
      <c r="D9980" s="64"/>
      <c r="E9980" s="64"/>
      <c r="F9980" s="64"/>
      <c r="G9980" s="65" t="n">
        <v>2.41</v>
      </c>
    </row>
    <row r="9981" customFormat="false" ht="15" hidden="false" customHeight="false" outlineLevel="0" collapsed="false">
      <c r="A9981" s="64" t="s">
        <v>1360</v>
      </c>
      <c r="B9981" s="64"/>
      <c r="C9981" s="64"/>
      <c r="D9981" s="64"/>
      <c r="E9981" s="64"/>
      <c r="F9981" s="64"/>
      <c r="G9981" s="65" t="n">
        <v>11.81</v>
      </c>
    </row>
    <row r="9982" customFormat="false" ht="15" hidden="false" customHeight="false" outlineLevel="0" collapsed="false">
      <c r="A9982" s="64" t="s">
        <v>1361</v>
      </c>
      <c r="B9982" s="64"/>
      <c r="C9982" s="64"/>
      <c r="D9982" s="64"/>
      <c r="E9982" s="64"/>
      <c r="F9982" s="64"/>
      <c r="G9982" s="65" t="n">
        <v>3</v>
      </c>
    </row>
    <row r="9983" customFormat="false" ht="15" hidden="false" customHeight="false" outlineLevel="0" collapsed="false">
      <c r="A9983" s="64" t="s">
        <v>1362</v>
      </c>
      <c r="B9983" s="64"/>
      <c r="C9983" s="64"/>
      <c r="D9983" s="64"/>
      <c r="E9983" s="64"/>
      <c r="F9983" s="64"/>
      <c r="G9983" s="65" t="n">
        <f aca="false">G9981*G9982</f>
        <v>35.43</v>
      </c>
    </row>
    <row r="9984" customFormat="false" ht="15" hidden="false" customHeight="false" outlineLevel="0" collapsed="false">
      <c r="A9984" s="66"/>
      <c r="B9984" s="66"/>
      <c r="C9984" s="66"/>
      <c r="D9984" s="66"/>
      <c r="E9984" s="66"/>
      <c r="F9984" s="66"/>
      <c r="G9984" s="66"/>
    </row>
    <row r="9985" customFormat="false" ht="38.25" hidden="false" customHeight="false" outlineLevel="0" collapsed="false">
      <c r="A9985" s="30" t="s">
        <v>1126</v>
      </c>
      <c r="B9985" s="30" t="s">
        <v>393</v>
      </c>
      <c r="C9985" s="61" t="s">
        <v>17</v>
      </c>
      <c r="D9985" s="61" t="s">
        <v>23</v>
      </c>
      <c r="E9985" s="62"/>
      <c r="F9985" s="25"/>
      <c r="G9985" s="25"/>
    </row>
    <row r="9986" customFormat="false" ht="38.25" hidden="false" customHeight="false" outlineLevel="0" collapsed="false">
      <c r="A9986" s="63" t="n">
        <v>2586</v>
      </c>
      <c r="B9986" s="23" t="s">
        <v>1810</v>
      </c>
      <c r="C9986" s="24" t="s">
        <v>1343</v>
      </c>
      <c r="D9986" s="24" t="s">
        <v>23</v>
      </c>
      <c r="E9986" s="62" t="n">
        <v>1</v>
      </c>
      <c r="F9986" s="26" t="n">
        <v>7.77</v>
      </c>
      <c r="G9986" s="26" t="n">
        <v>7.77</v>
      </c>
    </row>
    <row r="9987" customFormat="false" ht="25.5" hidden="false" customHeight="false" outlineLevel="0" collapsed="false">
      <c r="A9987" s="63" t="n">
        <v>39176</v>
      </c>
      <c r="B9987" s="23" t="s">
        <v>1804</v>
      </c>
      <c r="C9987" s="24" t="s">
        <v>1343</v>
      </c>
      <c r="D9987" s="24" t="s">
        <v>23</v>
      </c>
      <c r="E9987" s="62" t="n">
        <v>3</v>
      </c>
      <c r="F9987" s="26" t="n">
        <v>0.46</v>
      </c>
      <c r="G9987" s="26" t="n">
        <v>1.38</v>
      </c>
    </row>
    <row r="9988" customFormat="false" ht="25.5" hidden="false" customHeight="false" outlineLevel="0" collapsed="false">
      <c r="A9988" s="63" t="n">
        <v>39210</v>
      </c>
      <c r="B9988" s="23" t="s">
        <v>1805</v>
      </c>
      <c r="C9988" s="24" t="s">
        <v>1343</v>
      </c>
      <c r="D9988" s="24" t="s">
        <v>23</v>
      </c>
      <c r="E9988" s="62" t="n">
        <v>3</v>
      </c>
      <c r="F9988" s="26" t="n">
        <v>0.34</v>
      </c>
      <c r="G9988" s="26" t="n">
        <v>1.02</v>
      </c>
    </row>
    <row r="9989" customFormat="false" ht="25.5" hidden="false" customHeight="false" outlineLevel="0" collapsed="false">
      <c r="A9989" s="63" t="s">
        <v>1367</v>
      </c>
      <c r="B9989" s="23" t="s">
        <v>1368</v>
      </c>
      <c r="C9989" s="24" t="s">
        <v>17</v>
      </c>
      <c r="D9989" s="24" t="s">
        <v>1314</v>
      </c>
      <c r="E9989" s="62" t="n">
        <v>0.3</v>
      </c>
      <c r="F9989" s="26" t="n">
        <v>15.68</v>
      </c>
      <c r="G9989" s="26" t="n">
        <v>4.7</v>
      </c>
    </row>
    <row r="9990" customFormat="false" ht="15" hidden="false" customHeight="false" outlineLevel="0" collapsed="false">
      <c r="A9990" s="64" t="s">
        <v>1353</v>
      </c>
      <c r="B9990" s="64"/>
      <c r="C9990" s="64"/>
      <c r="D9990" s="64"/>
      <c r="E9990" s="64"/>
      <c r="F9990" s="64"/>
      <c r="G9990" s="65" t="n">
        <v>3.44</v>
      </c>
    </row>
    <row r="9991" customFormat="false" ht="15" hidden="false" customHeight="false" outlineLevel="0" collapsed="false">
      <c r="A9991" s="64" t="s">
        <v>1354</v>
      </c>
      <c r="B9991" s="64"/>
      <c r="C9991" s="64"/>
      <c r="D9991" s="64"/>
      <c r="E9991" s="64"/>
      <c r="F9991" s="64"/>
      <c r="G9991" s="65" t="n">
        <v>11.43</v>
      </c>
    </row>
    <row r="9992" customFormat="false" ht="15" hidden="false" customHeight="false" outlineLevel="0" collapsed="false">
      <c r="A9992" s="64" t="s">
        <v>1355</v>
      </c>
      <c r="B9992" s="64"/>
      <c r="C9992" s="64"/>
      <c r="D9992" s="64"/>
      <c r="E9992" s="64"/>
      <c r="F9992" s="64"/>
      <c r="G9992" s="65" t="n">
        <v>14.87</v>
      </c>
    </row>
    <row r="9993" customFormat="false" ht="15" hidden="false" customHeight="false" outlineLevel="0" collapsed="false">
      <c r="A9993" s="64" t="s">
        <v>1356</v>
      </c>
      <c r="B9993" s="64"/>
      <c r="C9993" s="64"/>
      <c r="D9993" s="64"/>
      <c r="E9993" s="64"/>
      <c r="F9993" s="64"/>
      <c r="G9993" s="65" t="n">
        <v>0</v>
      </c>
    </row>
    <row r="9994" customFormat="false" ht="15" hidden="false" customHeight="false" outlineLevel="0" collapsed="false">
      <c r="A9994" s="64" t="s">
        <v>1357</v>
      </c>
      <c r="B9994" s="64"/>
      <c r="C9994" s="64"/>
      <c r="D9994" s="64"/>
      <c r="E9994" s="64"/>
      <c r="F9994" s="64"/>
      <c r="G9994" s="65" t="n">
        <v>3.81</v>
      </c>
    </row>
    <row r="9995" customFormat="false" ht="15" hidden="false" customHeight="false" outlineLevel="0" collapsed="false">
      <c r="A9995" s="64" t="s">
        <v>1358</v>
      </c>
      <c r="B9995" s="64"/>
      <c r="C9995" s="64"/>
      <c r="D9995" s="64"/>
      <c r="E9995" s="64"/>
      <c r="F9995" s="64"/>
      <c r="G9995" s="65" t="n">
        <v>0</v>
      </c>
    </row>
    <row r="9996" customFormat="false" ht="15" hidden="false" customHeight="false" outlineLevel="0" collapsed="false">
      <c r="A9996" s="64" t="s">
        <v>1359</v>
      </c>
      <c r="B9996" s="64"/>
      <c r="C9996" s="64"/>
      <c r="D9996" s="64"/>
      <c r="E9996" s="64"/>
      <c r="F9996" s="64"/>
      <c r="G9996" s="65" t="n">
        <v>3.81</v>
      </c>
    </row>
    <row r="9997" customFormat="false" ht="15" hidden="false" customHeight="false" outlineLevel="0" collapsed="false">
      <c r="A9997" s="64" t="s">
        <v>1360</v>
      </c>
      <c r="B9997" s="64"/>
      <c r="C9997" s="64"/>
      <c r="D9997" s="64"/>
      <c r="E9997" s="64"/>
      <c r="F9997" s="64"/>
      <c r="G9997" s="65" t="n">
        <v>18.69</v>
      </c>
    </row>
    <row r="9998" customFormat="false" ht="15" hidden="false" customHeight="false" outlineLevel="0" collapsed="false">
      <c r="A9998" s="64" t="s">
        <v>1361</v>
      </c>
      <c r="B9998" s="64"/>
      <c r="C9998" s="64"/>
      <c r="D9998" s="64"/>
      <c r="E9998" s="64"/>
      <c r="F9998" s="64"/>
      <c r="G9998" s="65" t="n">
        <v>1</v>
      </c>
    </row>
    <row r="9999" customFormat="false" ht="15" hidden="false" customHeight="false" outlineLevel="0" collapsed="false">
      <c r="A9999" s="64" t="s">
        <v>1362</v>
      </c>
      <c r="B9999" s="64"/>
      <c r="C9999" s="64"/>
      <c r="D9999" s="64"/>
      <c r="E9999" s="64"/>
      <c r="F9999" s="64"/>
      <c r="G9999" s="65" t="n">
        <f aca="false">G9997*G9998</f>
        <v>18.69</v>
      </c>
    </row>
    <row r="10000" customFormat="false" ht="15" hidden="false" customHeight="false" outlineLevel="0" collapsed="false">
      <c r="A10000" s="66"/>
      <c r="B10000" s="66"/>
      <c r="C10000" s="66"/>
      <c r="D10000" s="66"/>
      <c r="E10000" s="66"/>
      <c r="F10000" s="66"/>
      <c r="G10000" s="66"/>
    </row>
    <row r="10001" customFormat="false" ht="63.75" hidden="false" customHeight="false" outlineLevel="0" collapsed="false">
      <c r="A10001" s="30" t="s">
        <v>1127</v>
      </c>
      <c r="B10001" s="30" t="s">
        <v>407</v>
      </c>
      <c r="C10001" s="61" t="s">
        <v>17</v>
      </c>
      <c r="D10001" s="61" t="s">
        <v>23</v>
      </c>
      <c r="E10001" s="62"/>
      <c r="F10001" s="25"/>
      <c r="G10001" s="25"/>
    </row>
    <row r="10002" customFormat="false" ht="51" hidden="false" customHeight="false" outlineLevel="0" collapsed="false">
      <c r="A10002" s="63" t="s">
        <v>1820</v>
      </c>
      <c r="B10002" s="23" t="s">
        <v>1821</v>
      </c>
      <c r="C10002" s="24" t="s">
        <v>1343</v>
      </c>
      <c r="D10002" s="24" t="s">
        <v>23</v>
      </c>
      <c r="E10002" s="62" t="n">
        <v>23</v>
      </c>
      <c r="F10002" s="26" t="n">
        <v>1.47</v>
      </c>
      <c r="G10002" s="26" t="n">
        <v>33.81</v>
      </c>
    </row>
    <row r="10003" customFormat="false" ht="25.5" hidden="false" customHeight="false" outlineLevel="0" collapsed="false">
      <c r="A10003" s="63" t="s">
        <v>1367</v>
      </c>
      <c r="B10003" s="23" t="s">
        <v>1368</v>
      </c>
      <c r="C10003" s="24" t="s">
        <v>17</v>
      </c>
      <c r="D10003" s="24" t="s">
        <v>1314</v>
      </c>
      <c r="E10003" s="62" t="n">
        <v>6.9</v>
      </c>
      <c r="F10003" s="26" t="n">
        <v>15.68</v>
      </c>
      <c r="G10003" s="26" t="n">
        <v>108.18</v>
      </c>
    </row>
    <row r="10004" customFormat="false" ht="25.5" hidden="false" customHeight="false" outlineLevel="0" collapsed="false">
      <c r="A10004" s="63" t="s">
        <v>1349</v>
      </c>
      <c r="B10004" s="23" t="s">
        <v>1350</v>
      </c>
      <c r="C10004" s="24" t="s">
        <v>17</v>
      </c>
      <c r="D10004" s="24" t="s">
        <v>1314</v>
      </c>
      <c r="E10004" s="62" t="n">
        <v>6.9</v>
      </c>
      <c r="F10004" s="26" t="n">
        <v>12.54</v>
      </c>
      <c r="G10004" s="26" t="n">
        <v>86.51</v>
      </c>
    </row>
    <row r="10005" customFormat="false" ht="15" hidden="false" customHeight="false" outlineLevel="0" collapsed="false">
      <c r="A10005" s="64" t="s">
        <v>1353</v>
      </c>
      <c r="B10005" s="64"/>
      <c r="C10005" s="64"/>
      <c r="D10005" s="64"/>
      <c r="E10005" s="64"/>
      <c r="F10005" s="64"/>
      <c r="G10005" s="65" t="n">
        <v>5.95</v>
      </c>
    </row>
    <row r="10006" customFormat="false" ht="15" hidden="false" customHeight="false" outlineLevel="0" collapsed="false">
      <c r="A10006" s="64" t="s">
        <v>1354</v>
      </c>
      <c r="B10006" s="64"/>
      <c r="C10006" s="64"/>
      <c r="D10006" s="64"/>
      <c r="E10006" s="64"/>
      <c r="F10006" s="64"/>
      <c r="G10006" s="65" t="n">
        <v>3.99</v>
      </c>
    </row>
    <row r="10007" customFormat="false" ht="15" hidden="false" customHeight="false" outlineLevel="0" collapsed="false">
      <c r="A10007" s="64" t="s">
        <v>1355</v>
      </c>
      <c r="B10007" s="64"/>
      <c r="C10007" s="64"/>
      <c r="D10007" s="64"/>
      <c r="E10007" s="64"/>
      <c r="F10007" s="64"/>
      <c r="G10007" s="65" t="n">
        <v>9.93</v>
      </c>
    </row>
    <row r="10008" customFormat="false" ht="15" hidden="false" customHeight="false" outlineLevel="0" collapsed="false">
      <c r="A10008" s="64" t="s">
        <v>1356</v>
      </c>
      <c r="B10008" s="64"/>
      <c r="C10008" s="64"/>
      <c r="D10008" s="64"/>
      <c r="E10008" s="64"/>
      <c r="F10008" s="64"/>
      <c r="G10008" s="65" t="n">
        <v>0</v>
      </c>
    </row>
    <row r="10009" customFormat="false" ht="15" hidden="false" customHeight="false" outlineLevel="0" collapsed="false">
      <c r="A10009" s="64" t="s">
        <v>1357</v>
      </c>
      <c r="B10009" s="64"/>
      <c r="C10009" s="64"/>
      <c r="D10009" s="64"/>
      <c r="E10009" s="64"/>
      <c r="F10009" s="64"/>
      <c r="G10009" s="65" t="n">
        <v>2.55</v>
      </c>
    </row>
    <row r="10010" customFormat="false" ht="15" hidden="false" customHeight="false" outlineLevel="0" collapsed="false">
      <c r="A10010" s="64" t="s">
        <v>1358</v>
      </c>
      <c r="B10010" s="64"/>
      <c r="C10010" s="64"/>
      <c r="D10010" s="64"/>
      <c r="E10010" s="64"/>
      <c r="F10010" s="64"/>
      <c r="G10010" s="65" t="n">
        <v>0</v>
      </c>
    </row>
    <row r="10011" customFormat="false" ht="15" hidden="false" customHeight="false" outlineLevel="0" collapsed="false">
      <c r="A10011" s="64" t="s">
        <v>1359</v>
      </c>
      <c r="B10011" s="64"/>
      <c r="C10011" s="64"/>
      <c r="D10011" s="64"/>
      <c r="E10011" s="64"/>
      <c r="F10011" s="64"/>
      <c r="G10011" s="65" t="n">
        <v>2.55</v>
      </c>
    </row>
    <row r="10012" customFormat="false" ht="15" hidden="false" customHeight="false" outlineLevel="0" collapsed="false">
      <c r="A10012" s="64" t="s">
        <v>1360</v>
      </c>
      <c r="B10012" s="64"/>
      <c r="C10012" s="64"/>
      <c r="D10012" s="64"/>
      <c r="E10012" s="64"/>
      <c r="F10012" s="64"/>
      <c r="G10012" s="65" t="n">
        <v>12.48</v>
      </c>
    </row>
    <row r="10013" customFormat="false" ht="15" hidden="false" customHeight="false" outlineLevel="0" collapsed="false">
      <c r="A10013" s="64" t="s">
        <v>1361</v>
      </c>
      <c r="B10013" s="64"/>
      <c r="C10013" s="64"/>
      <c r="D10013" s="64"/>
      <c r="E10013" s="64"/>
      <c r="F10013" s="64"/>
      <c r="G10013" s="65" t="n">
        <v>23</v>
      </c>
    </row>
    <row r="10014" customFormat="false" ht="15" hidden="false" customHeight="false" outlineLevel="0" collapsed="false">
      <c r="A10014" s="64" t="s">
        <v>1362</v>
      </c>
      <c r="B10014" s="64"/>
      <c r="C10014" s="64"/>
      <c r="D10014" s="64"/>
      <c r="E10014" s="64"/>
      <c r="F10014" s="64"/>
      <c r="G10014" s="65" t="n">
        <f aca="false">G10012*G10013</f>
        <v>287.04</v>
      </c>
    </row>
    <row r="10015" customFormat="false" ht="15" hidden="false" customHeight="false" outlineLevel="0" collapsed="false">
      <c r="A10015" s="66"/>
      <c r="B10015" s="66"/>
      <c r="C10015" s="66"/>
      <c r="D10015" s="66"/>
      <c r="E10015" s="66"/>
      <c r="F10015" s="66"/>
      <c r="G10015" s="66"/>
    </row>
    <row r="10016" customFormat="false" ht="63.75" hidden="false" customHeight="false" outlineLevel="0" collapsed="false">
      <c r="A10016" s="30" t="s">
        <v>1128</v>
      </c>
      <c r="B10016" s="30" t="s">
        <v>413</v>
      </c>
      <c r="C10016" s="61" t="s">
        <v>17</v>
      </c>
      <c r="D10016" s="61" t="s">
        <v>49</v>
      </c>
      <c r="E10016" s="62"/>
      <c r="F10016" s="25"/>
      <c r="G10016" s="25"/>
    </row>
    <row r="10017" customFormat="false" ht="25.5" hidden="false" customHeight="false" outlineLevel="0" collapsed="false">
      <c r="A10017" s="63" t="n">
        <v>2674</v>
      </c>
      <c r="B10017" s="23" t="s">
        <v>1824</v>
      </c>
      <c r="C10017" s="24" t="s">
        <v>1343</v>
      </c>
      <c r="D10017" s="24" t="s">
        <v>49</v>
      </c>
      <c r="E10017" s="62" t="n">
        <v>48.82</v>
      </c>
      <c r="F10017" s="26" t="n">
        <v>2.45</v>
      </c>
      <c r="G10017" s="26" t="n">
        <v>119.6</v>
      </c>
    </row>
    <row r="10018" customFormat="false" ht="25.5" hidden="false" customHeight="false" outlineLevel="0" collapsed="false">
      <c r="A10018" s="63" t="n">
        <v>34562</v>
      </c>
      <c r="B10018" s="23" t="s">
        <v>1825</v>
      </c>
      <c r="C10018" s="24" t="s">
        <v>1343</v>
      </c>
      <c r="D10018" s="24" t="s">
        <v>114</v>
      </c>
      <c r="E10018" s="62" t="n">
        <v>0.09</v>
      </c>
      <c r="F10018" s="26" t="n">
        <v>9.21</v>
      </c>
      <c r="G10018" s="26" t="n">
        <v>0.8</v>
      </c>
    </row>
    <row r="10019" customFormat="false" ht="25.5" hidden="false" customHeight="false" outlineLevel="0" collapsed="false">
      <c r="A10019" s="63" t="s">
        <v>1373</v>
      </c>
      <c r="B10019" s="23" t="s">
        <v>1374</v>
      </c>
      <c r="C10019" s="24" t="s">
        <v>17</v>
      </c>
      <c r="D10019" s="24" t="s">
        <v>1314</v>
      </c>
      <c r="E10019" s="62" t="n">
        <v>4.9</v>
      </c>
      <c r="F10019" s="26" t="n">
        <v>12.83</v>
      </c>
      <c r="G10019" s="26" t="n">
        <v>62.8</v>
      </c>
    </row>
    <row r="10020" customFormat="false" ht="25.5" hidden="false" customHeight="false" outlineLevel="0" collapsed="false">
      <c r="A10020" s="63" t="s">
        <v>1367</v>
      </c>
      <c r="B10020" s="23" t="s">
        <v>1368</v>
      </c>
      <c r="C10020" s="24" t="s">
        <v>17</v>
      </c>
      <c r="D10020" s="24" t="s">
        <v>1314</v>
      </c>
      <c r="E10020" s="62" t="n">
        <v>4.9</v>
      </c>
      <c r="F10020" s="26" t="n">
        <v>15.68</v>
      </c>
      <c r="G10020" s="26" t="n">
        <v>76.76</v>
      </c>
    </row>
    <row r="10021" customFormat="false" ht="15" hidden="false" customHeight="false" outlineLevel="0" collapsed="false">
      <c r="A10021" s="64" t="s">
        <v>1353</v>
      </c>
      <c r="B10021" s="64"/>
      <c r="C10021" s="64"/>
      <c r="D10021" s="64"/>
      <c r="E10021" s="64"/>
      <c r="F10021" s="64"/>
      <c r="G10021" s="65" t="n">
        <v>2.05</v>
      </c>
    </row>
    <row r="10022" customFormat="false" ht="15" hidden="false" customHeight="false" outlineLevel="0" collapsed="false">
      <c r="A10022" s="64" t="s">
        <v>1354</v>
      </c>
      <c r="B10022" s="64"/>
      <c r="C10022" s="64"/>
      <c r="D10022" s="64"/>
      <c r="E10022" s="64"/>
      <c r="F10022" s="64"/>
      <c r="G10022" s="65" t="n">
        <v>3.36</v>
      </c>
    </row>
    <row r="10023" customFormat="false" ht="15" hidden="false" customHeight="false" outlineLevel="0" collapsed="false">
      <c r="A10023" s="64" t="s">
        <v>1355</v>
      </c>
      <c r="B10023" s="64"/>
      <c r="C10023" s="64"/>
      <c r="D10023" s="64"/>
      <c r="E10023" s="64"/>
      <c r="F10023" s="64"/>
      <c r="G10023" s="65" t="n">
        <v>5.42</v>
      </c>
    </row>
    <row r="10024" customFormat="false" ht="15" hidden="false" customHeight="false" outlineLevel="0" collapsed="false">
      <c r="A10024" s="64" t="s">
        <v>1356</v>
      </c>
      <c r="B10024" s="64"/>
      <c r="C10024" s="64"/>
      <c r="D10024" s="64"/>
      <c r="E10024" s="64"/>
      <c r="F10024" s="64"/>
      <c r="G10024" s="65" t="n">
        <v>0</v>
      </c>
    </row>
    <row r="10025" customFormat="false" ht="15" hidden="false" customHeight="false" outlineLevel="0" collapsed="false">
      <c r="A10025" s="64" t="s">
        <v>1357</v>
      </c>
      <c r="B10025" s="64"/>
      <c r="C10025" s="64"/>
      <c r="D10025" s="64"/>
      <c r="E10025" s="64"/>
      <c r="F10025" s="64"/>
      <c r="G10025" s="65" t="n">
        <v>1.39</v>
      </c>
    </row>
    <row r="10026" customFormat="false" ht="15" hidden="false" customHeight="false" outlineLevel="0" collapsed="false">
      <c r="A10026" s="64" t="s">
        <v>1358</v>
      </c>
      <c r="B10026" s="64"/>
      <c r="C10026" s="64"/>
      <c r="D10026" s="64"/>
      <c r="E10026" s="64"/>
      <c r="F10026" s="64"/>
      <c r="G10026" s="65" t="n">
        <v>0</v>
      </c>
    </row>
    <row r="10027" customFormat="false" ht="15" hidden="false" customHeight="false" outlineLevel="0" collapsed="false">
      <c r="A10027" s="64" t="s">
        <v>1359</v>
      </c>
      <c r="B10027" s="64"/>
      <c r="C10027" s="64"/>
      <c r="D10027" s="64"/>
      <c r="E10027" s="64"/>
      <c r="F10027" s="64"/>
      <c r="G10027" s="65" t="n">
        <v>1.39</v>
      </c>
    </row>
    <row r="10028" customFormat="false" ht="15" hidden="false" customHeight="false" outlineLevel="0" collapsed="false">
      <c r="A10028" s="64" t="s">
        <v>1360</v>
      </c>
      <c r="B10028" s="64"/>
      <c r="C10028" s="64"/>
      <c r="D10028" s="64"/>
      <c r="E10028" s="64"/>
      <c r="F10028" s="64"/>
      <c r="G10028" s="65" t="n">
        <v>6.8</v>
      </c>
    </row>
    <row r="10029" customFormat="false" ht="15" hidden="false" customHeight="false" outlineLevel="0" collapsed="false">
      <c r="A10029" s="64" t="s">
        <v>1361</v>
      </c>
      <c r="B10029" s="64"/>
      <c r="C10029" s="64"/>
      <c r="D10029" s="64"/>
      <c r="E10029" s="64"/>
      <c r="F10029" s="64"/>
      <c r="G10029" s="65" t="n">
        <v>48</v>
      </c>
    </row>
    <row r="10030" customFormat="false" ht="15" hidden="false" customHeight="false" outlineLevel="0" collapsed="false">
      <c r="A10030" s="64" t="s">
        <v>1362</v>
      </c>
      <c r="B10030" s="64"/>
      <c r="C10030" s="64"/>
      <c r="D10030" s="64"/>
      <c r="E10030" s="64"/>
      <c r="F10030" s="64"/>
      <c r="G10030" s="65" t="n">
        <f aca="false">G10028*G10029</f>
        <v>326.4</v>
      </c>
    </row>
    <row r="10031" customFormat="false" ht="15" hidden="false" customHeight="false" outlineLevel="0" collapsed="false">
      <c r="A10031" s="66"/>
      <c r="B10031" s="66"/>
      <c r="C10031" s="66"/>
      <c r="D10031" s="66"/>
      <c r="E10031" s="66"/>
      <c r="F10031" s="66"/>
      <c r="G10031" s="66"/>
    </row>
    <row r="10032" customFormat="false" ht="63.75" hidden="false" customHeight="false" outlineLevel="0" collapsed="false">
      <c r="A10032" s="30" t="s">
        <v>1129</v>
      </c>
      <c r="B10032" s="30" t="s">
        <v>415</v>
      </c>
      <c r="C10032" s="61" t="s">
        <v>17</v>
      </c>
      <c r="D10032" s="61" t="s">
        <v>49</v>
      </c>
      <c r="E10032" s="62"/>
      <c r="F10032" s="25"/>
      <c r="G10032" s="25"/>
    </row>
    <row r="10033" customFormat="false" ht="25.5" hidden="false" customHeight="false" outlineLevel="0" collapsed="false">
      <c r="A10033" s="63" t="n">
        <v>2685</v>
      </c>
      <c r="B10033" s="23" t="s">
        <v>1826</v>
      </c>
      <c r="C10033" s="24" t="s">
        <v>1343</v>
      </c>
      <c r="D10033" s="24" t="s">
        <v>49</v>
      </c>
      <c r="E10033" s="62" t="n">
        <v>4.07</v>
      </c>
      <c r="F10033" s="26" t="n">
        <v>3.83</v>
      </c>
      <c r="G10033" s="26" t="n">
        <v>15.58</v>
      </c>
    </row>
    <row r="10034" customFormat="false" ht="25.5" hidden="false" customHeight="false" outlineLevel="0" collapsed="false">
      <c r="A10034" s="63" t="n">
        <v>34562</v>
      </c>
      <c r="B10034" s="23" t="s">
        <v>1825</v>
      </c>
      <c r="C10034" s="24" t="s">
        <v>1343</v>
      </c>
      <c r="D10034" s="24" t="s">
        <v>114</v>
      </c>
      <c r="E10034" s="62" t="n">
        <v>0.01</v>
      </c>
      <c r="F10034" s="26" t="n">
        <v>9.21</v>
      </c>
      <c r="G10034" s="26" t="n">
        <v>0.07</v>
      </c>
    </row>
    <row r="10035" customFormat="false" ht="25.5" hidden="false" customHeight="false" outlineLevel="0" collapsed="false">
      <c r="A10035" s="63" t="s">
        <v>1373</v>
      </c>
      <c r="B10035" s="23" t="s">
        <v>1374</v>
      </c>
      <c r="C10035" s="24" t="s">
        <v>17</v>
      </c>
      <c r="D10035" s="24" t="s">
        <v>1314</v>
      </c>
      <c r="E10035" s="62" t="n">
        <v>0.5</v>
      </c>
      <c r="F10035" s="26" t="n">
        <v>12.83</v>
      </c>
      <c r="G10035" s="26" t="n">
        <v>6.47</v>
      </c>
    </row>
    <row r="10036" customFormat="false" ht="25.5" hidden="false" customHeight="false" outlineLevel="0" collapsed="false">
      <c r="A10036" s="63" t="s">
        <v>1367</v>
      </c>
      <c r="B10036" s="23" t="s">
        <v>1368</v>
      </c>
      <c r="C10036" s="24" t="s">
        <v>17</v>
      </c>
      <c r="D10036" s="24" t="s">
        <v>1314</v>
      </c>
      <c r="E10036" s="62" t="n">
        <v>0.5</v>
      </c>
      <c r="F10036" s="26" t="n">
        <v>15.68</v>
      </c>
      <c r="G10036" s="26" t="n">
        <v>7.9</v>
      </c>
    </row>
    <row r="10037" customFormat="false" ht="15" hidden="false" customHeight="false" outlineLevel="0" collapsed="false">
      <c r="A10037" s="64" t="s">
        <v>1353</v>
      </c>
      <c r="B10037" s="64"/>
      <c r="C10037" s="64"/>
      <c r="D10037" s="64"/>
      <c r="E10037" s="64"/>
      <c r="F10037" s="64"/>
      <c r="G10037" s="65" t="n">
        <v>2.53</v>
      </c>
    </row>
    <row r="10038" customFormat="false" ht="15" hidden="false" customHeight="false" outlineLevel="0" collapsed="false">
      <c r="A10038" s="64" t="s">
        <v>1354</v>
      </c>
      <c r="B10038" s="64"/>
      <c r="C10038" s="64"/>
      <c r="D10038" s="64"/>
      <c r="E10038" s="64"/>
      <c r="F10038" s="64"/>
      <c r="G10038" s="65" t="n">
        <v>4.97</v>
      </c>
    </row>
    <row r="10039" customFormat="false" ht="15" hidden="false" customHeight="false" outlineLevel="0" collapsed="false">
      <c r="A10039" s="64" t="s">
        <v>1355</v>
      </c>
      <c r="B10039" s="64"/>
      <c r="C10039" s="64"/>
      <c r="D10039" s="64"/>
      <c r="E10039" s="64"/>
      <c r="F10039" s="64"/>
      <c r="G10039" s="65" t="n">
        <v>7.51</v>
      </c>
    </row>
    <row r="10040" customFormat="false" ht="15" hidden="false" customHeight="false" outlineLevel="0" collapsed="false">
      <c r="A10040" s="64" t="s">
        <v>1356</v>
      </c>
      <c r="B10040" s="64"/>
      <c r="C10040" s="64"/>
      <c r="D10040" s="64"/>
      <c r="E10040" s="64"/>
      <c r="F10040" s="64"/>
      <c r="G10040" s="65" t="n">
        <v>0</v>
      </c>
    </row>
    <row r="10041" customFormat="false" ht="15" hidden="false" customHeight="false" outlineLevel="0" collapsed="false">
      <c r="A10041" s="64" t="s">
        <v>1357</v>
      </c>
      <c r="B10041" s="64"/>
      <c r="C10041" s="64"/>
      <c r="D10041" s="64"/>
      <c r="E10041" s="64"/>
      <c r="F10041" s="64"/>
      <c r="G10041" s="65" t="n">
        <v>1.93</v>
      </c>
    </row>
    <row r="10042" customFormat="false" ht="15" hidden="false" customHeight="false" outlineLevel="0" collapsed="false">
      <c r="A10042" s="64" t="s">
        <v>1358</v>
      </c>
      <c r="B10042" s="64"/>
      <c r="C10042" s="64"/>
      <c r="D10042" s="64"/>
      <c r="E10042" s="64"/>
      <c r="F10042" s="64"/>
      <c r="G10042" s="65" t="n">
        <v>0</v>
      </c>
    </row>
    <row r="10043" customFormat="false" ht="15" hidden="false" customHeight="false" outlineLevel="0" collapsed="false">
      <c r="A10043" s="64" t="s">
        <v>1359</v>
      </c>
      <c r="B10043" s="64"/>
      <c r="C10043" s="64"/>
      <c r="D10043" s="64"/>
      <c r="E10043" s="64"/>
      <c r="F10043" s="64"/>
      <c r="G10043" s="65" t="n">
        <v>1.93</v>
      </c>
    </row>
    <row r="10044" customFormat="false" ht="15" hidden="false" customHeight="false" outlineLevel="0" collapsed="false">
      <c r="A10044" s="64" t="s">
        <v>1360</v>
      </c>
      <c r="B10044" s="64"/>
      <c r="C10044" s="64"/>
      <c r="D10044" s="64"/>
      <c r="E10044" s="64"/>
      <c r="F10044" s="64"/>
      <c r="G10044" s="65" t="n">
        <v>9.43</v>
      </c>
    </row>
    <row r="10045" customFormat="false" ht="15" hidden="false" customHeight="false" outlineLevel="0" collapsed="false">
      <c r="A10045" s="64" t="s">
        <v>1361</v>
      </c>
      <c r="B10045" s="64"/>
      <c r="C10045" s="64"/>
      <c r="D10045" s="64"/>
      <c r="E10045" s="64"/>
      <c r="F10045" s="64"/>
      <c r="G10045" s="65" t="n">
        <v>4</v>
      </c>
    </row>
    <row r="10046" customFormat="false" ht="15" hidden="false" customHeight="false" outlineLevel="0" collapsed="false">
      <c r="A10046" s="64" t="s">
        <v>1362</v>
      </c>
      <c r="B10046" s="64"/>
      <c r="C10046" s="64"/>
      <c r="D10046" s="64"/>
      <c r="E10046" s="64"/>
      <c r="F10046" s="64"/>
      <c r="G10046" s="65" t="n">
        <f aca="false">G10044*G10045</f>
        <v>37.72</v>
      </c>
    </row>
    <row r="10047" customFormat="false" ht="15" hidden="false" customHeight="false" outlineLevel="0" collapsed="false">
      <c r="A10047" s="66"/>
      <c r="B10047" s="66"/>
      <c r="C10047" s="66"/>
      <c r="D10047" s="66"/>
      <c r="E10047" s="66"/>
      <c r="F10047" s="66"/>
      <c r="G10047" s="66"/>
    </row>
    <row r="10048" customFormat="false" ht="76.5" hidden="false" customHeight="false" outlineLevel="0" collapsed="false">
      <c r="A10048" s="30" t="s">
        <v>1130</v>
      </c>
      <c r="B10048" s="30" t="s">
        <v>419</v>
      </c>
      <c r="C10048" s="61" t="s">
        <v>17</v>
      </c>
      <c r="D10048" s="61" t="s">
        <v>23</v>
      </c>
      <c r="E10048" s="62"/>
      <c r="F10048" s="25"/>
      <c r="G10048" s="25"/>
    </row>
    <row r="10049" customFormat="false" ht="38.25" hidden="false" customHeight="false" outlineLevel="0" collapsed="false">
      <c r="A10049" s="63" t="n">
        <v>1879</v>
      </c>
      <c r="B10049" s="23" t="s">
        <v>1829</v>
      </c>
      <c r="C10049" s="24" t="s">
        <v>1343</v>
      </c>
      <c r="D10049" s="24" t="s">
        <v>23</v>
      </c>
      <c r="E10049" s="62" t="n">
        <v>7</v>
      </c>
      <c r="F10049" s="26" t="n">
        <v>1.94</v>
      </c>
      <c r="G10049" s="26" t="n">
        <v>13.58</v>
      </c>
    </row>
    <row r="10050" customFormat="false" ht="25.5" hidden="false" customHeight="false" outlineLevel="0" collapsed="false">
      <c r="A10050" s="63" t="s">
        <v>1373</v>
      </c>
      <c r="B10050" s="23" t="s">
        <v>1374</v>
      </c>
      <c r="C10050" s="24" t="s">
        <v>17</v>
      </c>
      <c r="D10050" s="24" t="s">
        <v>1314</v>
      </c>
      <c r="E10050" s="62" t="n">
        <v>1.41</v>
      </c>
      <c r="F10050" s="26" t="n">
        <v>12.83</v>
      </c>
      <c r="G10050" s="26" t="n">
        <v>18.14</v>
      </c>
    </row>
    <row r="10051" customFormat="false" ht="25.5" hidden="false" customHeight="false" outlineLevel="0" collapsed="false">
      <c r="A10051" s="63" t="s">
        <v>1367</v>
      </c>
      <c r="B10051" s="23" t="s">
        <v>1368</v>
      </c>
      <c r="C10051" s="24" t="s">
        <v>17</v>
      </c>
      <c r="D10051" s="24" t="s">
        <v>1314</v>
      </c>
      <c r="E10051" s="62" t="n">
        <v>1.41</v>
      </c>
      <c r="F10051" s="26" t="n">
        <v>15.68</v>
      </c>
      <c r="G10051" s="26" t="n">
        <v>22.17</v>
      </c>
    </row>
    <row r="10052" customFormat="false" ht="15" hidden="false" customHeight="false" outlineLevel="0" collapsed="false">
      <c r="A10052" s="64" t="s">
        <v>1353</v>
      </c>
      <c r="B10052" s="64"/>
      <c r="C10052" s="64"/>
      <c r="D10052" s="64"/>
      <c r="E10052" s="64"/>
      <c r="F10052" s="64"/>
      <c r="G10052" s="65" t="n">
        <v>4.06</v>
      </c>
    </row>
    <row r="10053" customFormat="false" ht="15" hidden="false" customHeight="false" outlineLevel="0" collapsed="false">
      <c r="A10053" s="64" t="s">
        <v>1354</v>
      </c>
      <c r="B10053" s="64"/>
      <c r="C10053" s="64"/>
      <c r="D10053" s="64"/>
      <c r="E10053" s="64"/>
      <c r="F10053" s="64"/>
      <c r="G10053" s="65" t="n">
        <v>3.64</v>
      </c>
    </row>
    <row r="10054" customFormat="false" ht="15" hidden="false" customHeight="false" outlineLevel="0" collapsed="false">
      <c r="A10054" s="64" t="s">
        <v>1355</v>
      </c>
      <c r="B10054" s="64"/>
      <c r="C10054" s="64"/>
      <c r="D10054" s="64"/>
      <c r="E10054" s="64"/>
      <c r="F10054" s="64"/>
      <c r="G10054" s="65" t="n">
        <v>7.7</v>
      </c>
    </row>
    <row r="10055" customFormat="false" ht="15" hidden="false" customHeight="false" outlineLevel="0" collapsed="false">
      <c r="A10055" s="64" t="s">
        <v>1356</v>
      </c>
      <c r="B10055" s="64"/>
      <c r="C10055" s="64"/>
      <c r="D10055" s="64"/>
      <c r="E10055" s="64"/>
      <c r="F10055" s="64"/>
      <c r="G10055" s="65" t="n">
        <v>0</v>
      </c>
    </row>
    <row r="10056" customFormat="false" ht="15" hidden="false" customHeight="false" outlineLevel="0" collapsed="false">
      <c r="A10056" s="64" t="s">
        <v>1357</v>
      </c>
      <c r="B10056" s="64"/>
      <c r="C10056" s="64"/>
      <c r="D10056" s="64"/>
      <c r="E10056" s="64"/>
      <c r="F10056" s="64"/>
      <c r="G10056" s="65" t="n">
        <v>1.97</v>
      </c>
    </row>
    <row r="10057" customFormat="false" ht="15" hidden="false" customHeight="false" outlineLevel="0" collapsed="false">
      <c r="A10057" s="64" t="s">
        <v>1358</v>
      </c>
      <c r="B10057" s="64"/>
      <c r="C10057" s="64"/>
      <c r="D10057" s="64"/>
      <c r="E10057" s="64"/>
      <c r="F10057" s="64"/>
      <c r="G10057" s="65" t="n">
        <v>0</v>
      </c>
    </row>
    <row r="10058" customFormat="false" ht="15" hidden="false" customHeight="false" outlineLevel="0" collapsed="false">
      <c r="A10058" s="64" t="s">
        <v>1359</v>
      </c>
      <c r="B10058" s="64"/>
      <c r="C10058" s="64"/>
      <c r="D10058" s="64"/>
      <c r="E10058" s="64"/>
      <c r="F10058" s="64"/>
      <c r="G10058" s="65" t="n">
        <v>1.97</v>
      </c>
    </row>
    <row r="10059" customFormat="false" ht="15" hidden="false" customHeight="false" outlineLevel="0" collapsed="false">
      <c r="A10059" s="64" t="s">
        <v>1360</v>
      </c>
      <c r="B10059" s="64"/>
      <c r="C10059" s="64"/>
      <c r="D10059" s="64"/>
      <c r="E10059" s="64"/>
      <c r="F10059" s="64"/>
      <c r="G10059" s="65" t="n">
        <v>9.67</v>
      </c>
    </row>
    <row r="10060" customFormat="false" ht="15" hidden="false" customHeight="false" outlineLevel="0" collapsed="false">
      <c r="A10060" s="64" t="s">
        <v>1361</v>
      </c>
      <c r="B10060" s="64"/>
      <c r="C10060" s="64"/>
      <c r="D10060" s="64"/>
      <c r="E10060" s="64"/>
      <c r="F10060" s="64"/>
      <c r="G10060" s="65" t="n">
        <v>7</v>
      </c>
    </row>
    <row r="10061" customFormat="false" ht="15" hidden="false" customHeight="false" outlineLevel="0" collapsed="false">
      <c r="A10061" s="64" t="s">
        <v>1362</v>
      </c>
      <c r="B10061" s="64"/>
      <c r="C10061" s="64"/>
      <c r="D10061" s="64"/>
      <c r="E10061" s="64"/>
      <c r="F10061" s="64"/>
      <c r="G10061" s="65" t="n">
        <f aca="false">G10059*G10060</f>
        <v>67.69</v>
      </c>
    </row>
    <row r="10062" customFormat="false" ht="15" hidden="false" customHeight="false" outlineLevel="0" collapsed="false">
      <c r="A10062" s="66"/>
      <c r="B10062" s="66"/>
      <c r="C10062" s="66"/>
      <c r="D10062" s="66"/>
      <c r="E10062" s="66"/>
      <c r="F10062" s="66"/>
      <c r="G10062" s="66"/>
    </row>
    <row r="10063" customFormat="false" ht="63.75" hidden="false" customHeight="false" outlineLevel="0" collapsed="false">
      <c r="A10063" s="30" t="s">
        <v>1131</v>
      </c>
      <c r="B10063" s="30" t="s">
        <v>425</v>
      </c>
      <c r="C10063" s="61" t="s">
        <v>17</v>
      </c>
      <c r="D10063" s="61" t="s">
        <v>49</v>
      </c>
      <c r="E10063" s="62"/>
      <c r="F10063" s="25"/>
      <c r="G10063" s="25"/>
    </row>
    <row r="10064" customFormat="false" ht="38.25" hidden="false" customHeight="false" outlineLevel="0" collapsed="false">
      <c r="A10064" s="63" t="n">
        <v>21127</v>
      </c>
      <c r="B10064" s="23" t="s">
        <v>1759</v>
      </c>
      <c r="C10064" s="24" t="s">
        <v>1343</v>
      </c>
      <c r="D10064" s="24" t="s">
        <v>23</v>
      </c>
      <c r="E10064" s="62" t="n">
        <v>3.38</v>
      </c>
      <c r="F10064" s="26" t="n">
        <v>1.86</v>
      </c>
      <c r="G10064" s="26" t="n">
        <v>6.28</v>
      </c>
    </row>
    <row r="10065" customFormat="false" ht="25.5" hidden="false" customHeight="false" outlineLevel="0" collapsed="false">
      <c r="A10065" s="63" t="s">
        <v>1373</v>
      </c>
      <c r="B10065" s="23" t="s">
        <v>1374</v>
      </c>
      <c r="C10065" s="24" t="s">
        <v>17</v>
      </c>
      <c r="D10065" s="24" t="s">
        <v>1314</v>
      </c>
      <c r="E10065" s="62" t="n">
        <v>11.25</v>
      </c>
      <c r="F10065" s="26" t="n">
        <v>12.83</v>
      </c>
      <c r="G10065" s="26" t="n">
        <v>144.31</v>
      </c>
    </row>
    <row r="10066" customFormat="false" ht="25.5" hidden="false" customHeight="false" outlineLevel="0" collapsed="false">
      <c r="A10066" s="63" t="s">
        <v>1367</v>
      </c>
      <c r="B10066" s="23" t="s">
        <v>1368</v>
      </c>
      <c r="C10066" s="24" t="s">
        <v>17</v>
      </c>
      <c r="D10066" s="24" t="s">
        <v>1314</v>
      </c>
      <c r="E10066" s="62" t="n">
        <v>11.25</v>
      </c>
      <c r="F10066" s="26" t="n">
        <v>15.68</v>
      </c>
      <c r="G10066" s="26" t="n">
        <v>176.37</v>
      </c>
    </row>
    <row r="10067" customFormat="false" ht="38.25" hidden="false" customHeight="false" outlineLevel="0" collapsed="false">
      <c r="A10067" s="63" t="n">
        <v>984</v>
      </c>
      <c r="B10067" s="23" t="s">
        <v>1832</v>
      </c>
      <c r="C10067" s="24" t="s">
        <v>1343</v>
      </c>
      <c r="D10067" s="24" t="s">
        <v>49</v>
      </c>
      <c r="E10067" s="62" t="n">
        <v>446.25</v>
      </c>
      <c r="F10067" s="26" t="n">
        <v>1.42</v>
      </c>
      <c r="G10067" s="26" t="n">
        <v>633.68</v>
      </c>
    </row>
    <row r="10068" customFormat="false" ht="15" hidden="false" customHeight="false" outlineLevel="0" collapsed="false">
      <c r="A10068" s="64" t="s">
        <v>1353</v>
      </c>
      <c r="B10068" s="64"/>
      <c r="C10068" s="64"/>
      <c r="D10068" s="64"/>
      <c r="E10068" s="64"/>
      <c r="F10068" s="64"/>
      <c r="G10068" s="65" t="n">
        <v>0.6</v>
      </c>
    </row>
    <row r="10069" customFormat="false" ht="15" hidden="false" customHeight="false" outlineLevel="0" collapsed="false">
      <c r="A10069" s="64" t="s">
        <v>1354</v>
      </c>
      <c r="B10069" s="64"/>
      <c r="C10069" s="64"/>
      <c r="D10069" s="64"/>
      <c r="E10069" s="64"/>
      <c r="F10069" s="64"/>
      <c r="G10069" s="65" t="n">
        <v>1.96</v>
      </c>
    </row>
    <row r="10070" customFormat="false" ht="15" hidden="false" customHeight="false" outlineLevel="0" collapsed="false">
      <c r="A10070" s="64" t="s">
        <v>1355</v>
      </c>
      <c r="B10070" s="64"/>
      <c r="C10070" s="64"/>
      <c r="D10070" s="64"/>
      <c r="E10070" s="64"/>
      <c r="F10070" s="64"/>
      <c r="G10070" s="65" t="n">
        <v>2.56</v>
      </c>
    </row>
    <row r="10071" customFormat="false" ht="15" hidden="false" customHeight="false" outlineLevel="0" collapsed="false">
      <c r="A10071" s="64" t="s">
        <v>1356</v>
      </c>
      <c r="B10071" s="64"/>
      <c r="C10071" s="64"/>
      <c r="D10071" s="64"/>
      <c r="E10071" s="64"/>
      <c r="F10071" s="64"/>
      <c r="G10071" s="65" t="n">
        <v>0</v>
      </c>
    </row>
    <row r="10072" customFormat="false" ht="15" hidden="false" customHeight="false" outlineLevel="0" collapsed="false">
      <c r="A10072" s="64" t="s">
        <v>1357</v>
      </c>
      <c r="B10072" s="64"/>
      <c r="C10072" s="64"/>
      <c r="D10072" s="64"/>
      <c r="E10072" s="64"/>
      <c r="F10072" s="64"/>
      <c r="G10072" s="65" t="n">
        <v>0.66</v>
      </c>
    </row>
    <row r="10073" customFormat="false" ht="15" hidden="false" customHeight="false" outlineLevel="0" collapsed="false">
      <c r="A10073" s="64" t="s">
        <v>1358</v>
      </c>
      <c r="B10073" s="64"/>
      <c r="C10073" s="64"/>
      <c r="D10073" s="64"/>
      <c r="E10073" s="64"/>
      <c r="F10073" s="64"/>
      <c r="G10073" s="65" t="n">
        <v>0</v>
      </c>
    </row>
    <row r="10074" customFormat="false" ht="15" hidden="false" customHeight="false" outlineLevel="0" collapsed="false">
      <c r="A10074" s="64" t="s">
        <v>1359</v>
      </c>
      <c r="B10074" s="64"/>
      <c r="C10074" s="64"/>
      <c r="D10074" s="64"/>
      <c r="E10074" s="64"/>
      <c r="F10074" s="64"/>
      <c r="G10074" s="65" t="n">
        <v>0.66</v>
      </c>
    </row>
    <row r="10075" customFormat="false" ht="15" hidden="false" customHeight="false" outlineLevel="0" collapsed="false">
      <c r="A10075" s="64" t="s">
        <v>1360</v>
      </c>
      <c r="B10075" s="64"/>
      <c r="C10075" s="64"/>
      <c r="D10075" s="64"/>
      <c r="E10075" s="64"/>
      <c r="F10075" s="64"/>
      <c r="G10075" s="65" t="n">
        <v>3.22</v>
      </c>
    </row>
    <row r="10076" customFormat="false" ht="15" hidden="false" customHeight="false" outlineLevel="0" collapsed="false">
      <c r="A10076" s="64" t="s">
        <v>1361</v>
      </c>
      <c r="B10076" s="64"/>
      <c r="C10076" s="64"/>
      <c r="D10076" s="64"/>
      <c r="E10076" s="64"/>
      <c r="F10076" s="64"/>
      <c r="G10076" s="65" t="n">
        <v>375</v>
      </c>
    </row>
    <row r="10077" customFormat="false" ht="15" hidden="false" customHeight="false" outlineLevel="0" collapsed="false">
      <c r="A10077" s="64" t="s">
        <v>1362</v>
      </c>
      <c r="B10077" s="64"/>
      <c r="C10077" s="64"/>
      <c r="D10077" s="64"/>
      <c r="E10077" s="64"/>
      <c r="F10077" s="64"/>
      <c r="G10077" s="65" t="n">
        <f aca="false">G10075*G10076</f>
        <v>1207.5</v>
      </c>
    </row>
    <row r="10078" customFormat="false" ht="15" hidden="false" customHeight="false" outlineLevel="0" collapsed="false">
      <c r="A10078" s="66"/>
      <c r="B10078" s="66"/>
      <c r="C10078" s="66"/>
      <c r="D10078" s="66"/>
      <c r="E10078" s="66"/>
      <c r="F10078" s="66"/>
      <c r="G10078" s="66"/>
    </row>
    <row r="10079" customFormat="false" ht="63.75" hidden="false" customHeight="false" outlineLevel="0" collapsed="false">
      <c r="A10079" s="30" t="s">
        <v>1132</v>
      </c>
      <c r="B10079" s="30" t="s">
        <v>437</v>
      </c>
      <c r="C10079" s="61" t="s">
        <v>17</v>
      </c>
      <c r="D10079" s="61" t="s">
        <v>23</v>
      </c>
      <c r="E10079" s="62"/>
      <c r="F10079" s="25"/>
      <c r="G10079" s="25"/>
    </row>
    <row r="10080" customFormat="false" ht="51" hidden="false" customHeight="false" outlineLevel="0" collapsed="false">
      <c r="A10080" s="63" t="s">
        <v>1837</v>
      </c>
      <c r="B10080" s="23" t="s">
        <v>528</v>
      </c>
      <c r="C10080" s="24" t="s">
        <v>17</v>
      </c>
      <c r="D10080" s="24" t="s">
        <v>49</v>
      </c>
      <c r="E10080" s="62" t="n">
        <v>30.8</v>
      </c>
      <c r="F10080" s="26" t="n">
        <v>3.82</v>
      </c>
      <c r="G10080" s="26" t="n">
        <v>117.73</v>
      </c>
    </row>
    <row r="10081" customFormat="false" ht="38.25" hidden="false" customHeight="false" outlineLevel="0" collapsed="false">
      <c r="A10081" s="63" t="s">
        <v>1838</v>
      </c>
      <c r="B10081" s="23" t="s">
        <v>530</v>
      </c>
      <c r="C10081" s="24" t="s">
        <v>17</v>
      </c>
      <c r="D10081" s="24" t="s">
        <v>23</v>
      </c>
      <c r="E10081" s="62" t="n">
        <v>14</v>
      </c>
      <c r="F10081" s="26" t="n">
        <v>2.53</v>
      </c>
      <c r="G10081" s="26" t="n">
        <v>35.35</v>
      </c>
    </row>
    <row r="10082" customFormat="false" ht="63.75" hidden="false" customHeight="false" outlineLevel="0" collapsed="false">
      <c r="A10082" s="63" t="s">
        <v>1506</v>
      </c>
      <c r="B10082" s="23" t="s">
        <v>532</v>
      </c>
      <c r="C10082" s="24" t="s">
        <v>17</v>
      </c>
      <c r="D10082" s="24" t="s">
        <v>49</v>
      </c>
      <c r="E10082" s="62" t="n">
        <v>30.8</v>
      </c>
      <c r="F10082" s="26" t="n">
        <v>7.86</v>
      </c>
      <c r="G10082" s="26" t="n">
        <v>241.94</v>
      </c>
    </row>
    <row r="10083" customFormat="false" ht="63.75" hidden="false" customHeight="false" outlineLevel="0" collapsed="false">
      <c r="A10083" s="63" t="s">
        <v>1446</v>
      </c>
      <c r="B10083" s="23" t="s">
        <v>325</v>
      </c>
      <c r="C10083" s="24" t="s">
        <v>17</v>
      </c>
      <c r="D10083" s="24" t="s">
        <v>49</v>
      </c>
      <c r="E10083" s="62" t="n">
        <v>30.8</v>
      </c>
      <c r="F10083" s="26" t="n">
        <v>6.34</v>
      </c>
      <c r="G10083" s="26" t="n">
        <v>195.16</v>
      </c>
    </row>
    <row r="10084" customFormat="false" ht="63.75" hidden="false" customHeight="false" outlineLevel="0" collapsed="false">
      <c r="A10084" s="63" t="s">
        <v>1451</v>
      </c>
      <c r="B10084" s="23" t="s">
        <v>425</v>
      </c>
      <c r="C10084" s="24" t="s">
        <v>17</v>
      </c>
      <c r="D10084" s="24" t="s">
        <v>49</v>
      </c>
      <c r="E10084" s="62" t="n">
        <v>176.4</v>
      </c>
      <c r="F10084" s="26" t="n">
        <v>2.56</v>
      </c>
      <c r="G10084" s="26" t="n">
        <v>451.88</v>
      </c>
    </row>
    <row r="10085" customFormat="false" ht="51" hidden="false" customHeight="false" outlineLevel="0" collapsed="false">
      <c r="A10085" s="63" t="s">
        <v>1839</v>
      </c>
      <c r="B10085" s="23" t="s">
        <v>1840</v>
      </c>
      <c r="C10085" s="24" t="s">
        <v>17</v>
      </c>
      <c r="D10085" s="24" t="s">
        <v>23</v>
      </c>
      <c r="E10085" s="62" t="n">
        <v>14</v>
      </c>
      <c r="F10085" s="26" t="n">
        <v>9.05</v>
      </c>
      <c r="G10085" s="26" t="n">
        <v>126.68</v>
      </c>
    </row>
    <row r="10086" customFormat="false" ht="51" hidden="false" customHeight="false" outlineLevel="0" collapsed="false">
      <c r="A10086" s="63" t="s">
        <v>1841</v>
      </c>
      <c r="B10086" s="23" t="s">
        <v>1842</v>
      </c>
      <c r="C10086" s="24" t="s">
        <v>17</v>
      </c>
      <c r="D10086" s="24" t="s">
        <v>23</v>
      </c>
      <c r="E10086" s="62" t="n">
        <v>14</v>
      </c>
      <c r="F10086" s="26" t="n">
        <v>22.42</v>
      </c>
      <c r="G10086" s="26" t="n">
        <v>313.93</v>
      </c>
    </row>
    <row r="10087" customFormat="false" ht="15" hidden="false" customHeight="false" outlineLevel="0" collapsed="false">
      <c r="A10087" s="64" t="s">
        <v>1353</v>
      </c>
      <c r="B10087" s="64"/>
      <c r="C10087" s="64"/>
      <c r="D10087" s="64"/>
      <c r="E10087" s="64"/>
      <c r="F10087" s="64"/>
      <c r="G10087" s="65" t="n">
        <v>46.12</v>
      </c>
    </row>
    <row r="10088" customFormat="false" ht="15" hidden="false" customHeight="false" outlineLevel="0" collapsed="false">
      <c r="A10088" s="64" t="s">
        <v>1354</v>
      </c>
      <c r="B10088" s="64"/>
      <c r="C10088" s="64"/>
      <c r="D10088" s="64"/>
      <c r="E10088" s="64"/>
      <c r="F10088" s="64"/>
      <c r="G10088" s="65" t="n">
        <v>59.78</v>
      </c>
    </row>
    <row r="10089" customFormat="false" ht="15" hidden="false" customHeight="false" outlineLevel="0" collapsed="false">
      <c r="A10089" s="64" t="s">
        <v>1355</v>
      </c>
      <c r="B10089" s="64"/>
      <c r="C10089" s="64"/>
      <c r="D10089" s="64"/>
      <c r="E10089" s="64"/>
      <c r="F10089" s="64"/>
      <c r="G10089" s="65" t="n">
        <v>105.91</v>
      </c>
    </row>
    <row r="10090" customFormat="false" ht="15" hidden="false" customHeight="false" outlineLevel="0" collapsed="false">
      <c r="A10090" s="64" t="s">
        <v>1356</v>
      </c>
      <c r="B10090" s="64"/>
      <c r="C10090" s="64"/>
      <c r="D10090" s="64"/>
      <c r="E10090" s="64"/>
      <c r="F10090" s="64"/>
      <c r="G10090" s="65" t="n">
        <v>0</v>
      </c>
    </row>
    <row r="10091" customFormat="false" ht="15" hidden="false" customHeight="false" outlineLevel="0" collapsed="false">
      <c r="A10091" s="64" t="s">
        <v>1357</v>
      </c>
      <c r="B10091" s="64"/>
      <c r="C10091" s="64"/>
      <c r="D10091" s="64"/>
      <c r="E10091" s="64"/>
      <c r="F10091" s="64"/>
      <c r="G10091" s="65" t="n">
        <v>27.16</v>
      </c>
    </row>
    <row r="10092" customFormat="false" ht="15" hidden="false" customHeight="false" outlineLevel="0" collapsed="false">
      <c r="A10092" s="64" t="s">
        <v>1358</v>
      </c>
      <c r="B10092" s="64"/>
      <c r="C10092" s="64"/>
      <c r="D10092" s="64"/>
      <c r="E10092" s="64"/>
      <c r="F10092" s="64"/>
      <c r="G10092" s="65" t="n">
        <v>0</v>
      </c>
    </row>
    <row r="10093" customFormat="false" ht="15" hidden="false" customHeight="false" outlineLevel="0" collapsed="false">
      <c r="A10093" s="64" t="s">
        <v>1359</v>
      </c>
      <c r="B10093" s="64"/>
      <c r="C10093" s="64"/>
      <c r="D10093" s="64"/>
      <c r="E10093" s="64"/>
      <c r="F10093" s="64"/>
      <c r="G10093" s="65" t="n">
        <v>27.16</v>
      </c>
    </row>
    <row r="10094" customFormat="false" ht="15" hidden="false" customHeight="false" outlineLevel="0" collapsed="false">
      <c r="A10094" s="64" t="s">
        <v>1360</v>
      </c>
      <c r="B10094" s="64"/>
      <c r="C10094" s="64"/>
      <c r="D10094" s="64"/>
      <c r="E10094" s="64"/>
      <c r="F10094" s="64"/>
      <c r="G10094" s="65" t="n">
        <v>133.07</v>
      </c>
    </row>
    <row r="10095" customFormat="false" ht="15" hidden="false" customHeight="false" outlineLevel="0" collapsed="false">
      <c r="A10095" s="64" t="s">
        <v>1361</v>
      </c>
      <c r="B10095" s="64"/>
      <c r="C10095" s="64"/>
      <c r="D10095" s="64"/>
      <c r="E10095" s="64"/>
      <c r="F10095" s="64"/>
      <c r="G10095" s="65" t="n">
        <v>14</v>
      </c>
    </row>
    <row r="10096" customFormat="false" ht="15" hidden="false" customHeight="false" outlineLevel="0" collapsed="false">
      <c r="A10096" s="64" t="s">
        <v>1362</v>
      </c>
      <c r="B10096" s="64"/>
      <c r="C10096" s="64"/>
      <c r="D10096" s="64"/>
      <c r="E10096" s="64"/>
      <c r="F10096" s="64"/>
      <c r="G10096" s="65" t="n">
        <f aca="false">G10094*G10095</f>
        <v>1862.98</v>
      </c>
    </row>
    <row r="10097" customFormat="false" ht="15" hidden="false" customHeight="false" outlineLevel="0" collapsed="false">
      <c r="A10097" s="66"/>
      <c r="B10097" s="66"/>
      <c r="C10097" s="66"/>
      <c r="D10097" s="66"/>
      <c r="E10097" s="66"/>
      <c r="F10097" s="66"/>
      <c r="G10097" s="66"/>
    </row>
    <row r="10098" customFormat="false" ht="51" hidden="false" customHeight="false" outlineLevel="0" collapsed="false">
      <c r="A10098" s="30" t="s">
        <v>1133</v>
      </c>
      <c r="B10098" s="30" t="s">
        <v>518</v>
      </c>
      <c r="C10098" s="61" t="s">
        <v>17</v>
      </c>
      <c r="D10098" s="61" t="s">
        <v>23</v>
      </c>
      <c r="E10098" s="62"/>
      <c r="F10098" s="25"/>
      <c r="G10098" s="25"/>
    </row>
    <row r="10099" customFormat="false" ht="38.25" hidden="false" customHeight="false" outlineLevel="0" collapsed="false">
      <c r="A10099" s="63" t="n">
        <v>39137</v>
      </c>
      <c r="B10099" s="23" t="s">
        <v>1890</v>
      </c>
      <c r="C10099" s="24" t="s">
        <v>1343</v>
      </c>
      <c r="D10099" s="24" t="s">
        <v>23</v>
      </c>
      <c r="E10099" s="62" t="n">
        <v>19</v>
      </c>
      <c r="F10099" s="26" t="n">
        <v>0.53</v>
      </c>
      <c r="G10099" s="26" t="n">
        <v>10.07</v>
      </c>
    </row>
    <row r="10100" customFormat="false" ht="25.5" hidden="false" customHeight="false" outlineLevel="0" collapsed="false">
      <c r="A10100" s="63" t="s">
        <v>1367</v>
      </c>
      <c r="B10100" s="23" t="s">
        <v>1368</v>
      </c>
      <c r="C10100" s="24" t="s">
        <v>17</v>
      </c>
      <c r="D10100" s="24" t="s">
        <v>1314</v>
      </c>
      <c r="E10100" s="62" t="n">
        <v>1.9</v>
      </c>
      <c r="F10100" s="26" t="n">
        <v>15.68</v>
      </c>
      <c r="G10100" s="26" t="n">
        <v>29.79</v>
      </c>
    </row>
    <row r="10101" customFormat="false" ht="25.5" hidden="false" customHeight="false" outlineLevel="0" collapsed="false">
      <c r="A10101" s="63" t="s">
        <v>1349</v>
      </c>
      <c r="B10101" s="23" t="s">
        <v>1350</v>
      </c>
      <c r="C10101" s="24" t="s">
        <v>17</v>
      </c>
      <c r="D10101" s="24" t="s">
        <v>1314</v>
      </c>
      <c r="E10101" s="62" t="n">
        <v>1.9</v>
      </c>
      <c r="F10101" s="26" t="n">
        <v>12.54</v>
      </c>
      <c r="G10101" s="26" t="n">
        <v>23.82</v>
      </c>
    </row>
    <row r="10102" customFormat="false" ht="15" hidden="false" customHeight="false" outlineLevel="0" collapsed="false">
      <c r="A10102" s="64" t="s">
        <v>1353</v>
      </c>
      <c r="B10102" s="64"/>
      <c r="C10102" s="64"/>
      <c r="D10102" s="64"/>
      <c r="E10102" s="64"/>
      <c r="F10102" s="64"/>
      <c r="G10102" s="65" t="n">
        <v>1.98</v>
      </c>
    </row>
    <row r="10103" customFormat="false" ht="15" hidden="false" customHeight="false" outlineLevel="0" collapsed="false">
      <c r="A10103" s="64" t="s">
        <v>1354</v>
      </c>
      <c r="B10103" s="64"/>
      <c r="C10103" s="64"/>
      <c r="D10103" s="64"/>
      <c r="E10103" s="64"/>
      <c r="F10103" s="64"/>
      <c r="G10103" s="65" t="n">
        <v>1.37</v>
      </c>
    </row>
    <row r="10104" customFormat="false" ht="15" hidden="false" customHeight="false" outlineLevel="0" collapsed="false">
      <c r="A10104" s="64" t="s">
        <v>1355</v>
      </c>
      <c r="B10104" s="64"/>
      <c r="C10104" s="64"/>
      <c r="D10104" s="64"/>
      <c r="E10104" s="64"/>
      <c r="F10104" s="64"/>
      <c r="G10104" s="65" t="n">
        <v>3.35</v>
      </c>
    </row>
    <row r="10105" customFormat="false" ht="15" hidden="false" customHeight="false" outlineLevel="0" collapsed="false">
      <c r="A10105" s="64" t="s">
        <v>1356</v>
      </c>
      <c r="B10105" s="64"/>
      <c r="C10105" s="64"/>
      <c r="D10105" s="64"/>
      <c r="E10105" s="64"/>
      <c r="F10105" s="64"/>
      <c r="G10105" s="65" t="n">
        <v>0</v>
      </c>
    </row>
    <row r="10106" customFormat="false" ht="15" hidden="false" customHeight="false" outlineLevel="0" collapsed="false">
      <c r="A10106" s="64" t="s">
        <v>1357</v>
      </c>
      <c r="B10106" s="64"/>
      <c r="C10106" s="64"/>
      <c r="D10106" s="64"/>
      <c r="E10106" s="64"/>
      <c r="F10106" s="64"/>
      <c r="G10106" s="65" t="n">
        <v>0.86</v>
      </c>
    </row>
    <row r="10107" customFormat="false" ht="15" hidden="false" customHeight="false" outlineLevel="0" collapsed="false">
      <c r="A10107" s="64" t="s">
        <v>1358</v>
      </c>
      <c r="B10107" s="64"/>
      <c r="C10107" s="64"/>
      <c r="D10107" s="64"/>
      <c r="E10107" s="64"/>
      <c r="F10107" s="64"/>
      <c r="G10107" s="65" t="n">
        <v>0</v>
      </c>
    </row>
    <row r="10108" customFormat="false" ht="15" hidden="false" customHeight="false" outlineLevel="0" collapsed="false">
      <c r="A10108" s="64" t="s">
        <v>1359</v>
      </c>
      <c r="B10108" s="64"/>
      <c r="C10108" s="64"/>
      <c r="D10108" s="64"/>
      <c r="E10108" s="64"/>
      <c r="F10108" s="64"/>
      <c r="G10108" s="65" t="n">
        <v>0.86</v>
      </c>
    </row>
    <row r="10109" customFormat="false" ht="15" hidden="false" customHeight="false" outlineLevel="0" collapsed="false">
      <c r="A10109" s="64" t="s">
        <v>1360</v>
      </c>
      <c r="B10109" s="64"/>
      <c r="C10109" s="64"/>
      <c r="D10109" s="64"/>
      <c r="E10109" s="64"/>
      <c r="F10109" s="64"/>
      <c r="G10109" s="65" t="n">
        <v>4.21</v>
      </c>
    </row>
    <row r="10110" customFormat="false" ht="15" hidden="false" customHeight="false" outlineLevel="0" collapsed="false">
      <c r="A10110" s="64" t="s">
        <v>1361</v>
      </c>
      <c r="B10110" s="64"/>
      <c r="C10110" s="64"/>
      <c r="D10110" s="64"/>
      <c r="E10110" s="64"/>
      <c r="F10110" s="64"/>
      <c r="G10110" s="65" t="n">
        <v>19</v>
      </c>
    </row>
    <row r="10111" customFormat="false" ht="15" hidden="false" customHeight="false" outlineLevel="0" collapsed="false">
      <c r="A10111" s="64" t="s">
        <v>1362</v>
      </c>
      <c r="B10111" s="64"/>
      <c r="C10111" s="64"/>
      <c r="D10111" s="64"/>
      <c r="E10111" s="64"/>
      <c r="F10111" s="64"/>
      <c r="G10111" s="65" t="n">
        <f aca="false">G10109*G10110</f>
        <v>79.99</v>
      </c>
    </row>
    <row r="10112" customFormat="false" ht="15" hidden="false" customHeight="false" outlineLevel="0" collapsed="false">
      <c r="A10112" s="66"/>
      <c r="B10112" s="66"/>
      <c r="C10112" s="66"/>
      <c r="D10112" s="66"/>
      <c r="E10112" s="66"/>
      <c r="F10112" s="66"/>
      <c r="G10112" s="66"/>
    </row>
    <row r="10113" customFormat="false" ht="15" hidden="false" customHeight="true" outlineLevel="0" collapsed="false">
      <c r="A10113" s="30" t="n">
        <v>21</v>
      </c>
      <c r="B10113" s="30" t="s">
        <v>540</v>
      </c>
      <c r="C10113" s="30"/>
      <c r="D10113" s="30"/>
      <c r="E10113" s="30"/>
      <c r="F10113" s="30"/>
      <c r="G10113" s="30"/>
    </row>
    <row r="10114" customFormat="false" ht="15" hidden="false" customHeight="true" outlineLevel="0" collapsed="false">
      <c r="A10114" s="30" t="s">
        <v>1134</v>
      </c>
      <c r="B10114" s="30" t="s">
        <v>542</v>
      </c>
      <c r="C10114" s="30"/>
      <c r="D10114" s="30"/>
      <c r="E10114" s="30"/>
      <c r="F10114" s="30"/>
      <c r="G10114" s="30"/>
    </row>
    <row r="10115" customFormat="false" ht="38.25" hidden="false" customHeight="false" outlineLevel="0" collapsed="false">
      <c r="A10115" s="30" t="s">
        <v>1135</v>
      </c>
      <c r="B10115" s="30" t="s">
        <v>383</v>
      </c>
      <c r="C10115" s="61" t="s">
        <v>17</v>
      </c>
      <c r="D10115" s="61" t="s">
        <v>23</v>
      </c>
      <c r="E10115" s="62"/>
      <c r="F10115" s="25"/>
      <c r="G10115" s="25"/>
    </row>
    <row r="10116" customFormat="false" ht="51" hidden="false" customHeight="false" outlineLevel="0" collapsed="false">
      <c r="A10116" s="63" t="n">
        <v>7571</v>
      </c>
      <c r="B10116" s="23" t="s">
        <v>1799</v>
      </c>
      <c r="C10116" s="24" t="s">
        <v>1343</v>
      </c>
      <c r="D10116" s="24" t="s">
        <v>23</v>
      </c>
      <c r="E10116" s="62" t="n">
        <v>93</v>
      </c>
      <c r="F10116" s="26" t="n">
        <v>7.41</v>
      </c>
      <c r="G10116" s="26" t="n">
        <v>689.13</v>
      </c>
    </row>
    <row r="10117" customFormat="false" ht="25.5" hidden="false" customHeight="false" outlineLevel="0" collapsed="false">
      <c r="A10117" s="63" t="s">
        <v>1373</v>
      </c>
      <c r="B10117" s="23" t="s">
        <v>1374</v>
      </c>
      <c r="C10117" s="24" t="s">
        <v>17</v>
      </c>
      <c r="D10117" s="24" t="s">
        <v>1314</v>
      </c>
      <c r="E10117" s="62" t="n">
        <v>46.5</v>
      </c>
      <c r="F10117" s="26" t="n">
        <v>12.83</v>
      </c>
      <c r="G10117" s="26" t="n">
        <v>596.48</v>
      </c>
    </row>
    <row r="10118" customFormat="false" ht="25.5" hidden="false" customHeight="false" outlineLevel="0" collapsed="false">
      <c r="A10118" s="63" t="s">
        <v>1367</v>
      </c>
      <c r="B10118" s="23" t="s">
        <v>1368</v>
      </c>
      <c r="C10118" s="24" t="s">
        <v>17</v>
      </c>
      <c r="D10118" s="24" t="s">
        <v>1314</v>
      </c>
      <c r="E10118" s="62" t="n">
        <v>46.5</v>
      </c>
      <c r="F10118" s="26" t="n">
        <v>15.68</v>
      </c>
      <c r="G10118" s="26" t="n">
        <v>729.01</v>
      </c>
    </row>
    <row r="10119" customFormat="false" ht="15" hidden="false" customHeight="false" outlineLevel="0" collapsed="false">
      <c r="A10119" s="64" t="s">
        <v>1353</v>
      </c>
      <c r="B10119" s="64"/>
      <c r="C10119" s="64"/>
      <c r="D10119" s="64"/>
      <c r="E10119" s="64"/>
      <c r="F10119" s="64"/>
      <c r="G10119" s="65" t="n">
        <v>10.06</v>
      </c>
    </row>
    <row r="10120" customFormat="false" ht="15" hidden="false" customHeight="false" outlineLevel="0" collapsed="false">
      <c r="A10120" s="64" t="s">
        <v>1354</v>
      </c>
      <c r="B10120" s="64"/>
      <c r="C10120" s="64"/>
      <c r="D10120" s="64"/>
      <c r="E10120" s="64"/>
      <c r="F10120" s="64"/>
      <c r="G10120" s="65" t="n">
        <v>11.61</v>
      </c>
    </row>
    <row r="10121" customFormat="false" ht="15" hidden="false" customHeight="false" outlineLevel="0" collapsed="false">
      <c r="A10121" s="64" t="s">
        <v>1355</v>
      </c>
      <c r="B10121" s="64"/>
      <c r="C10121" s="64"/>
      <c r="D10121" s="64"/>
      <c r="E10121" s="64"/>
      <c r="F10121" s="64"/>
      <c r="G10121" s="65" t="n">
        <v>21.66</v>
      </c>
    </row>
    <row r="10122" customFormat="false" ht="15" hidden="false" customHeight="false" outlineLevel="0" collapsed="false">
      <c r="A10122" s="64" t="s">
        <v>1356</v>
      </c>
      <c r="B10122" s="64"/>
      <c r="C10122" s="64"/>
      <c r="D10122" s="64"/>
      <c r="E10122" s="64"/>
      <c r="F10122" s="64"/>
      <c r="G10122" s="65" t="n">
        <v>0</v>
      </c>
    </row>
    <row r="10123" customFormat="false" ht="15" hidden="false" customHeight="false" outlineLevel="0" collapsed="false">
      <c r="A10123" s="64" t="s">
        <v>1357</v>
      </c>
      <c r="B10123" s="64"/>
      <c r="C10123" s="64"/>
      <c r="D10123" s="64"/>
      <c r="E10123" s="64"/>
      <c r="F10123" s="64"/>
      <c r="G10123" s="65" t="n">
        <v>5.56</v>
      </c>
    </row>
    <row r="10124" customFormat="false" ht="15" hidden="false" customHeight="false" outlineLevel="0" collapsed="false">
      <c r="A10124" s="64" t="s">
        <v>1358</v>
      </c>
      <c r="B10124" s="64"/>
      <c r="C10124" s="64"/>
      <c r="D10124" s="64"/>
      <c r="E10124" s="64"/>
      <c r="F10124" s="64"/>
      <c r="G10124" s="65" t="n">
        <v>0</v>
      </c>
    </row>
    <row r="10125" customFormat="false" ht="15" hidden="false" customHeight="false" outlineLevel="0" collapsed="false">
      <c r="A10125" s="64" t="s">
        <v>1359</v>
      </c>
      <c r="B10125" s="64"/>
      <c r="C10125" s="64"/>
      <c r="D10125" s="64"/>
      <c r="E10125" s="64"/>
      <c r="F10125" s="64"/>
      <c r="G10125" s="65" t="n">
        <v>5.56</v>
      </c>
    </row>
    <row r="10126" customFormat="false" ht="15" hidden="false" customHeight="false" outlineLevel="0" collapsed="false">
      <c r="A10126" s="64" t="s">
        <v>1360</v>
      </c>
      <c r="B10126" s="64"/>
      <c r="C10126" s="64"/>
      <c r="D10126" s="64"/>
      <c r="E10126" s="64"/>
      <c r="F10126" s="64"/>
      <c r="G10126" s="65" t="n">
        <v>27.22</v>
      </c>
    </row>
    <row r="10127" customFormat="false" ht="15" hidden="false" customHeight="false" outlineLevel="0" collapsed="false">
      <c r="A10127" s="64" t="s">
        <v>1361</v>
      </c>
      <c r="B10127" s="64"/>
      <c r="C10127" s="64"/>
      <c r="D10127" s="64"/>
      <c r="E10127" s="64"/>
      <c r="F10127" s="64"/>
      <c r="G10127" s="65" t="n">
        <v>93</v>
      </c>
    </row>
    <row r="10128" customFormat="false" ht="15" hidden="false" customHeight="false" outlineLevel="0" collapsed="false">
      <c r="A10128" s="64" t="s">
        <v>1362</v>
      </c>
      <c r="B10128" s="64"/>
      <c r="C10128" s="64"/>
      <c r="D10128" s="64"/>
      <c r="E10128" s="64"/>
      <c r="F10128" s="64"/>
      <c r="G10128" s="65" t="n">
        <f aca="false">G10126*G10127</f>
        <v>2531.46</v>
      </c>
    </row>
    <row r="10129" customFormat="false" ht="15" hidden="false" customHeight="false" outlineLevel="0" collapsed="false">
      <c r="A10129" s="66"/>
      <c r="B10129" s="66"/>
      <c r="C10129" s="66"/>
      <c r="D10129" s="66"/>
      <c r="E10129" s="66"/>
      <c r="F10129" s="66"/>
      <c r="G10129" s="66"/>
    </row>
    <row r="10130" customFormat="false" ht="38.25" hidden="false" customHeight="false" outlineLevel="0" collapsed="false">
      <c r="A10130" s="30" t="s">
        <v>1136</v>
      </c>
      <c r="B10130" s="30" t="s">
        <v>1066</v>
      </c>
      <c r="C10130" s="61" t="s">
        <v>17</v>
      </c>
      <c r="D10130" s="61" t="s">
        <v>23</v>
      </c>
      <c r="E10130" s="62"/>
      <c r="F10130" s="25"/>
      <c r="G10130" s="25"/>
    </row>
    <row r="10131" customFormat="false" ht="38.25" hidden="false" customHeight="false" outlineLevel="0" collapsed="false">
      <c r="A10131" s="63" t="n">
        <v>2588</v>
      </c>
      <c r="B10131" s="23" t="s">
        <v>2200</v>
      </c>
      <c r="C10131" s="24" t="s">
        <v>1343</v>
      </c>
      <c r="D10131" s="24" t="s">
        <v>23</v>
      </c>
      <c r="E10131" s="62" t="n">
        <v>1</v>
      </c>
      <c r="F10131" s="26" t="n">
        <v>10.18</v>
      </c>
      <c r="G10131" s="26" t="n">
        <v>10.18</v>
      </c>
    </row>
    <row r="10132" customFormat="false" ht="25.5" hidden="false" customHeight="false" outlineLevel="0" collapsed="false">
      <c r="A10132" s="63" t="n">
        <v>39177</v>
      </c>
      <c r="B10132" s="23" t="s">
        <v>1812</v>
      </c>
      <c r="C10132" s="24" t="s">
        <v>1343</v>
      </c>
      <c r="D10132" s="24" t="s">
        <v>23</v>
      </c>
      <c r="E10132" s="62" t="n">
        <v>2</v>
      </c>
      <c r="F10132" s="26" t="n">
        <v>0.71</v>
      </c>
      <c r="G10132" s="26" t="n">
        <v>1.42</v>
      </c>
    </row>
    <row r="10133" customFormat="false" ht="38.25" hidden="false" customHeight="false" outlineLevel="0" collapsed="false">
      <c r="A10133" s="63" t="n">
        <v>39211</v>
      </c>
      <c r="B10133" s="23" t="s">
        <v>1813</v>
      </c>
      <c r="C10133" s="24" t="s">
        <v>1343</v>
      </c>
      <c r="D10133" s="24" t="s">
        <v>23</v>
      </c>
      <c r="E10133" s="62" t="n">
        <v>2</v>
      </c>
      <c r="F10133" s="26" t="n">
        <v>0.62</v>
      </c>
      <c r="G10133" s="26" t="n">
        <v>1.24</v>
      </c>
    </row>
    <row r="10134" customFormat="false" ht="25.5" hidden="false" customHeight="false" outlineLevel="0" collapsed="false">
      <c r="A10134" s="63" t="s">
        <v>1367</v>
      </c>
      <c r="B10134" s="23" t="s">
        <v>1368</v>
      </c>
      <c r="C10134" s="24" t="s">
        <v>17</v>
      </c>
      <c r="D10134" s="24" t="s">
        <v>1314</v>
      </c>
      <c r="E10134" s="62" t="n">
        <v>0.2</v>
      </c>
      <c r="F10134" s="26" t="n">
        <v>15.68</v>
      </c>
      <c r="G10134" s="26" t="n">
        <v>3.14</v>
      </c>
    </row>
    <row r="10135" customFormat="false" ht="15" hidden="false" customHeight="false" outlineLevel="0" collapsed="false">
      <c r="A10135" s="64" t="s">
        <v>1353</v>
      </c>
      <c r="B10135" s="64"/>
      <c r="C10135" s="64"/>
      <c r="D10135" s="64"/>
      <c r="E10135" s="64"/>
      <c r="F10135" s="64"/>
      <c r="G10135" s="65" t="n">
        <v>2.3</v>
      </c>
    </row>
    <row r="10136" customFormat="false" ht="15" hidden="false" customHeight="false" outlineLevel="0" collapsed="false">
      <c r="A10136" s="64" t="s">
        <v>1354</v>
      </c>
      <c r="B10136" s="64"/>
      <c r="C10136" s="64"/>
      <c r="D10136" s="64"/>
      <c r="E10136" s="64"/>
      <c r="F10136" s="64"/>
      <c r="G10136" s="65" t="n">
        <v>13.68</v>
      </c>
    </row>
    <row r="10137" customFormat="false" ht="15" hidden="false" customHeight="false" outlineLevel="0" collapsed="false">
      <c r="A10137" s="64" t="s">
        <v>1355</v>
      </c>
      <c r="B10137" s="64"/>
      <c r="C10137" s="64"/>
      <c r="D10137" s="64"/>
      <c r="E10137" s="64"/>
      <c r="F10137" s="64"/>
      <c r="G10137" s="65" t="n">
        <v>15.98</v>
      </c>
    </row>
    <row r="10138" customFormat="false" ht="15" hidden="false" customHeight="false" outlineLevel="0" collapsed="false">
      <c r="A10138" s="64" t="s">
        <v>1356</v>
      </c>
      <c r="B10138" s="64"/>
      <c r="C10138" s="64"/>
      <c r="D10138" s="64"/>
      <c r="E10138" s="64"/>
      <c r="F10138" s="64"/>
      <c r="G10138" s="65" t="n">
        <v>0</v>
      </c>
    </row>
    <row r="10139" customFormat="false" ht="15" hidden="false" customHeight="false" outlineLevel="0" collapsed="false">
      <c r="A10139" s="64" t="s">
        <v>1357</v>
      </c>
      <c r="B10139" s="64"/>
      <c r="C10139" s="64"/>
      <c r="D10139" s="64"/>
      <c r="E10139" s="64"/>
      <c r="F10139" s="64"/>
      <c r="G10139" s="65" t="n">
        <v>4.1</v>
      </c>
    </row>
    <row r="10140" customFormat="false" ht="15" hidden="false" customHeight="false" outlineLevel="0" collapsed="false">
      <c r="A10140" s="64" t="s">
        <v>1358</v>
      </c>
      <c r="B10140" s="64"/>
      <c r="C10140" s="64"/>
      <c r="D10140" s="64"/>
      <c r="E10140" s="64"/>
      <c r="F10140" s="64"/>
      <c r="G10140" s="65" t="n">
        <v>0</v>
      </c>
    </row>
    <row r="10141" customFormat="false" ht="15" hidden="false" customHeight="false" outlineLevel="0" collapsed="false">
      <c r="A10141" s="64" t="s">
        <v>1359</v>
      </c>
      <c r="B10141" s="64"/>
      <c r="C10141" s="64"/>
      <c r="D10141" s="64"/>
      <c r="E10141" s="64"/>
      <c r="F10141" s="64"/>
      <c r="G10141" s="65" t="n">
        <v>4.1</v>
      </c>
    </row>
    <row r="10142" customFormat="false" ht="15" hidden="false" customHeight="false" outlineLevel="0" collapsed="false">
      <c r="A10142" s="64" t="s">
        <v>1360</v>
      </c>
      <c r="B10142" s="64"/>
      <c r="C10142" s="64"/>
      <c r="D10142" s="64"/>
      <c r="E10142" s="64"/>
      <c r="F10142" s="64"/>
      <c r="G10142" s="65" t="n">
        <v>20.07</v>
      </c>
    </row>
    <row r="10143" customFormat="false" ht="15" hidden="false" customHeight="false" outlineLevel="0" collapsed="false">
      <c r="A10143" s="64" t="s">
        <v>1361</v>
      </c>
      <c r="B10143" s="64"/>
      <c r="C10143" s="64"/>
      <c r="D10143" s="64"/>
      <c r="E10143" s="64"/>
      <c r="F10143" s="64"/>
      <c r="G10143" s="65" t="n">
        <v>1</v>
      </c>
    </row>
    <row r="10144" customFormat="false" ht="15" hidden="false" customHeight="false" outlineLevel="0" collapsed="false">
      <c r="A10144" s="64" t="s">
        <v>1362</v>
      </c>
      <c r="B10144" s="64"/>
      <c r="C10144" s="64"/>
      <c r="D10144" s="64"/>
      <c r="E10144" s="64"/>
      <c r="F10144" s="64"/>
      <c r="G10144" s="65" t="n">
        <f aca="false">G10142*G10143</f>
        <v>20.07</v>
      </c>
    </row>
    <row r="10145" customFormat="false" ht="15" hidden="false" customHeight="false" outlineLevel="0" collapsed="false">
      <c r="A10145" s="66"/>
      <c r="B10145" s="66"/>
      <c r="C10145" s="66"/>
      <c r="D10145" s="66"/>
      <c r="E10145" s="66"/>
      <c r="F10145" s="66"/>
      <c r="G10145" s="66"/>
    </row>
    <row r="10146" customFormat="false" ht="38.25" hidden="false" customHeight="false" outlineLevel="0" collapsed="false">
      <c r="A10146" s="30" t="s">
        <v>1137</v>
      </c>
      <c r="B10146" s="30" t="s">
        <v>385</v>
      </c>
      <c r="C10146" s="61" t="s">
        <v>17</v>
      </c>
      <c r="D10146" s="61" t="s">
        <v>23</v>
      </c>
      <c r="E10146" s="62"/>
      <c r="F10146" s="25"/>
      <c r="G10146" s="25"/>
    </row>
    <row r="10147" customFormat="false" ht="38.25" hidden="false" customHeight="false" outlineLevel="0" collapsed="false">
      <c r="A10147" s="63" t="n">
        <v>2593</v>
      </c>
      <c r="B10147" s="23" t="s">
        <v>1800</v>
      </c>
      <c r="C10147" s="24" t="s">
        <v>1343</v>
      </c>
      <c r="D10147" s="24" t="s">
        <v>23</v>
      </c>
      <c r="E10147" s="62" t="n">
        <v>6</v>
      </c>
      <c r="F10147" s="26" t="n">
        <v>4.18</v>
      </c>
      <c r="G10147" s="26" t="n">
        <v>25.08</v>
      </c>
    </row>
    <row r="10148" customFormat="false" ht="25.5" hidden="false" customHeight="false" outlineLevel="0" collapsed="false">
      <c r="A10148" s="63" t="n">
        <v>39175</v>
      </c>
      <c r="B10148" s="23" t="s">
        <v>1801</v>
      </c>
      <c r="C10148" s="24" t="s">
        <v>1343</v>
      </c>
      <c r="D10148" s="24" t="s">
        <v>23</v>
      </c>
      <c r="E10148" s="62" t="n">
        <v>12</v>
      </c>
      <c r="F10148" s="26" t="n">
        <v>0.43</v>
      </c>
      <c r="G10148" s="26" t="n">
        <v>5.16</v>
      </c>
    </row>
    <row r="10149" customFormat="false" ht="25.5" hidden="false" customHeight="false" outlineLevel="0" collapsed="false">
      <c r="A10149" s="63" t="n">
        <v>39209</v>
      </c>
      <c r="B10149" s="23" t="s">
        <v>1802</v>
      </c>
      <c r="C10149" s="24" t="s">
        <v>1343</v>
      </c>
      <c r="D10149" s="24" t="s">
        <v>23</v>
      </c>
      <c r="E10149" s="62" t="n">
        <v>12</v>
      </c>
      <c r="F10149" s="26" t="n">
        <v>0.22</v>
      </c>
      <c r="G10149" s="26" t="n">
        <v>2.64</v>
      </c>
    </row>
    <row r="10150" customFormat="false" ht="25.5" hidden="false" customHeight="false" outlineLevel="0" collapsed="false">
      <c r="A10150" s="63" t="s">
        <v>1367</v>
      </c>
      <c r="B10150" s="23" t="s">
        <v>1368</v>
      </c>
      <c r="C10150" s="24" t="s">
        <v>17</v>
      </c>
      <c r="D10150" s="24" t="s">
        <v>1314</v>
      </c>
      <c r="E10150" s="62" t="n">
        <v>1.5</v>
      </c>
      <c r="F10150" s="26" t="n">
        <v>15.68</v>
      </c>
      <c r="G10150" s="26" t="n">
        <v>23.52</v>
      </c>
    </row>
    <row r="10151" customFormat="false" ht="15" hidden="false" customHeight="false" outlineLevel="0" collapsed="false">
      <c r="A10151" s="64" t="s">
        <v>1353</v>
      </c>
      <c r="B10151" s="64"/>
      <c r="C10151" s="64"/>
      <c r="D10151" s="64"/>
      <c r="E10151" s="64"/>
      <c r="F10151" s="64"/>
      <c r="G10151" s="65" t="n">
        <v>2.87</v>
      </c>
    </row>
    <row r="10152" customFormat="false" ht="15" hidden="false" customHeight="false" outlineLevel="0" collapsed="false">
      <c r="A10152" s="64" t="s">
        <v>1354</v>
      </c>
      <c r="B10152" s="64"/>
      <c r="C10152" s="64"/>
      <c r="D10152" s="64"/>
      <c r="E10152" s="64"/>
      <c r="F10152" s="64"/>
      <c r="G10152" s="65" t="n">
        <v>6.53</v>
      </c>
    </row>
    <row r="10153" customFormat="false" ht="15" hidden="false" customHeight="false" outlineLevel="0" collapsed="false">
      <c r="A10153" s="64" t="s">
        <v>1355</v>
      </c>
      <c r="B10153" s="64"/>
      <c r="C10153" s="64"/>
      <c r="D10153" s="64"/>
      <c r="E10153" s="64"/>
      <c r="F10153" s="64"/>
      <c r="G10153" s="65" t="n">
        <v>9.4</v>
      </c>
    </row>
    <row r="10154" customFormat="false" ht="15" hidden="false" customHeight="false" outlineLevel="0" collapsed="false">
      <c r="A10154" s="64" t="s">
        <v>1356</v>
      </c>
      <c r="B10154" s="64"/>
      <c r="C10154" s="64"/>
      <c r="D10154" s="64"/>
      <c r="E10154" s="64"/>
      <c r="F10154" s="64"/>
      <c r="G10154" s="65" t="n">
        <v>0</v>
      </c>
    </row>
    <row r="10155" customFormat="false" ht="15" hidden="false" customHeight="false" outlineLevel="0" collapsed="false">
      <c r="A10155" s="64" t="s">
        <v>1357</v>
      </c>
      <c r="B10155" s="64"/>
      <c r="C10155" s="64"/>
      <c r="D10155" s="64"/>
      <c r="E10155" s="64"/>
      <c r="F10155" s="64"/>
      <c r="G10155" s="65" t="n">
        <v>2.41</v>
      </c>
    </row>
    <row r="10156" customFormat="false" ht="15" hidden="false" customHeight="false" outlineLevel="0" collapsed="false">
      <c r="A10156" s="64" t="s">
        <v>1358</v>
      </c>
      <c r="B10156" s="64"/>
      <c r="C10156" s="64"/>
      <c r="D10156" s="64"/>
      <c r="E10156" s="64"/>
      <c r="F10156" s="64"/>
      <c r="G10156" s="65" t="n">
        <v>0</v>
      </c>
    </row>
    <row r="10157" customFormat="false" ht="15" hidden="false" customHeight="false" outlineLevel="0" collapsed="false">
      <c r="A10157" s="64" t="s">
        <v>1359</v>
      </c>
      <c r="B10157" s="64"/>
      <c r="C10157" s="64"/>
      <c r="D10157" s="64"/>
      <c r="E10157" s="64"/>
      <c r="F10157" s="64"/>
      <c r="G10157" s="65" t="n">
        <v>2.41</v>
      </c>
    </row>
    <row r="10158" customFormat="false" ht="15" hidden="false" customHeight="false" outlineLevel="0" collapsed="false">
      <c r="A10158" s="64" t="s">
        <v>1360</v>
      </c>
      <c r="B10158" s="64"/>
      <c r="C10158" s="64"/>
      <c r="D10158" s="64"/>
      <c r="E10158" s="64"/>
      <c r="F10158" s="64"/>
      <c r="G10158" s="65" t="n">
        <v>11.81</v>
      </c>
    </row>
    <row r="10159" customFormat="false" ht="15" hidden="false" customHeight="false" outlineLevel="0" collapsed="false">
      <c r="A10159" s="64" t="s">
        <v>1361</v>
      </c>
      <c r="B10159" s="64"/>
      <c r="C10159" s="64"/>
      <c r="D10159" s="64"/>
      <c r="E10159" s="64"/>
      <c r="F10159" s="64"/>
      <c r="G10159" s="65" t="n">
        <v>6</v>
      </c>
    </row>
    <row r="10160" customFormat="false" ht="15" hidden="false" customHeight="false" outlineLevel="0" collapsed="false">
      <c r="A10160" s="64" t="s">
        <v>1362</v>
      </c>
      <c r="B10160" s="64"/>
      <c r="C10160" s="64"/>
      <c r="D10160" s="64"/>
      <c r="E10160" s="64"/>
      <c r="F10160" s="64"/>
      <c r="G10160" s="65" t="n">
        <f aca="false">G10158*G10159</f>
        <v>70.86</v>
      </c>
    </row>
    <row r="10161" customFormat="false" ht="15" hidden="false" customHeight="false" outlineLevel="0" collapsed="false">
      <c r="A10161" s="66"/>
      <c r="B10161" s="66"/>
      <c r="C10161" s="66"/>
      <c r="D10161" s="66"/>
      <c r="E10161" s="66"/>
      <c r="F10161" s="66"/>
      <c r="G10161" s="66"/>
    </row>
    <row r="10162" customFormat="false" ht="38.25" hidden="false" customHeight="false" outlineLevel="0" collapsed="false">
      <c r="A10162" s="30" t="s">
        <v>1138</v>
      </c>
      <c r="B10162" s="30" t="s">
        <v>387</v>
      </c>
      <c r="C10162" s="61" t="s">
        <v>17</v>
      </c>
      <c r="D10162" s="61" t="s">
        <v>23</v>
      </c>
      <c r="E10162" s="62"/>
      <c r="F10162" s="25"/>
      <c r="G10162" s="25"/>
    </row>
    <row r="10163" customFormat="false" ht="38.25" hidden="false" customHeight="false" outlineLevel="0" collapsed="false">
      <c r="A10163" s="63" t="n">
        <v>2570</v>
      </c>
      <c r="B10163" s="23" t="s">
        <v>1803</v>
      </c>
      <c r="C10163" s="24" t="s">
        <v>1343</v>
      </c>
      <c r="D10163" s="24" t="s">
        <v>23</v>
      </c>
      <c r="E10163" s="62" t="n">
        <v>2</v>
      </c>
      <c r="F10163" s="26" t="n">
        <v>6.58</v>
      </c>
      <c r="G10163" s="26" t="n">
        <v>13.16</v>
      </c>
    </row>
    <row r="10164" customFormat="false" ht="25.5" hidden="false" customHeight="false" outlineLevel="0" collapsed="false">
      <c r="A10164" s="63" t="n">
        <v>39176</v>
      </c>
      <c r="B10164" s="23" t="s">
        <v>1804</v>
      </c>
      <c r="C10164" s="24" t="s">
        <v>1343</v>
      </c>
      <c r="D10164" s="24" t="s">
        <v>23</v>
      </c>
      <c r="E10164" s="62" t="n">
        <v>4</v>
      </c>
      <c r="F10164" s="26" t="n">
        <v>0.46</v>
      </c>
      <c r="G10164" s="26" t="n">
        <v>1.84</v>
      </c>
    </row>
    <row r="10165" customFormat="false" ht="25.5" hidden="false" customHeight="false" outlineLevel="0" collapsed="false">
      <c r="A10165" s="63" t="n">
        <v>39210</v>
      </c>
      <c r="B10165" s="23" t="s">
        <v>1805</v>
      </c>
      <c r="C10165" s="24" t="s">
        <v>1343</v>
      </c>
      <c r="D10165" s="24" t="s">
        <v>23</v>
      </c>
      <c r="E10165" s="62" t="n">
        <v>4</v>
      </c>
      <c r="F10165" s="26" t="n">
        <v>0.34</v>
      </c>
      <c r="G10165" s="26" t="n">
        <v>1.36</v>
      </c>
    </row>
    <row r="10166" customFormat="false" ht="25.5" hidden="false" customHeight="false" outlineLevel="0" collapsed="false">
      <c r="A10166" s="63" t="s">
        <v>1367</v>
      </c>
      <c r="B10166" s="23" t="s">
        <v>1368</v>
      </c>
      <c r="C10166" s="24" t="s">
        <v>17</v>
      </c>
      <c r="D10166" s="24" t="s">
        <v>1314</v>
      </c>
      <c r="E10166" s="62" t="n">
        <v>0.6</v>
      </c>
      <c r="F10166" s="26" t="n">
        <v>15.68</v>
      </c>
      <c r="G10166" s="26" t="n">
        <v>9.41</v>
      </c>
    </row>
    <row r="10167" customFormat="false" ht="15" hidden="false" customHeight="false" outlineLevel="0" collapsed="false">
      <c r="A10167" s="64" t="s">
        <v>1353</v>
      </c>
      <c r="B10167" s="64"/>
      <c r="C10167" s="64"/>
      <c r="D10167" s="64"/>
      <c r="E10167" s="64"/>
      <c r="F10167" s="64"/>
      <c r="G10167" s="65" t="n">
        <v>3.44</v>
      </c>
    </row>
    <row r="10168" customFormat="false" ht="15" hidden="false" customHeight="false" outlineLevel="0" collapsed="false">
      <c r="A10168" s="64" t="s">
        <v>1354</v>
      </c>
      <c r="B10168" s="64"/>
      <c r="C10168" s="64"/>
      <c r="D10168" s="64"/>
      <c r="E10168" s="64"/>
      <c r="F10168" s="64"/>
      <c r="G10168" s="65" t="n">
        <v>9.44</v>
      </c>
    </row>
    <row r="10169" customFormat="false" ht="15" hidden="false" customHeight="false" outlineLevel="0" collapsed="false">
      <c r="A10169" s="64" t="s">
        <v>1355</v>
      </c>
      <c r="B10169" s="64"/>
      <c r="C10169" s="64"/>
      <c r="D10169" s="64"/>
      <c r="E10169" s="64"/>
      <c r="F10169" s="64"/>
      <c r="G10169" s="65" t="n">
        <v>12.88</v>
      </c>
    </row>
    <row r="10170" customFormat="false" ht="15" hidden="false" customHeight="false" outlineLevel="0" collapsed="false">
      <c r="A10170" s="64" t="s">
        <v>1356</v>
      </c>
      <c r="B10170" s="64"/>
      <c r="C10170" s="64"/>
      <c r="D10170" s="64"/>
      <c r="E10170" s="64"/>
      <c r="F10170" s="64"/>
      <c r="G10170" s="65" t="n">
        <v>0</v>
      </c>
    </row>
    <row r="10171" customFormat="false" ht="15" hidden="false" customHeight="false" outlineLevel="0" collapsed="false">
      <c r="A10171" s="64" t="s">
        <v>1357</v>
      </c>
      <c r="B10171" s="64"/>
      <c r="C10171" s="64"/>
      <c r="D10171" s="64"/>
      <c r="E10171" s="64"/>
      <c r="F10171" s="64"/>
      <c r="G10171" s="65" t="n">
        <v>3.3</v>
      </c>
    </row>
    <row r="10172" customFormat="false" ht="15" hidden="false" customHeight="false" outlineLevel="0" collapsed="false">
      <c r="A10172" s="64" t="s">
        <v>1358</v>
      </c>
      <c r="B10172" s="64"/>
      <c r="C10172" s="64"/>
      <c r="D10172" s="64"/>
      <c r="E10172" s="64"/>
      <c r="F10172" s="64"/>
      <c r="G10172" s="65" t="n">
        <v>0</v>
      </c>
    </row>
    <row r="10173" customFormat="false" ht="15" hidden="false" customHeight="false" outlineLevel="0" collapsed="false">
      <c r="A10173" s="64" t="s">
        <v>1359</v>
      </c>
      <c r="B10173" s="64"/>
      <c r="C10173" s="64"/>
      <c r="D10173" s="64"/>
      <c r="E10173" s="64"/>
      <c r="F10173" s="64"/>
      <c r="G10173" s="65" t="n">
        <v>3.3</v>
      </c>
    </row>
    <row r="10174" customFormat="false" ht="15" hidden="false" customHeight="false" outlineLevel="0" collapsed="false">
      <c r="A10174" s="64" t="s">
        <v>1360</v>
      </c>
      <c r="B10174" s="64"/>
      <c r="C10174" s="64"/>
      <c r="D10174" s="64"/>
      <c r="E10174" s="64"/>
      <c r="F10174" s="64"/>
      <c r="G10174" s="65" t="n">
        <v>16.19</v>
      </c>
    </row>
    <row r="10175" customFormat="false" ht="15" hidden="false" customHeight="false" outlineLevel="0" collapsed="false">
      <c r="A10175" s="64" t="s">
        <v>1361</v>
      </c>
      <c r="B10175" s="64"/>
      <c r="C10175" s="64"/>
      <c r="D10175" s="64"/>
      <c r="E10175" s="64"/>
      <c r="F10175" s="64"/>
      <c r="G10175" s="65" t="n">
        <v>2</v>
      </c>
    </row>
    <row r="10176" customFormat="false" ht="15" hidden="false" customHeight="false" outlineLevel="0" collapsed="false">
      <c r="A10176" s="64" t="s">
        <v>1362</v>
      </c>
      <c r="B10176" s="64"/>
      <c r="C10176" s="64"/>
      <c r="D10176" s="64"/>
      <c r="E10176" s="64"/>
      <c r="F10176" s="64"/>
      <c r="G10176" s="65" t="n">
        <f aca="false">G10174*G10175</f>
        <v>32.38</v>
      </c>
    </row>
    <row r="10177" customFormat="false" ht="15" hidden="false" customHeight="false" outlineLevel="0" collapsed="false">
      <c r="A10177" s="66"/>
      <c r="B10177" s="66"/>
      <c r="C10177" s="66"/>
      <c r="D10177" s="66"/>
      <c r="E10177" s="66"/>
      <c r="F10177" s="66"/>
      <c r="G10177" s="66"/>
    </row>
    <row r="10178" customFormat="false" ht="38.25" hidden="false" customHeight="false" outlineLevel="0" collapsed="false">
      <c r="A10178" s="30" t="s">
        <v>1139</v>
      </c>
      <c r="B10178" s="30" t="s">
        <v>393</v>
      </c>
      <c r="C10178" s="61" t="s">
        <v>17</v>
      </c>
      <c r="D10178" s="61" t="s">
        <v>23</v>
      </c>
      <c r="E10178" s="62"/>
      <c r="F10178" s="25"/>
      <c r="G10178" s="25"/>
    </row>
    <row r="10179" customFormat="false" ht="38.25" hidden="false" customHeight="false" outlineLevel="0" collapsed="false">
      <c r="A10179" s="63" t="n">
        <v>2586</v>
      </c>
      <c r="B10179" s="23" t="s">
        <v>1810</v>
      </c>
      <c r="C10179" s="24" t="s">
        <v>1343</v>
      </c>
      <c r="D10179" s="24" t="s">
        <v>23</v>
      </c>
      <c r="E10179" s="62" t="n">
        <v>7</v>
      </c>
      <c r="F10179" s="26" t="n">
        <v>7.77</v>
      </c>
      <c r="G10179" s="26" t="n">
        <v>54.39</v>
      </c>
    </row>
    <row r="10180" customFormat="false" ht="25.5" hidden="false" customHeight="false" outlineLevel="0" collapsed="false">
      <c r="A10180" s="63" t="n">
        <v>39176</v>
      </c>
      <c r="B10180" s="23" t="s">
        <v>1804</v>
      </c>
      <c r="C10180" s="24" t="s">
        <v>1343</v>
      </c>
      <c r="D10180" s="24" t="s">
        <v>23</v>
      </c>
      <c r="E10180" s="62" t="n">
        <v>21</v>
      </c>
      <c r="F10180" s="26" t="n">
        <v>0.46</v>
      </c>
      <c r="G10180" s="26" t="n">
        <v>9.66</v>
      </c>
    </row>
    <row r="10181" customFormat="false" ht="25.5" hidden="false" customHeight="false" outlineLevel="0" collapsed="false">
      <c r="A10181" s="63" t="n">
        <v>39210</v>
      </c>
      <c r="B10181" s="23" t="s">
        <v>1805</v>
      </c>
      <c r="C10181" s="24" t="s">
        <v>1343</v>
      </c>
      <c r="D10181" s="24" t="s">
        <v>23</v>
      </c>
      <c r="E10181" s="62" t="n">
        <v>21</v>
      </c>
      <c r="F10181" s="26" t="n">
        <v>0.34</v>
      </c>
      <c r="G10181" s="26" t="n">
        <v>7.14</v>
      </c>
    </row>
    <row r="10182" customFormat="false" ht="25.5" hidden="false" customHeight="false" outlineLevel="0" collapsed="false">
      <c r="A10182" s="63" t="s">
        <v>1367</v>
      </c>
      <c r="B10182" s="23" t="s">
        <v>1368</v>
      </c>
      <c r="C10182" s="24" t="s">
        <v>17</v>
      </c>
      <c r="D10182" s="24" t="s">
        <v>1314</v>
      </c>
      <c r="E10182" s="62" t="n">
        <v>2.1</v>
      </c>
      <c r="F10182" s="26" t="n">
        <v>15.68</v>
      </c>
      <c r="G10182" s="26" t="n">
        <v>32.92</v>
      </c>
    </row>
    <row r="10183" customFormat="false" ht="15" hidden="false" customHeight="false" outlineLevel="0" collapsed="false">
      <c r="A10183" s="64" t="s">
        <v>1353</v>
      </c>
      <c r="B10183" s="64"/>
      <c r="C10183" s="64"/>
      <c r="D10183" s="64"/>
      <c r="E10183" s="64"/>
      <c r="F10183" s="64"/>
      <c r="G10183" s="65" t="n">
        <v>3.44</v>
      </c>
    </row>
    <row r="10184" customFormat="false" ht="15" hidden="false" customHeight="false" outlineLevel="0" collapsed="false">
      <c r="A10184" s="64" t="s">
        <v>1354</v>
      </c>
      <c r="B10184" s="64"/>
      <c r="C10184" s="64"/>
      <c r="D10184" s="64"/>
      <c r="E10184" s="64"/>
      <c r="F10184" s="64"/>
      <c r="G10184" s="65" t="n">
        <v>11.43</v>
      </c>
    </row>
    <row r="10185" customFormat="false" ht="15" hidden="false" customHeight="false" outlineLevel="0" collapsed="false">
      <c r="A10185" s="64" t="s">
        <v>1355</v>
      </c>
      <c r="B10185" s="64"/>
      <c r="C10185" s="64"/>
      <c r="D10185" s="64"/>
      <c r="E10185" s="64"/>
      <c r="F10185" s="64"/>
      <c r="G10185" s="65" t="n">
        <v>14.87</v>
      </c>
    </row>
    <row r="10186" customFormat="false" ht="15" hidden="false" customHeight="false" outlineLevel="0" collapsed="false">
      <c r="A10186" s="64" t="s">
        <v>1356</v>
      </c>
      <c r="B10186" s="64"/>
      <c r="C10186" s="64"/>
      <c r="D10186" s="64"/>
      <c r="E10186" s="64"/>
      <c r="F10186" s="64"/>
      <c r="G10186" s="65" t="n">
        <v>0</v>
      </c>
    </row>
    <row r="10187" customFormat="false" ht="15" hidden="false" customHeight="false" outlineLevel="0" collapsed="false">
      <c r="A10187" s="64" t="s">
        <v>1357</v>
      </c>
      <c r="B10187" s="64"/>
      <c r="C10187" s="64"/>
      <c r="D10187" s="64"/>
      <c r="E10187" s="64"/>
      <c r="F10187" s="64"/>
      <c r="G10187" s="65" t="n">
        <v>3.81</v>
      </c>
    </row>
    <row r="10188" customFormat="false" ht="15" hidden="false" customHeight="false" outlineLevel="0" collapsed="false">
      <c r="A10188" s="64" t="s">
        <v>1358</v>
      </c>
      <c r="B10188" s="64"/>
      <c r="C10188" s="64"/>
      <c r="D10188" s="64"/>
      <c r="E10188" s="64"/>
      <c r="F10188" s="64"/>
      <c r="G10188" s="65" t="n">
        <v>0</v>
      </c>
    </row>
    <row r="10189" customFormat="false" ht="15" hidden="false" customHeight="false" outlineLevel="0" collapsed="false">
      <c r="A10189" s="64" t="s">
        <v>1359</v>
      </c>
      <c r="B10189" s="64"/>
      <c r="C10189" s="64"/>
      <c r="D10189" s="64"/>
      <c r="E10189" s="64"/>
      <c r="F10189" s="64"/>
      <c r="G10189" s="65" t="n">
        <v>3.81</v>
      </c>
    </row>
    <row r="10190" customFormat="false" ht="15" hidden="false" customHeight="false" outlineLevel="0" collapsed="false">
      <c r="A10190" s="64" t="s">
        <v>1360</v>
      </c>
      <c r="B10190" s="64"/>
      <c r="C10190" s="64"/>
      <c r="D10190" s="64"/>
      <c r="E10190" s="64"/>
      <c r="F10190" s="64"/>
      <c r="G10190" s="65" t="n">
        <v>18.69</v>
      </c>
    </row>
    <row r="10191" customFormat="false" ht="15" hidden="false" customHeight="false" outlineLevel="0" collapsed="false">
      <c r="A10191" s="64" t="s">
        <v>1361</v>
      </c>
      <c r="B10191" s="64"/>
      <c r="C10191" s="64"/>
      <c r="D10191" s="64"/>
      <c r="E10191" s="64"/>
      <c r="F10191" s="64"/>
      <c r="G10191" s="65" t="n">
        <v>7</v>
      </c>
    </row>
    <row r="10192" customFormat="false" ht="15" hidden="false" customHeight="false" outlineLevel="0" collapsed="false">
      <c r="A10192" s="64" t="s">
        <v>1362</v>
      </c>
      <c r="B10192" s="64"/>
      <c r="C10192" s="64"/>
      <c r="D10192" s="64"/>
      <c r="E10192" s="64"/>
      <c r="F10192" s="64"/>
      <c r="G10192" s="65" t="n">
        <f aca="false">G10190*G10191</f>
        <v>130.83</v>
      </c>
    </row>
    <row r="10193" customFormat="false" ht="15" hidden="false" customHeight="false" outlineLevel="0" collapsed="false">
      <c r="A10193" s="66"/>
      <c r="B10193" s="66"/>
      <c r="C10193" s="66"/>
      <c r="D10193" s="66"/>
      <c r="E10193" s="66"/>
      <c r="F10193" s="66"/>
      <c r="G10193" s="66"/>
    </row>
    <row r="10194" customFormat="false" ht="38.25" hidden="false" customHeight="false" outlineLevel="0" collapsed="false">
      <c r="A10194" s="30" t="s">
        <v>1140</v>
      </c>
      <c r="B10194" s="30" t="s">
        <v>395</v>
      </c>
      <c r="C10194" s="61" t="s">
        <v>17</v>
      </c>
      <c r="D10194" s="61" t="s">
        <v>23</v>
      </c>
      <c r="E10194" s="62"/>
      <c r="F10194" s="25"/>
      <c r="G10194" s="25"/>
    </row>
    <row r="10195" customFormat="false" ht="38.25" hidden="false" customHeight="false" outlineLevel="0" collapsed="false">
      <c r="A10195" s="63" t="n">
        <v>2575</v>
      </c>
      <c r="B10195" s="23" t="s">
        <v>1811</v>
      </c>
      <c r="C10195" s="24" t="s">
        <v>1343</v>
      </c>
      <c r="D10195" s="24" t="s">
        <v>23</v>
      </c>
      <c r="E10195" s="62" t="n">
        <v>2</v>
      </c>
      <c r="F10195" s="26" t="n">
        <v>11.54</v>
      </c>
      <c r="G10195" s="26" t="n">
        <v>23.08</v>
      </c>
    </row>
    <row r="10196" customFormat="false" ht="25.5" hidden="false" customHeight="false" outlineLevel="0" collapsed="false">
      <c r="A10196" s="63" t="n">
        <v>39177</v>
      </c>
      <c r="B10196" s="23" t="s">
        <v>1812</v>
      </c>
      <c r="C10196" s="24" t="s">
        <v>1343</v>
      </c>
      <c r="D10196" s="24" t="s">
        <v>23</v>
      </c>
      <c r="E10196" s="62" t="n">
        <v>6</v>
      </c>
      <c r="F10196" s="26" t="n">
        <v>0.71</v>
      </c>
      <c r="G10196" s="26" t="n">
        <v>4.26</v>
      </c>
    </row>
    <row r="10197" customFormat="false" ht="38.25" hidden="false" customHeight="false" outlineLevel="0" collapsed="false">
      <c r="A10197" s="63" t="n">
        <v>39211</v>
      </c>
      <c r="B10197" s="23" t="s">
        <v>1813</v>
      </c>
      <c r="C10197" s="24" t="s">
        <v>1343</v>
      </c>
      <c r="D10197" s="24" t="s">
        <v>23</v>
      </c>
      <c r="E10197" s="62" t="n">
        <v>6</v>
      </c>
      <c r="F10197" s="26" t="n">
        <v>0.62</v>
      </c>
      <c r="G10197" s="26" t="n">
        <v>3.72</v>
      </c>
    </row>
    <row r="10198" customFormat="false" ht="25.5" hidden="false" customHeight="false" outlineLevel="0" collapsed="false">
      <c r="A10198" s="63" t="s">
        <v>1367</v>
      </c>
      <c r="B10198" s="23" t="s">
        <v>1368</v>
      </c>
      <c r="C10198" s="24" t="s">
        <v>17</v>
      </c>
      <c r="D10198" s="24" t="s">
        <v>1314</v>
      </c>
      <c r="E10198" s="62" t="n">
        <v>0.6</v>
      </c>
      <c r="F10198" s="26" t="n">
        <v>15.68</v>
      </c>
      <c r="G10198" s="26" t="n">
        <v>9.41</v>
      </c>
    </row>
    <row r="10199" customFormat="false" ht="15" hidden="false" customHeight="false" outlineLevel="0" collapsed="false">
      <c r="A10199" s="64" t="s">
        <v>1353</v>
      </c>
      <c r="B10199" s="64"/>
      <c r="C10199" s="64"/>
      <c r="D10199" s="64"/>
      <c r="E10199" s="64"/>
      <c r="F10199" s="64"/>
      <c r="G10199" s="65" t="n">
        <v>3.44</v>
      </c>
    </row>
    <row r="10200" customFormat="false" ht="15" hidden="false" customHeight="false" outlineLevel="0" collapsed="false">
      <c r="A10200" s="64" t="s">
        <v>1354</v>
      </c>
      <c r="B10200" s="64"/>
      <c r="C10200" s="64"/>
      <c r="D10200" s="64"/>
      <c r="E10200" s="64"/>
      <c r="F10200" s="64"/>
      <c r="G10200" s="65" t="n">
        <v>16.79</v>
      </c>
    </row>
    <row r="10201" customFormat="false" ht="15" hidden="false" customHeight="false" outlineLevel="0" collapsed="false">
      <c r="A10201" s="64" t="s">
        <v>1355</v>
      </c>
      <c r="B10201" s="64"/>
      <c r="C10201" s="64"/>
      <c r="D10201" s="64"/>
      <c r="E10201" s="64"/>
      <c r="F10201" s="64"/>
      <c r="G10201" s="65" t="n">
        <v>20.23</v>
      </c>
    </row>
    <row r="10202" customFormat="false" ht="15" hidden="false" customHeight="false" outlineLevel="0" collapsed="false">
      <c r="A10202" s="64" t="s">
        <v>1356</v>
      </c>
      <c r="B10202" s="64"/>
      <c r="C10202" s="64"/>
      <c r="D10202" s="64"/>
      <c r="E10202" s="64"/>
      <c r="F10202" s="64"/>
      <c r="G10202" s="65" t="n">
        <v>0</v>
      </c>
    </row>
    <row r="10203" customFormat="false" ht="15" hidden="false" customHeight="false" outlineLevel="0" collapsed="false">
      <c r="A10203" s="64" t="s">
        <v>1357</v>
      </c>
      <c r="B10203" s="64"/>
      <c r="C10203" s="64"/>
      <c r="D10203" s="64"/>
      <c r="E10203" s="64"/>
      <c r="F10203" s="64"/>
      <c r="G10203" s="65" t="n">
        <v>5.19</v>
      </c>
    </row>
    <row r="10204" customFormat="false" ht="15" hidden="false" customHeight="false" outlineLevel="0" collapsed="false">
      <c r="A10204" s="64" t="s">
        <v>1358</v>
      </c>
      <c r="B10204" s="64"/>
      <c r="C10204" s="64"/>
      <c r="D10204" s="64"/>
      <c r="E10204" s="64"/>
      <c r="F10204" s="64"/>
      <c r="G10204" s="65" t="n">
        <v>0</v>
      </c>
    </row>
    <row r="10205" customFormat="false" ht="15" hidden="false" customHeight="false" outlineLevel="0" collapsed="false">
      <c r="A10205" s="64" t="s">
        <v>1359</v>
      </c>
      <c r="B10205" s="64"/>
      <c r="C10205" s="64"/>
      <c r="D10205" s="64"/>
      <c r="E10205" s="64"/>
      <c r="F10205" s="64"/>
      <c r="G10205" s="65" t="n">
        <v>5.19</v>
      </c>
    </row>
    <row r="10206" customFormat="false" ht="15" hidden="false" customHeight="false" outlineLevel="0" collapsed="false">
      <c r="A10206" s="64" t="s">
        <v>1360</v>
      </c>
      <c r="B10206" s="64"/>
      <c r="C10206" s="64"/>
      <c r="D10206" s="64"/>
      <c r="E10206" s="64"/>
      <c r="F10206" s="64"/>
      <c r="G10206" s="65" t="n">
        <v>25.42</v>
      </c>
    </row>
    <row r="10207" customFormat="false" ht="15" hidden="false" customHeight="false" outlineLevel="0" collapsed="false">
      <c r="A10207" s="64" t="s">
        <v>1361</v>
      </c>
      <c r="B10207" s="64"/>
      <c r="C10207" s="64"/>
      <c r="D10207" s="64"/>
      <c r="E10207" s="64"/>
      <c r="F10207" s="64"/>
      <c r="G10207" s="65" t="n">
        <v>2</v>
      </c>
    </row>
    <row r="10208" customFormat="false" ht="15" hidden="false" customHeight="false" outlineLevel="0" collapsed="false">
      <c r="A10208" s="64" t="s">
        <v>1362</v>
      </c>
      <c r="B10208" s="64"/>
      <c r="C10208" s="64"/>
      <c r="D10208" s="64"/>
      <c r="E10208" s="64"/>
      <c r="F10208" s="64"/>
      <c r="G10208" s="65" t="n">
        <f aca="false">G10206*G10207</f>
        <v>50.84</v>
      </c>
    </row>
    <row r="10209" customFormat="false" ht="15" hidden="false" customHeight="false" outlineLevel="0" collapsed="false">
      <c r="A10209" s="66"/>
      <c r="B10209" s="66"/>
      <c r="C10209" s="66"/>
      <c r="D10209" s="66"/>
      <c r="E10209" s="66"/>
      <c r="F10209" s="66"/>
      <c r="G10209" s="66"/>
    </row>
    <row r="10210" customFormat="false" ht="38.25" hidden="false" customHeight="false" outlineLevel="0" collapsed="false">
      <c r="A10210" s="30" t="s">
        <v>1141</v>
      </c>
      <c r="B10210" s="30" t="s">
        <v>397</v>
      </c>
      <c r="C10210" s="61" t="s">
        <v>17</v>
      </c>
      <c r="D10210" s="61" t="s">
        <v>23</v>
      </c>
      <c r="E10210" s="62"/>
      <c r="F10210" s="25"/>
      <c r="G10210" s="25"/>
    </row>
    <row r="10211" customFormat="false" ht="25.5" hidden="false" customHeight="false" outlineLevel="0" collapsed="false">
      <c r="A10211" s="63" t="n">
        <v>39178</v>
      </c>
      <c r="B10211" s="23" t="s">
        <v>1814</v>
      </c>
      <c r="C10211" s="24" t="s">
        <v>1343</v>
      </c>
      <c r="D10211" s="24" t="s">
        <v>23</v>
      </c>
      <c r="E10211" s="62" t="n">
        <v>6</v>
      </c>
      <c r="F10211" s="26" t="n">
        <v>0.78</v>
      </c>
      <c r="G10211" s="26" t="n">
        <v>4.68</v>
      </c>
    </row>
    <row r="10212" customFormat="false" ht="38.25" hidden="false" customHeight="false" outlineLevel="0" collapsed="false">
      <c r="A10212" s="63" t="n">
        <v>39212</v>
      </c>
      <c r="B10212" s="23" t="s">
        <v>1815</v>
      </c>
      <c r="C10212" s="24" t="s">
        <v>1343</v>
      </c>
      <c r="D10212" s="24" t="s">
        <v>23</v>
      </c>
      <c r="E10212" s="62" t="n">
        <v>6</v>
      </c>
      <c r="F10212" s="26" t="n">
        <v>0.69</v>
      </c>
      <c r="G10212" s="26" t="n">
        <v>4.14</v>
      </c>
    </row>
    <row r="10213" customFormat="false" ht="25.5" hidden="false" customHeight="false" outlineLevel="0" collapsed="false">
      <c r="A10213" s="63" t="s">
        <v>1367</v>
      </c>
      <c r="B10213" s="23" t="s">
        <v>1368</v>
      </c>
      <c r="C10213" s="24" t="s">
        <v>17</v>
      </c>
      <c r="D10213" s="24" t="s">
        <v>1314</v>
      </c>
      <c r="E10213" s="62" t="n">
        <v>0.6</v>
      </c>
      <c r="F10213" s="26" t="n">
        <v>15.68</v>
      </c>
      <c r="G10213" s="26" t="n">
        <v>9.41</v>
      </c>
    </row>
    <row r="10214" customFormat="false" ht="15" hidden="false" customHeight="false" outlineLevel="0" collapsed="false">
      <c r="A10214" s="64" t="s">
        <v>1353</v>
      </c>
      <c r="B10214" s="64"/>
      <c r="C10214" s="64"/>
      <c r="D10214" s="64"/>
      <c r="E10214" s="64"/>
      <c r="F10214" s="64"/>
      <c r="G10214" s="65" t="n">
        <v>3.44</v>
      </c>
    </row>
    <row r="10215" customFormat="false" ht="15" hidden="false" customHeight="false" outlineLevel="0" collapsed="false">
      <c r="A10215" s="64" t="s">
        <v>1354</v>
      </c>
      <c r="B10215" s="64"/>
      <c r="C10215" s="64"/>
      <c r="D10215" s="64"/>
      <c r="E10215" s="64"/>
      <c r="F10215" s="64"/>
      <c r="G10215" s="65" t="n">
        <v>5.67</v>
      </c>
    </row>
    <row r="10216" customFormat="false" ht="15" hidden="false" customHeight="false" outlineLevel="0" collapsed="false">
      <c r="A10216" s="64" t="s">
        <v>1355</v>
      </c>
      <c r="B10216" s="64"/>
      <c r="C10216" s="64"/>
      <c r="D10216" s="64"/>
      <c r="E10216" s="64"/>
      <c r="F10216" s="64"/>
      <c r="G10216" s="65" t="n">
        <v>9.11</v>
      </c>
    </row>
    <row r="10217" customFormat="false" ht="15" hidden="false" customHeight="false" outlineLevel="0" collapsed="false">
      <c r="A10217" s="64" t="s">
        <v>1356</v>
      </c>
      <c r="B10217" s="64"/>
      <c r="C10217" s="64"/>
      <c r="D10217" s="64"/>
      <c r="E10217" s="64"/>
      <c r="F10217" s="64"/>
      <c r="G10217" s="65" t="n">
        <v>0</v>
      </c>
    </row>
    <row r="10218" customFormat="false" ht="15" hidden="false" customHeight="false" outlineLevel="0" collapsed="false">
      <c r="A10218" s="64" t="s">
        <v>1357</v>
      </c>
      <c r="B10218" s="64"/>
      <c r="C10218" s="64"/>
      <c r="D10218" s="64"/>
      <c r="E10218" s="64"/>
      <c r="F10218" s="64"/>
      <c r="G10218" s="65" t="n">
        <v>2.34</v>
      </c>
    </row>
    <row r="10219" customFormat="false" ht="15" hidden="false" customHeight="false" outlineLevel="0" collapsed="false">
      <c r="A10219" s="64" t="s">
        <v>1358</v>
      </c>
      <c r="B10219" s="64"/>
      <c r="C10219" s="64"/>
      <c r="D10219" s="64"/>
      <c r="E10219" s="64"/>
      <c r="F10219" s="64"/>
      <c r="G10219" s="65" t="n">
        <v>0</v>
      </c>
    </row>
    <row r="10220" customFormat="false" ht="15" hidden="false" customHeight="false" outlineLevel="0" collapsed="false">
      <c r="A10220" s="64" t="s">
        <v>1359</v>
      </c>
      <c r="B10220" s="64"/>
      <c r="C10220" s="64"/>
      <c r="D10220" s="64"/>
      <c r="E10220" s="64"/>
      <c r="F10220" s="64"/>
      <c r="G10220" s="65" t="n">
        <v>2.34</v>
      </c>
    </row>
    <row r="10221" customFormat="false" ht="15" hidden="false" customHeight="false" outlineLevel="0" collapsed="false">
      <c r="A10221" s="64" t="s">
        <v>1360</v>
      </c>
      <c r="B10221" s="64"/>
      <c r="C10221" s="64"/>
      <c r="D10221" s="64"/>
      <c r="E10221" s="64"/>
      <c r="F10221" s="64"/>
      <c r="G10221" s="65" t="n">
        <v>11.45</v>
      </c>
    </row>
    <row r="10222" customFormat="false" ht="15" hidden="false" customHeight="false" outlineLevel="0" collapsed="false">
      <c r="A10222" s="64" t="s">
        <v>1361</v>
      </c>
      <c r="B10222" s="64"/>
      <c r="C10222" s="64"/>
      <c r="D10222" s="64"/>
      <c r="E10222" s="64"/>
      <c r="F10222" s="64"/>
      <c r="G10222" s="65" t="n">
        <v>2</v>
      </c>
    </row>
    <row r="10223" customFormat="false" ht="15" hidden="false" customHeight="false" outlineLevel="0" collapsed="false">
      <c r="A10223" s="64" t="s">
        <v>1362</v>
      </c>
      <c r="B10223" s="64"/>
      <c r="C10223" s="64"/>
      <c r="D10223" s="64"/>
      <c r="E10223" s="64"/>
      <c r="F10223" s="64"/>
      <c r="G10223" s="65" t="n">
        <f aca="false">G10221*G10222</f>
        <v>22.9</v>
      </c>
    </row>
    <row r="10224" customFormat="false" ht="15" hidden="false" customHeight="false" outlineLevel="0" collapsed="false">
      <c r="A10224" s="66"/>
      <c r="B10224" s="66"/>
      <c r="C10224" s="66"/>
      <c r="D10224" s="66"/>
      <c r="E10224" s="66"/>
      <c r="F10224" s="66"/>
      <c r="G10224" s="66"/>
    </row>
    <row r="10225" customFormat="false" ht="38.25" hidden="false" customHeight="false" outlineLevel="0" collapsed="false">
      <c r="A10225" s="30" t="s">
        <v>1142</v>
      </c>
      <c r="B10225" s="30" t="s">
        <v>1103</v>
      </c>
      <c r="C10225" s="61" t="s">
        <v>17</v>
      </c>
      <c r="D10225" s="61" t="s">
        <v>23</v>
      </c>
      <c r="E10225" s="62"/>
      <c r="F10225" s="25"/>
      <c r="G10225" s="25"/>
    </row>
    <row r="10226" customFormat="false" ht="38.25" hidden="false" customHeight="false" outlineLevel="0" collapsed="false">
      <c r="A10226" s="63" t="n">
        <v>2590</v>
      </c>
      <c r="B10226" s="23" t="s">
        <v>2203</v>
      </c>
      <c r="C10226" s="24" t="s">
        <v>1343</v>
      </c>
      <c r="D10226" s="24" t="s">
        <v>23</v>
      </c>
      <c r="E10226" s="62" t="n">
        <v>1</v>
      </c>
      <c r="F10226" s="26" t="n">
        <v>6.8</v>
      </c>
      <c r="G10226" s="26" t="n">
        <v>6.8</v>
      </c>
    </row>
    <row r="10227" customFormat="false" ht="25.5" hidden="false" customHeight="false" outlineLevel="0" collapsed="false">
      <c r="A10227" s="63" t="n">
        <v>39176</v>
      </c>
      <c r="B10227" s="23" t="s">
        <v>1804</v>
      </c>
      <c r="C10227" s="24" t="s">
        <v>1343</v>
      </c>
      <c r="D10227" s="24" t="s">
        <v>23</v>
      </c>
      <c r="E10227" s="62" t="n">
        <v>1</v>
      </c>
      <c r="F10227" s="26" t="n">
        <v>0.46</v>
      </c>
      <c r="G10227" s="26" t="n">
        <v>0.46</v>
      </c>
    </row>
    <row r="10228" customFormat="false" ht="25.5" hidden="false" customHeight="false" outlineLevel="0" collapsed="false">
      <c r="A10228" s="63" t="n">
        <v>39210</v>
      </c>
      <c r="B10228" s="23" t="s">
        <v>1805</v>
      </c>
      <c r="C10228" s="24" t="s">
        <v>1343</v>
      </c>
      <c r="D10228" s="24" t="s">
        <v>23</v>
      </c>
      <c r="E10228" s="62" t="n">
        <v>1</v>
      </c>
      <c r="F10228" s="26" t="n">
        <v>0.34</v>
      </c>
      <c r="G10228" s="26" t="n">
        <v>0.34</v>
      </c>
    </row>
    <row r="10229" customFormat="false" ht="25.5" hidden="false" customHeight="false" outlineLevel="0" collapsed="false">
      <c r="A10229" s="63" t="s">
        <v>1367</v>
      </c>
      <c r="B10229" s="23" t="s">
        <v>1368</v>
      </c>
      <c r="C10229" s="24" t="s">
        <v>17</v>
      </c>
      <c r="D10229" s="24" t="s">
        <v>1314</v>
      </c>
      <c r="E10229" s="62" t="n">
        <v>0.3</v>
      </c>
      <c r="F10229" s="26" t="n">
        <v>15.68</v>
      </c>
      <c r="G10229" s="26" t="n">
        <v>4.7</v>
      </c>
    </row>
    <row r="10230" customFormat="false" ht="15" hidden="false" customHeight="false" outlineLevel="0" collapsed="false">
      <c r="A10230" s="64" t="s">
        <v>1353</v>
      </c>
      <c r="B10230" s="64"/>
      <c r="C10230" s="64"/>
      <c r="D10230" s="64"/>
      <c r="E10230" s="64"/>
      <c r="F10230" s="64"/>
      <c r="G10230" s="65" t="n">
        <v>3.44</v>
      </c>
    </row>
    <row r="10231" customFormat="false" ht="15" hidden="false" customHeight="false" outlineLevel="0" collapsed="false">
      <c r="A10231" s="64" t="s">
        <v>1354</v>
      </c>
      <c r="B10231" s="64"/>
      <c r="C10231" s="64"/>
      <c r="D10231" s="64"/>
      <c r="E10231" s="64"/>
      <c r="F10231" s="64"/>
      <c r="G10231" s="65" t="n">
        <v>8.86</v>
      </c>
    </row>
    <row r="10232" customFormat="false" ht="15" hidden="false" customHeight="false" outlineLevel="0" collapsed="false">
      <c r="A10232" s="64" t="s">
        <v>1355</v>
      </c>
      <c r="B10232" s="64"/>
      <c r="C10232" s="64"/>
      <c r="D10232" s="64"/>
      <c r="E10232" s="64"/>
      <c r="F10232" s="64"/>
      <c r="G10232" s="65" t="n">
        <v>12.3</v>
      </c>
    </row>
    <row r="10233" customFormat="false" ht="15" hidden="false" customHeight="false" outlineLevel="0" collapsed="false">
      <c r="A10233" s="64" t="s">
        <v>1356</v>
      </c>
      <c r="B10233" s="64"/>
      <c r="C10233" s="64"/>
      <c r="D10233" s="64"/>
      <c r="E10233" s="64"/>
      <c r="F10233" s="64"/>
      <c r="G10233" s="65" t="n">
        <v>0</v>
      </c>
    </row>
    <row r="10234" customFormat="false" ht="15" hidden="false" customHeight="false" outlineLevel="0" collapsed="false">
      <c r="A10234" s="64" t="s">
        <v>1357</v>
      </c>
      <c r="B10234" s="64"/>
      <c r="C10234" s="64"/>
      <c r="D10234" s="64"/>
      <c r="E10234" s="64"/>
      <c r="F10234" s="64"/>
      <c r="G10234" s="65" t="n">
        <v>3.16</v>
      </c>
    </row>
    <row r="10235" customFormat="false" ht="15" hidden="false" customHeight="false" outlineLevel="0" collapsed="false">
      <c r="A10235" s="64" t="s">
        <v>1358</v>
      </c>
      <c r="B10235" s="64"/>
      <c r="C10235" s="64"/>
      <c r="D10235" s="64"/>
      <c r="E10235" s="64"/>
      <c r="F10235" s="64"/>
      <c r="G10235" s="65" t="n">
        <v>0</v>
      </c>
    </row>
    <row r="10236" customFormat="false" ht="15" hidden="false" customHeight="false" outlineLevel="0" collapsed="false">
      <c r="A10236" s="64" t="s">
        <v>1359</v>
      </c>
      <c r="B10236" s="64"/>
      <c r="C10236" s="64"/>
      <c r="D10236" s="64"/>
      <c r="E10236" s="64"/>
      <c r="F10236" s="64"/>
      <c r="G10236" s="65" t="n">
        <v>3.16</v>
      </c>
    </row>
    <row r="10237" customFormat="false" ht="15" hidden="false" customHeight="false" outlineLevel="0" collapsed="false">
      <c r="A10237" s="64" t="s">
        <v>1360</v>
      </c>
      <c r="B10237" s="64"/>
      <c r="C10237" s="64"/>
      <c r="D10237" s="64"/>
      <c r="E10237" s="64"/>
      <c r="F10237" s="64"/>
      <c r="G10237" s="65" t="n">
        <v>15.46</v>
      </c>
    </row>
    <row r="10238" customFormat="false" ht="15" hidden="false" customHeight="false" outlineLevel="0" collapsed="false">
      <c r="A10238" s="64" t="s">
        <v>1361</v>
      </c>
      <c r="B10238" s="64"/>
      <c r="C10238" s="64"/>
      <c r="D10238" s="64"/>
      <c r="E10238" s="64"/>
      <c r="F10238" s="64"/>
      <c r="G10238" s="65" t="n">
        <v>1</v>
      </c>
    </row>
    <row r="10239" customFormat="false" ht="15" hidden="false" customHeight="false" outlineLevel="0" collapsed="false">
      <c r="A10239" s="64" t="s">
        <v>1362</v>
      </c>
      <c r="B10239" s="64"/>
      <c r="C10239" s="64"/>
      <c r="D10239" s="64"/>
      <c r="E10239" s="64"/>
      <c r="F10239" s="64"/>
      <c r="G10239" s="65" t="n">
        <f aca="false">G10237*G10238</f>
        <v>15.46</v>
      </c>
    </row>
    <row r="10240" customFormat="false" ht="15" hidden="false" customHeight="false" outlineLevel="0" collapsed="false">
      <c r="A10240" s="66"/>
      <c r="B10240" s="66"/>
      <c r="C10240" s="66"/>
      <c r="D10240" s="66"/>
      <c r="E10240" s="66"/>
      <c r="F10240" s="66"/>
      <c r="G10240" s="66"/>
    </row>
    <row r="10241" customFormat="false" ht="38.25" hidden="false" customHeight="false" outlineLevel="0" collapsed="false">
      <c r="A10241" s="30" t="s">
        <v>1143</v>
      </c>
      <c r="B10241" s="30" t="s">
        <v>403</v>
      </c>
      <c r="C10241" s="61" t="s">
        <v>17</v>
      </c>
      <c r="D10241" s="61" t="s">
        <v>23</v>
      </c>
      <c r="E10241" s="62"/>
      <c r="F10241" s="25"/>
      <c r="G10241" s="25"/>
    </row>
    <row r="10242" customFormat="false" ht="38.25" hidden="false" customHeight="false" outlineLevel="0" collapsed="false">
      <c r="A10242" s="63" t="n">
        <v>2589</v>
      </c>
      <c r="B10242" s="23" t="s">
        <v>1818</v>
      </c>
      <c r="C10242" s="24" t="s">
        <v>1343</v>
      </c>
      <c r="D10242" s="24" t="s">
        <v>23</v>
      </c>
      <c r="E10242" s="62" t="n">
        <v>2</v>
      </c>
      <c r="F10242" s="26" t="n">
        <v>11.08</v>
      </c>
      <c r="G10242" s="26" t="n">
        <v>22.16</v>
      </c>
    </row>
    <row r="10243" customFormat="false" ht="25.5" hidden="false" customHeight="false" outlineLevel="0" collapsed="false">
      <c r="A10243" s="63" t="n">
        <v>39178</v>
      </c>
      <c r="B10243" s="23" t="s">
        <v>1814</v>
      </c>
      <c r="C10243" s="24" t="s">
        <v>1343</v>
      </c>
      <c r="D10243" s="24" t="s">
        <v>23</v>
      </c>
      <c r="E10243" s="62" t="n">
        <v>2</v>
      </c>
      <c r="F10243" s="26" t="n">
        <v>0.78</v>
      </c>
      <c r="G10243" s="26" t="n">
        <v>1.56</v>
      </c>
    </row>
    <row r="10244" customFormat="false" ht="38.25" hidden="false" customHeight="false" outlineLevel="0" collapsed="false">
      <c r="A10244" s="63" t="n">
        <v>39212</v>
      </c>
      <c r="B10244" s="23" t="s">
        <v>1815</v>
      </c>
      <c r="C10244" s="24" t="s">
        <v>1343</v>
      </c>
      <c r="D10244" s="24" t="s">
        <v>23</v>
      </c>
      <c r="E10244" s="62" t="n">
        <v>2</v>
      </c>
      <c r="F10244" s="26" t="n">
        <v>0.69</v>
      </c>
      <c r="G10244" s="26" t="n">
        <v>1.38</v>
      </c>
    </row>
    <row r="10245" customFormat="false" ht="25.5" hidden="false" customHeight="false" outlineLevel="0" collapsed="false">
      <c r="A10245" s="63" t="s">
        <v>1367</v>
      </c>
      <c r="B10245" s="23" t="s">
        <v>1368</v>
      </c>
      <c r="C10245" s="24" t="s">
        <v>17</v>
      </c>
      <c r="D10245" s="24" t="s">
        <v>1314</v>
      </c>
      <c r="E10245" s="62" t="n">
        <v>0.6</v>
      </c>
      <c r="F10245" s="26" t="n">
        <v>15.68</v>
      </c>
      <c r="G10245" s="26" t="n">
        <v>9.41</v>
      </c>
    </row>
    <row r="10246" customFormat="false" ht="15" hidden="false" customHeight="false" outlineLevel="0" collapsed="false">
      <c r="A10246" s="64" t="s">
        <v>1353</v>
      </c>
      <c r="B10246" s="64"/>
      <c r="C10246" s="64"/>
      <c r="D10246" s="64"/>
      <c r="E10246" s="64"/>
      <c r="F10246" s="64"/>
      <c r="G10246" s="65" t="n">
        <v>3.44</v>
      </c>
    </row>
    <row r="10247" customFormat="false" ht="15" hidden="false" customHeight="false" outlineLevel="0" collapsed="false">
      <c r="A10247" s="64" t="s">
        <v>1354</v>
      </c>
      <c r="B10247" s="64"/>
      <c r="C10247" s="64"/>
      <c r="D10247" s="64"/>
      <c r="E10247" s="64"/>
      <c r="F10247" s="64"/>
      <c r="G10247" s="65" t="n">
        <v>13.81</v>
      </c>
    </row>
    <row r="10248" customFormat="false" ht="15" hidden="false" customHeight="false" outlineLevel="0" collapsed="false">
      <c r="A10248" s="64" t="s">
        <v>1355</v>
      </c>
      <c r="B10248" s="64"/>
      <c r="C10248" s="64"/>
      <c r="D10248" s="64"/>
      <c r="E10248" s="64"/>
      <c r="F10248" s="64"/>
      <c r="G10248" s="65" t="n">
        <v>17.25</v>
      </c>
    </row>
    <row r="10249" customFormat="false" ht="15" hidden="false" customHeight="false" outlineLevel="0" collapsed="false">
      <c r="A10249" s="64" t="s">
        <v>1356</v>
      </c>
      <c r="B10249" s="64"/>
      <c r="C10249" s="64"/>
      <c r="D10249" s="64"/>
      <c r="E10249" s="64"/>
      <c r="F10249" s="64"/>
      <c r="G10249" s="65" t="n">
        <v>0</v>
      </c>
    </row>
    <row r="10250" customFormat="false" ht="15" hidden="false" customHeight="false" outlineLevel="0" collapsed="false">
      <c r="A10250" s="64" t="s">
        <v>1357</v>
      </c>
      <c r="B10250" s="64"/>
      <c r="C10250" s="64"/>
      <c r="D10250" s="64"/>
      <c r="E10250" s="64"/>
      <c r="F10250" s="64"/>
      <c r="G10250" s="65" t="n">
        <v>4.43</v>
      </c>
    </row>
    <row r="10251" customFormat="false" ht="15" hidden="false" customHeight="false" outlineLevel="0" collapsed="false">
      <c r="A10251" s="64" t="s">
        <v>1358</v>
      </c>
      <c r="B10251" s="64"/>
      <c r="C10251" s="64"/>
      <c r="D10251" s="64"/>
      <c r="E10251" s="64"/>
      <c r="F10251" s="64"/>
      <c r="G10251" s="65" t="n">
        <v>0</v>
      </c>
    </row>
    <row r="10252" customFormat="false" ht="15" hidden="false" customHeight="false" outlineLevel="0" collapsed="false">
      <c r="A10252" s="64" t="s">
        <v>1359</v>
      </c>
      <c r="B10252" s="64"/>
      <c r="C10252" s="64"/>
      <c r="D10252" s="64"/>
      <c r="E10252" s="64"/>
      <c r="F10252" s="64"/>
      <c r="G10252" s="65" t="n">
        <v>4.43</v>
      </c>
    </row>
    <row r="10253" customFormat="false" ht="15" hidden="false" customHeight="false" outlineLevel="0" collapsed="false">
      <c r="A10253" s="64" t="s">
        <v>1360</v>
      </c>
      <c r="B10253" s="64"/>
      <c r="C10253" s="64"/>
      <c r="D10253" s="64"/>
      <c r="E10253" s="64"/>
      <c r="F10253" s="64"/>
      <c r="G10253" s="65" t="n">
        <v>21.68</v>
      </c>
    </row>
    <row r="10254" customFormat="false" ht="15" hidden="false" customHeight="false" outlineLevel="0" collapsed="false">
      <c r="A10254" s="64" t="s">
        <v>1361</v>
      </c>
      <c r="B10254" s="64"/>
      <c r="C10254" s="64"/>
      <c r="D10254" s="64"/>
      <c r="E10254" s="64"/>
      <c r="F10254" s="64"/>
      <c r="G10254" s="65" t="n">
        <v>2</v>
      </c>
    </row>
    <row r="10255" customFormat="false" ht="15" hidden="false" customHeight="false" outlineLevel="0" collapsed="false">
      <c r="A10255" s="64" t="s">
        <v>1362</v>
      </c>
      <c r="B10255" s="64"/>
      <c r="C10255" s="64"/>
      <c r="D10255" s="64"/>
      <c r="E10255" s="64"/>
      <c r="F10255" s="64"/>
      <c r="G10255" s="65" t="n">
        <f aca="false">G10253*G10254</f>
        <v>43.36</v>
      </c>
    </row>
    <row r="10256" customFormat="false" ht="15" hidden="false" customHeight="false" outlineLevel="0" collapsed="false">
      <c r="A10256" s="66"/>
      <c r="B10256" s="66"/>
      <c r="C10256" s="66"/>
      <c r="D10256" s="66"/>
      <c r="E10256" s="66"/>
      <c r="F10256" s="66"/>
      <c r="G10256" s="66"/>
    </row>
    <row r="10257" customFormat="false" ht="63.75" hidden="false" customHeight="false" outlineLevel="0" collapsed="false">
      <c r="A10257" s="30" t="s">
        <v>1144</v>
      </c>
      <c r="B10257" s="30" t="s">
        <v>553</v>
      </c>
      <c r="C10257" s="61" t="s">
        <v>17</v>
      </c>
      <c r="D10257" s="61" t="s">
        <v>23</v>
      </c>
      <c r="E10257" s="62"/>
      <c r="F10257" s="25"/>
      <c r="G10257" s="25"/>
    </row>
    <row r="10258" customFormat="false" ht="51" hidden="false" customHeight="false" outlineLevel="0" collapsed="false">
      <c r="A10258" s="63" t="s">
        <v>1896</v>
      </c>
      <c r="B10258" s="23" t="s">
        <v>1897</v>
      </c>
      <c r="C10258" s="24" t="s">
        <v>1343</v>
      </c>
      <c r="D10258" s="24" t="s">
        <v>23</v>
      </c>
      <c r="E10258" s="62" t="n">
        <v>38</v>
      </c>
      <c r="F10258" s="26" t="n">
        <v>1.23</v>
      </c>
      <c r="G10258" s="26" t="n">
        <v>46.74</v>
      </c>
    </row>
    <row r="10259" customFormat="false" ht="25.5" hidden="false" customHeight="false" outlineLevel="0" collapsed="false">
      <c r="A10259" s="63" t="s">
        <v>1367</v>
      </c>
      <c r="B10259" s="23" t="s">
        <v>1368</v>
      </c>
      <c r="C10259" s="24" t="s">
        <v>17</v>
      </c>
      <c r="D10259" s="24" t="s">
        <v>1314</v>
      </c>
      <c r="E10259" s="62" t="n">
        <v>11.4</v>
      </c>
      <c r="F10259" s="26" t="n">
        <v>15.68</v>
      </c>
      <c r="G10259" s="26" t="n">
        <v>178.72</v>
      </c>
    </row>
    <row r="10260" customFormat="false" ht="25.5" hidden="false" customHeight="false" outlineLevel="0" collapsed="false">
      <c r="A10260" s="63" t="s">
        <v>1349</v>
      </c>
      <c r="B10260" s="23" t="s">
        <v>1350</v>
      </c>
      <c r="C10260" s="24" t="s">
        <v>17</v>
      </c>
      <c r="D10260" s="24" t="s">
        <v>1314</v>
      </c>
      <c r="E10260" s="62" t="n">
        <v>11.4</v>
      </c>
      <c r="F10260" s="26" t="n">
        <v>12.54</v>
      </c>
      <c r="G10260" s="26" t="n">
        <v>142.93</v>
      </c>
    </row>
    <row r="10261" customFormat="false" ht="15" hidden="false" customHeight="false" outlineLevel="0" collapsed="false">
      <c r="A10261" s="64" t="s">
        <v>1353</v>
      </c>
      <c r="B10261" s="64"/>
      <c r="C10261" s="64"/>
      <c r="D10261" s="64"/>
      <c r="E10261" s="64"/>
      <c r="F10261" s="64"/>
      <c r="G10261" s="65" t="n">
        <v>5.95</v>
      </c>
    </row>
    <row r="10262" customFormat="false" ht="15" hidden="false" customHeight="false" outlineLevel="0" collapsed="false">
      <c r="A10262" s="64" t="s">
        <v>1354</v>
      </c>
      <c r="B10262" s="64"/>
      <c r="C10262" s="64"/>
      <c r="D10262" s="64"/>
      <c r="E10262" s="64"/>
      <c r="F10262" s="64"/>
      <c r="G10262" s="65" t="n">
        <v>3.75</v>
      </c>
    </row>
    <row r="10263" customFormat="false" ht="15" hidden="false" customHeight="false" outlineLevel="0" collapsed="false">
      <c r="A10263" s="64" t="s">
        <v>1355</v>
      </c>
      <c r="B10263" s="64"/>
      <c r="C10263" s="64"/>
      <c r="D10263" s="64"/>
      <c r="E10263" s="64"/>
      <c r="F10263" s="64"/>
      <c r="G10263" s="65" t="n">
        <v>9.69</v>
      </c>
    </row>
    <row r="10264" customFormat="false" ht="15" hidden="false" customHeight="false" outlineLevel="0" collapsed="false">
      <c r="A10264" s="64" t="s">
        <v>1356</v>
      </c>
      <c r="B10264" s="64"/>
      <c r="C10264" s="64"/>
      <c r="D10264" s="64"/>
      <c r="E10264" s="64"/>
      <c r="F10264" s="64"/>
      <c r="G10264" s="65" t="n">
        <v>0</v>
      </c>
    </row>
    <row r="10265" customFormat="false" ht="15" hidden="false" customHeight="false" outlineLevel="0" collapsed="false">
      <c r="A10265" s="64" t="s">
        <v>1357</v>
      </c>
      <c r="B10265" s="64"/>
      <c r="C10265" s="64"/>
      <c r="D10265" s="64"/>
      <c r="E10265" s="64"/>
      <c r="F10265" s="64"/>
      <c r="G10265" s="65" t="n">
        <v>2.49</v>
      </c>
    </row>
    <row r="10266" customFormat="false" ht="15" hidden="false" customHeight="false" outlineLevel="0" collapsed="false">
      <c r="A10266" s="64" t="s">
        <v>1358</v>
      </c>
      <c r="B10266" s="64"/>
      <c r="C10266" s="64"/>
      <c r="D10266" s="64"/>
      <c r="E10266" s="64"/>
      <c r="F10266" s="64"/>
      <c r="G10266" s="65" t="n">
        <v>0</v>
      </c>
    </row>
    <row r="10267" customFormat="false" ht="15" hidden="false" customHeight="false" outlineLevel="0" collapsed="false">
      <c r="A10267" s="64" t="s">
        <v>1359</v>
      </c>
      <c r="B10267" s="64"/>
      <c r="C10267" s="64"/>
      <c r="D10267" s="64"/>
      <c r="E10267" s="64"/>
      <c r="F10267" s="64"/>
      <c r="G10267" s="65" t="n">
        <v>2.49</v>
      </c>
    </row>
    <row r="10268" customFormat="false" ht="15" hidden="false" customHeight="false" outlineLevel="0" collapsed="false">
      <c r="A10268" s="64" t="s">
        <v>1360</v>
      </c>
      <c r="B10268" s="64"/>
      <c r="C10268" s="64"/>
      <c r="D10268" s="64"/>
      <c r="E10268" s="64"/>
      <c r="F10268" s="64"/>
      <c r="G10268" s="65" t="n">
        <v>12.18</v>
      </c>
    </row>
    <row r="10269" customFormat="false" ht="15" hidden="false" customHeight="false" outlineLevel="0" collapsed="false">
      <c r="A10269" s="64" t="s">
        <v>1361</v>
      </c>
      <c r="B10269" s="64"/>
      <c r="C10269" s="64"/>
      <c r="D10269" s="64"/>
      <c r="E10269" s="64"/>
      <c r="F10269" s="64"/>
      <c r="G10269" s="65" t="n">
        <v>38</v>
      </c>
    </row>
    <row r="10270" customFormat="false" ht="15" hidden="false" customHeight="false" outlineLevel="0" collapsed="false">
      <c r="A10270" s="64" t="s">
        <v>1362</v>
      </c>
      <c r="B10270" s="64"/>
      <c r="C10270" s="64"/>
      <c r="D10270" s="64"/>
      <c r="E10270" s="64"/>
      <c r="F10270" s="64"/>
      <c r="G10270" s="65" t="n">
        <f aca="false">G10268*G10269</f>
        <v>462.84</v>
      </c>
    </row>
    <row r="10271" customFormat="false" ht="15" hidden="false" customHeight="false" outlineLevel="0" collapsed="false">
      <c r="A10271" s="66"/>
      <c r="B10271" s="66"/>
      <c r="C10271" s="66"/>
      <c r="D10271" s="66"/>
      <c r="E10271" s="66"/>
      <c r="F10271" s="66"/>
      <c r="G10271" s="66"/>
    </row>
    <row r="10272" customFormat="false" ht="63.75" hidden="false" customHeight="false" outlineLevel="0" collapsed="false">
      <c r="A10272" s="30" t="s">
        <v>1145</v>
      </c>
      <c r="B10272" s="30" t="s">
        <v>407</v>
      </c>
      <c r="C10272" s="61" t="s">
        <v>17</v>
      </c>
      <c r="D10272" s="61" t="s">
        <v>23</v>
      </c>
      <c r="E10272" s="62"/>
      <c r="F10272" s="25"/>
      <c r="G10272" s="25"/>
    </row>
    <row r="10273" customFormat="false" ht="51" hidden="false" customHeight="false" outlineLevel="0" collapsed="false">
      <c r="A10273" s="63" t="s">
        <v>1820</v>
      </c>
      <c r="B10273" s="23" t="s">
        <v>1821</v>
      </c>
      <c r="C10273" s="24" t="s">
        <v>1343</v>
      </c>
      <c r="D10273" s="24" t="s">
        <v>23</v>
      </c>
      <c r="E10273" s="62" t="n">
        <v>33</v>
      </c>
      <c r="F10273" s="26" t="n">
        <v>1.47</v>
      </c>
      <c r="G10273" s="26" t="n">
        <v>48.51</v>
      </c>
    </row>
    <row r="10274" customFormat="false" ht="25.5" hidden="false" customHeight="false" outlineLevel="0" collapsed="false">
      <c r="A10274" s="63" t="s">
        <v>1367</v>
      </c>
      <c r="B10274" s="23" t="s">
        <v>1368</v>
      </c>
      <c r="C10274" s="24" t="s">
        <v>17</v>
      </c>
      <c r="D10274" s="24" t="s">
        <v>1314</v>
      </c>
      <c r="E10274" s="62" t="n">
        <v>9.9</v>
      </c>
      <c r="F10274" s="26" t="n">
        <v>15.68</v>
      </c>
      <c r="G10274" s="26" t="n">
        <v>155.21</v>
      </c>
    </row>
    <row r="10275" customFormat="false" ht="25.5" hidden="false" customHeight="false" outlineLevel="0" collapsed="false">
      <c r="A10275" s="63" t="s">
        <v>1349</v>
      </c>
      <c r="B10275" s="23" t="s">
        <v>1350</v>
      </c>
      <c r="C10275" s="24" t="s">
        <v>17</v>
      </c>
      <c r="D10275" s="24" t="s">
        <v>1314</v>
      </c>
      <c r="E10275" s="62" t="n">
        <v>9.9</v>
      </c>
      <c r="F10275" s="26" t="n">
        <v>12.54</v>
      </c>
      <c r="G10275" s="26" t="n">
        <v>124.12</v>
      </c>
    </row>
    <row r="10276" customFormat="false" ht="15" hidden="false" customHeight="false" outlineLevel="0" collapsed="false">
      <c r="A10276" s="64" t="s">
        <v>1353</v>
      </c>
      <c r="B10276" s="64"/>
      <c r="C10276" s="64"/>
      <c r="D10276" s="64"/>
      <c r="E10276" s="64"/>
      <c r="F10276" s="64"/>
      <c r="G10276" s="65" t="n">
        <v>5.95</v>
      </c>
    </row>
    <row r="10277" customFormat="false" ht="15" hidden="false" customHeight="false" outlineLevel="0" collapsed="false">
      <c r="A10277" s="64" t="s">
        <v>1354</v>
      </c>
      <c r="B10277" s="64"/>
      <c r="C10277" s="64"/>
      <c r="D10277" s="64"/>
      <c r="E10277" s="64"/>
      <c r="F10277" s="64"/>
      <c r="G10277" s="65" t="n">
        <v>3.99</v>
      </c>
    </row>
    <row r="10278" customFormat="false" ht="15" hidden="false" customHeight="false" outlineLevel="0" collapsed="false">
      <c r="A10278" s="64" t="s">
        <v>1355</v>
      </c>
      <c r="B10278" s="64"/>
      <c r="C10278" s="64"/>
      <c r="D10278" s="64"/>
      <c r="E10278" s="64"/>
      <c r="F10278" s="64"/>
      <c r="G10278" s="65" t="n">
        <v>9.93</v>
      </c>
    </row>
    <row r="10279" customFormat="false" ht="15" hidden="false" customHeight="false" outlineLevel="0" collapsed="false">
      <c r="A10279" s="64" t="s">
        <v>1356</v>
      </c>
      <c r="B10279" s="64"/>
      <c r="C10279" s="64"/>
      <c r="D10279" s="64"/>
      <c r="E10279" s="64"/>
      <c r="F10279" s="64"/>
      <c r="G10279" s="65" t="n">
        <v>0</v>
      </c>
    </row>
    <row r="10280" customFormat="false" ht="15" hidden="false" customHeight="false" outlineLevel="0" collapsed="false">
      <c r="A10280" s="64" t="s">
        <v>1357</v>
      </c>
      <c r="B10280" s="64"/>
      <c r="C10280" s="64"/>
      <c r="D10280" s="64"/>
      <c r="E10280" s="64"/>
      <c r="F10280" s="64"/>
      <c r="G10280" s="65" t="n">
        <v>2.55</v>
      </c>
    </row>
    <row r="10281" customFormat="false" ht="15" hidden="false" customHeight="false" outlineLevel="0" collapsed="false">
      <c r="A10281" s="64" t="s">
        <v>1358</v>
      </c>
      <c r="B10281" s="64"/>
      <c r="C10281" s="64"/>
      <c r="D10281" s="64"/>
      <c r="E10281" s="64"/>
      <c r="F10281" s="64"/>
      <c r="G10281" s="65" t="n">
        <v>0</v>
      </c>
    </row>
    <row r="10282" customFormat="false" ht="15" hidden="false" customHeight="false" outlineLevel="0" collapsed="false">
      <c r="A10282" s="64" t="s">
        <v>1359</v>
      </c>
      <c r="B10282" s="64"/>
      <c r="C10282" s="64"/>
      <c r="D10282" s="64"/>
      <c r="E10282" s="64"/>
      <c r="F10282" s="64"/>
      <c r="G10282" s="65" t="n">
        <v>2.55</v>
      </c>
    </row>
    <row r="10283" customFormat="false" ht="15" hidden="false" customHeight="false" outlineLevel="0" collapsed="false">
      <c r="A10283" s="64" t="s">
        <v>1360</v>
      </c>
      <c r="B10283" s="64"/>
      <c r="C10283" s="64"/>
      <c r="D10283" s="64"/>
      <c r="E10283" s="64"/>
      <c r="F10283" s="64"/>
      <c r="G10283" s="65" t="n">
        <v>12.48</v>
      </c>
    </row>
    <row r="10284" customFormat="false" ht="15" hidden="false" customHeight="false" outlineLevel="0" collapsed="false">
      <c r="A10284" s="64" t="s">
        <v>1361</v>
      </c>
      <c r="B10284" s="64"/>
      <c r="C10284" s="64"/>
      <c r="D10284" s="64"/>
      <c r="E10284" s="64"/>
      <c r="F10284" s="64"/>
      <c r="G10284" s="65" t="n">
        <v>33</v>
      </c>
    </row>
    <row r="10285" customFormat="false" ht="15" hidden="false" customHeight="false" outlineLevel="0" collapsed="false">
      <c r="A10285" s="64" t="s">
        <v>1362</v>
      </c>
      <c r="B10285" s="64"/>
      <c r="C10285" s="64"/>
      <c r="D10285" s="64"/>
      <c r="E10285" s="64"/>
      <c r="F10285" s="64"/>
      <c r="G10285" s="65" t="n">
        <f aca="false">G10283*G10284</f>
        <v>411.84</v>
      </c>
    </row>
    <row r="10286" customFormat="false" ht="15" hidden="false" customHeight="false" outlineLevel="0" collapsed="false">
      <c r="A10286" s="66"/>
      <c r="B10286" s="66"/>
      <c r="C10286" s="66"/>
      <c r="D10286" s="66"/>
      <c r="E10286" s="66"/>
      <c r="F10286" s="66"/>
      <c r="G10286" s="66"/>
    </row>
    <row r="10287" customFormat="false" ht="63.75" hidden="false" customHeight="false" outlineLevel="0" collapsed="false">
      <c r="A10287" s="30" t="s">
        <v>1146</v>
      </c>
      <c r="B10287" s="30" t="s">
        <v>409</v>
      </c>
      <c r="C10287" s="61" t="s">
        <v>17</v>
      </c>
      <c r="D10287" s="61" t="s">
        <v>23</v>
      </c>
      <c r="E10287" s="62"/>
      <c r="F10287" s="25"/>
      <c r="G10287" s="25"/>
    </row>
    <row r="10288" customFormat="false" ht="51" hidden="false" customHeight="false" outlineLevel="0" collapsed="false">
      <c r="A10288" s="63" t="n">
        <v>394</v>
      </c>
      <c r="B10288" s="23" t="s">
        <v>1822</v>
      </c>
      <c r="C10288" s="24" t="s">
        <v>1343</v>
      </c>
      <c r="D10288" s="24" t="s">
        <v>23</v>
      </c>
      <c r="E10288" s="62" t="n">
        <v>10</v>
      </c>
      <c r="F10288" s="26" t="n">
        <v>2.53</v>
      </c>
      <c r="G10288" s="26" t="n">
        <v>25.3</v>
      </c>
    </row>
    <row r="10289" customFormat="false" ht="25.5" hidden="false" customHeight="false" outlineLevel="0" collapsed="false">
      <c r="A10289" s="63" t="s">
        <v>1367</v>
      </c>
      <c r="B10289" s="23" t="s">
        <v>1368</v>
      </c>
      <c r="C10289" s="24" t="s">
        <v>17</v>
      </c>
      <c r="D10289" s="24" t="s">
        <v>1314</v>
      </c>
      <c r="E10289" s="62" t="n">
        <v>3</v>
      </c>
      <c r="F10289" s="26" t="n">
        <v>15.68</v>
      </c>
      <c r="G10289" s="26" t="n">
        <v>47.03</v>
      </c>
    </row>
    <row r="10290" customFormat="false" ht="25.5" hidden="false" customHeight="false" outlineLevel="0" collapsed="false">
      <c r="A10290" s="63" t="s">
        <v>1349</v>
      </c>
      <c r="B10290" s="23" t="s">
        <v>1350</v>
      </c>
      <c r="C10290" s="24" t="s">
        <v>17</v>
      </c>
      <c r="D10290" s="24" t="s">
        <v>1314</v>
      </c>
      <c r="E10290" s="62" t="n">
        <v>3</v>
      </c>
      <c r="F10290" s="26" t="n">
        <v>12.54</v>
      </c>
      <c r="G10290" s="26" t="n">
        <v>37.61</v>
      </c>
    </row>
    <row r="10291" customFormat="false" ht="15" hidden="false" customHeight="false" outlineLevel="0" collapsed="false">
      <c r="A10291" s="64" t="s">
        <v>1353</v>
      </c>
      <c r="B10291" s="64"/>
      <c r="C10291" s="64"/>
      <c r="D10291" s="64"/>
      <c r="E10291" s="64"/>
      <c r="F10291" s="64"/>
      <c r="G10291" s="65" t="n">
        <v>5.95</v>
      </c>
    </row>
    <row r="10292" customFormat="false" ht="15" hidden="false" customHeight="false" outlineLevel="0" collapsed="false">
      <c r="A10292" s="64" t="s">
        <v>1354</v>
      </c>
      <c r="B10292" s="64"/>
      <c r="C10292" s="64"/>
      <c r="D10292" s="64"/>
      <c r="E10292" s="64"/>
      <c r="F10292" s="64"/>
      <c r="G10292" s="65" t="n">
        <v>5.05</v>
      </c>
    </row>
    <row r="10293" customFormat="false" ht="15" hidden="false" customHeight="false" outlineLevel="0" collapsed="false">
      <c r="A10293" s="64" t="s">
        <v>1355</v>
      </c>
      <c r="B10293" s="64"/>
      <c r="C10293" s="64"/>
      <c r="D10293" s="64"/>
      <c r="E10293" s="64"/>
      <c r="F10293" s="64"/>
      <c r="G10293" s="65" t="n">
        <v>10.99</v>
      </c>
    </row>
    <row r="10294" customFormat="false" ht="15" hidden="false" customHeight="false" outlineLevel="0" collapsed="false">
      <c r="A10294" s="64" t="s">
        <v>1356</v>
      </c>
      <c r="B10294" s="64"/>
      <c r="C10294" s="64"/>
      <c r="D10294" s="64"/>
      <c r="E10294" s="64"/>
      <c r="F10294" s="64"/>
      <c r="G10294" s="65" t="n">
        <v>0</v>
      </c>
    </row>
    <row r="10295" customFormat="false" ht="15" hidden="false" customHeight="false" outlineLevel="0" collapsed="false">
      <c r="A10295" s="64" t="s">
        <v>1357</v>
      </c>
      <c r="B10295" s="64"/>
      <c r="C10295" s="64"/>
      <c r="D10295" s="64"/>
      <c r="E10295" s="64"/>
      <c r="F10295" s="64"/>
      <c r="G10295" s="65" t="n">
        <v>2.82</v>
      </c>
    </row>
    <row r="10296" customFormat="false" ht="15" hidden="false" customHeight="false" outlineLevel="0" collapsed="false">
      <c r="A10296" s="64" t="s">
        <v>1358</v>
      </c>
      <c r="B10296" s="64"/>
      <c r="C10296" s="64"/>
      <c r="D10296" s="64"/>
      <c r="E10296" s="64"/>
      <c r="F10296" s="64"/>
      <c r="G10296" s="65" t="n">
        <v>0</v>
      </c>
    </row>
    <row r="10297" customFormat="false" ht="15" hidden="false" customHeight="false" outlineLevel="0" collapsed="false">
      <c r="A10297" s="64" t="s">
        <v>1359</v>
      </c>
      <c r="B10297" s="64"/>
      <c r="C10297" s="64"/>
      <c r="D10297" s="64"/>
      <c r="E10297" s="64"/>
      <c r="F10297" s="64"/>
      <c r="G10297" s="65" t="n">
        <v>2.82</v>
      </c>
    </row>
    <row r="10298" customFormat="false" ht="15" hidden="false" customHeight="false" outlineLevel="0" collapsed="false">
      <c r="A10298" s="64" t="s">
        <v>1360</v>
      </c>
      <c r="B10298" s="64"/>
      <c r="C10298" s="64"/>
      <c r="D10298" s="64"/>
      <c r="E10298" s="64"/>
      <c r="F10298" s="64"/>
      <c r="G10298" s="65" t="n">
        <v>13.81</v>
      </c>
    </row>
    <row r="10299" customFormat="false" ht="15" hidden="false" customHeight="false" outlineLevel="0" collapsed="false">
      <c r="A10299" s="64" t="s">
        <v>1361</v>
      </c>
      <c r="B10299" s="64"/>
      <c r="C10299" s="64"/>
      <c r="D10299" s="64"/>
      <c r="E10299" s="64"/>
      <c r="F10299" s="64"/>
      <c r="G10299" s="65" t="n">
        <v>10</v>
      </c>
    </row>
    <row r="10300" customFormat="false" ht="15" hidden="false" customHeight="false" outlineLevel="0" collapsed="false">
      <c r="A10300" s="64" t="s">
        <v>1362</v>
      </c>
      <c r="B10300" s="64"/>
      <c r="C10300" s="64"/>
      <c r="D10300" s="64"/>
      <c r="E10300" s="64"/>
      <c r="F10300" s="64"/>
      <c r="G10300" s="65" t="n">
        <f aca="false">G10298*G10299</f>
        <v>138.1</v>
      </c>
    </row>
    <row r="10301" customFormat="false" ht="15" hidden="false" customHeight="false" outlineLevel="0" collapsed="false">
      <c r="A10301" s="66"/>
      <c r="B10301" s="66"/>
      <c r="C10301" s="66"/>
      <c r="D10301" s="66"/>
      <c r="E10301" s="66"/>
      <c r="F10301" s="66"/>
      <c r="G10301" s="66"/>
    </row>
    <row r="10302" customFormat="false" ht="63.75" hidden="false" customHeight="false" outlineLevel="0" collapsed="false">
      <c r="A10302" s="30" t="s">
        <v>1147</v>
      </c>
      <c r="B10302" s="30" t="s">
        <v>411</v>
      </c>
      <c r="C10302" s="61" t="s">
        <v>17</v>
      </c>
      <c r="D10302" s="61" t="s">
        <v>23</v>
      </c>
      <c r="E10302" s="62"/>
      <c r="F10302" s="25"/>
      <c r="G10302" s="25"/>
    </row>
    <row r="10303" customFormat="false" ht="51" hidden="false" customHeight="false" outlineLevel="0" collapsed="false">
      <c r="A10303" s="63" t="n">
        <v>395</v>
      </c>
      <c r="B10303" s="23" t="s">
        <v>1823</v>
      </c>
      <c r="C10303" s="24" t="s">
        <v>1343</v>
      </c>
      <c r="D10303" s="24" t="s">
        <v>23</v>
      </c>
      <c r="E10303" s="62" t="n">
        <v>12</v>
      </c>
      <c r="F10303" s="26" t="n">
        <v>2.43</v>
      </c>
      <c r="G10303" s="26" t="n">
        <v>29.16</v>
      </c>
    </row>
    <row r="10304" customFormat="false" ht="25.5" hidden="false" customHeight="false" outlineLevel="0" collapsed="false">
      <c r="A10304" s="63" t="s">
        <v>1367</v>
      </c>
      <c r="B10304" s="23" t="s">
        <v>1368</v>
      </c>
      <c r="C10304" s="24" t="s">
        <v>17</v>
      </c>
      <c r="D10304" s="24" t="s">
        <v>1314</v>
      </c>
      <c r="E10304" s="62" t="n">
        <v>3.6</v>
      </c>
      <c r="F10304" s="26" t="n">
        <v>15.68</v>
      </c>
      <c r="G10304" s="26" t="n">
        <v>56.44</v>
      </c>
    </row>
    <row r="10305" customFormat="false" ht="25.5" hidden="false" customHeight="false" outlineLevel="0" collapsed="false">
      <c r="A10305" s="63" t="s">
        <v>1349</v>
      </c>
      <c r="B10305" s="23" t="s">
        <v>1350</v>
      </c>
      <c r="C10305" s="24" t="s">
        <v>17</v>
      </c>
      <c r="D10305" s="24" t="s">
        <v>1314</v>
      </c>
      <c r="E10305" s="62" t="n">
        <v>3.6</v>
      </c>
      <c r="F10305" s="26" t="n">
        <v>12.54</v>
      </c>
      <c r="G10305" s="26" t="n">
        <v>45.14</v>
      </c>
    </row>
    <row r="10306" customFormat="false" ht="15" hidden="false" customHeight="false" outlineLevel="0" collapsed="false">
      <c r="A10306" s="64" t="s">
        <v>1353</v>
      </c>
      <c r="B10306" s="64"/>
      <c r="C10306" s="64"/>
      <c r="D10306" s="64"/>
      <c r="E10306" s="64"/>
      <c r="F10306" s="64"/>
      <c r="G10306" s="65" t="n">
        <v>5.95</v>
      </c>
    </row>
    <row r="10307" customFormat="false" ht="15" hidden="false" customHeight="false" outlineLevel="0" collapsed="false">
      <c r="A10307" s="64" t="s">
        <v>1354</v>
      </c>
      <c r="B10307" s="64"/>
      <c r="C10307" s="64"/>
      <c r="D10307" s="64"/>
      <c r="E10307" s="64"/>
      <c r="F10307" s="64"/>
      <c r="G10307" s="65" t="n">
        <v>4.95</v>
      </c>
    </row>
    <row r="10308" customFormat="false" ht="15" hidden="false" customHeight="false" outlineLevel="0" collapsed="false">
      <c r="A10308" s="64" t="s">
        <v>1355</v>
      </c>
      <c r="B10308" s="64"/>
      <c r="C10308" s="64"/>
      <c r="D10308" s="64"/>
      <c r="E10308" s="64"/>
      <c r="F10308" s="64"/>
      <c r="G10308" s="65" t="n">
        <v>10.89</v>
      </c>
    </row>
    <row r="10309" customFormat="false" ht="15" hidden="false" customHeight="false" outlineLevel="0" collapsed="false">
      <c r="A10309" s="64" t="s">
        <v>1356</v>
      </c>
      <c r="B10309" s="64"/>
      <c r="C10309" s="64"/>
      <c r="D10309" s="64"/>
      <c r="E10309" s="64"/>
      <c r="F10309" s="64"/>
      <c r="G10309" s="65" t="n">
        <v>0</v>
      </c>
    </row>
    <row r="10310" customFormat="false" ht="15" hidden="false" customHeight="false" outlineLevel="0" collapsed="false">
      <c r="A10310" s="64" t="s">
        <v>1357</v>
      </c>
      <c r="B10310" s="64"/>
      <c r="C10310" s="64"/>
      <c r="D10310" s="64"/>
      <c r="E10310" s="64"/>
      <c r="F10310" s="64"/>
      <c r="G10310" s="65" t="n">
        <v>2.79</v>
      </c>
    </row>
    <row r="10311" customFormat="false" ht="15" hidden="false" customHeight="false" outlineLevel="0" collapsed="false">
      <c r="A10311" s="64" t="s">
        <v>1358</v>
      </c>
      <c r="B10311" s="64"/>
      <c r="C10311" s="64"/>
      <c r="D10311" s="64"/>
      <c r="E10311" s="64"/>
      <c r="F10311" s="64"/>
      <c r="G10311" s="65" t="n">
        <v>0</v>
      </c>
    </row>
    <row r="10312" customFormat="false" ht="15" hidden="false" customHeight="false" outlineLevel="0" collapsed="false">
      <c r="A10312" s="64" t="s">
        <v>1359</v>
      </c>
      <c r="B10312" s="64"/>
      <c r="C10312" s="64"/>
      <c r="D10312" s="64"/>
      <c r="E10312" s="64"/>
      <c r="F10312" s="64"/>
      <c r="G10312" s="65" t="n">
        <v>2.79</v>
      </c>
    </row>
    <row r="10313" customFormat="false" ht="15" hidden="false" customHeight="false" outlineLevel="0" collapsed="false">
      <c r="A10313" s="64" t="s">
        <v>1360</v>
      </c>
      <c r="B10313" s="64"/>
      <c r="C10313" s="64"/>
      <c r="D10313" s="64"/>
      <c r="E10313" s="64"/>
      <c r="F10313" s="64"/>
      <c r="G10313" s="65" t="n">
        <v>13.69</v>
      </c>
    </row>
    <row r="10314" customFormat="false" ht="15" hidden="false" customHeight="false" outlineLevel="0" collapsed="false">
      <c r="A10314" s="64" t="s">
        <v>1361</v>
      </c>
      <c r="B10314" s="64"/>
      <c r="C10314" s="64"/>
      <c r="D10314" s="64"/>
      <c r="E10314" s="64"/>
      <c r="F10314" s="64"/>
      <c r="G10314" s="65" t="n">
        <v>12</v>
      </c>
    </row>
    <row r="10315" customFormat="false" ht="15" hidden="false" customHeight="false" outlineLevel="0" collapsed="false">
      <c r="A10315" s="64" t="s">
        <v>1362</v>
      </c>
      <c r="B10315" s="64"/>
      <c r="C10315" s="64"/>
      <c r="D10315" s="64"/>
      <c r="E10315" s="64"/>
      <c r="F10315" s="64"/>
      <c r="G10315" s="65" t="n">
        <f aca="false">G10313*G10314</f>
        <v>164.28</v>
      </c>
    </row>
    <row r="10316" customFormat="false" ht="15" hidden="false" customHeight="false" outlineLevel="0" collapsed="false">
      <c r="A10316" s="66"/>
      <c r="B10316" s="66"/>
      <c r="C10316" s="66"/>
      <c r="D10316" s="66"/>
      <c r="E10316" s="66"/>
      <c r="F10316" s="66"/>
      <c r="G10316" s="66"/>
    </row>
    <row r="10317" customFormat="false" ht="51" hidden="false" customHeight="false" outlineLevel="0" collapsed="false">
      <c r="A10317" s="30" t="s">
        <v>1148</v>
      </c>
      <c r="B10317" s="30" t="s">
        <v>528</v>
      </c>
      <c r="C10317" s="61" t="s">
        <v>17</v>
      </c>
      <c r="D10317" s="61" t="s">
        <v>49</v>
      </c>
      <c r="E10317" s="62"/>
      <c r="F10317" s="25"/>
      <c r="G10317" s="25"/>
    </row>
    <row r="10318" customFormat="false" ht="25.5" hidden="false" customHeight="false" outlineLevel="0" collapsed="false">
      <c r="A10318" s="63" t="s">
        <v>1373</v>
      </c>
      <c r="B10318" s="23" t="s">
        <v>1374</v>
      </c>
      <c r="C10318" s="24" t="s">
        <v>17</v>
      </c>
      <c r="D10318" s="24" t="s">
        <v>1314</v>
      </c>
      <c r="E10318" s="62" t="n">
        <v>2.72</v>
      </c>
      <c r="F10318" s="26" t="n">
        <v>12.83</v>
      </c>
      <c r="G10318" s="26" t="n">
        <v>34.89</v>
      </c>
    </row>
    <row r="10319" customFormat="false" ht="25.5" hidden="false" customHeight="false" outlineLevel="0" collapsed="false">
      <c r="A10319" s="63" t="s">
        <v>1367</v>
      </c>
      <c r="B10319" s="23" t="s">
        <v>1368</v>
      </c>
      <c r="C10319" s="24" t="s">
        <v>17</v>
      </c>
      <c r="D10319" s="24" t="s">
        <v>1314</v>
      </c>
      <c r="E10319" s="62" t="n">
        <v>17.28</v>
      </c>
      <c r="F10319" s="26" t="n">
        <v>15.68</v>
      </c>
      <c r="G10319" s="26" t="n">
        <v>270.91</v>
      </c>
    </row>
    <row r="10320" customFormat="false" ht="15" hidden="false" customHeight="false" outlineLevel="0" collapsed="false">
      <c r="A10320" s="64" t="s">
        <v>1353</v>
      </c>
      <c r="B10320" s="64"/>
      <c r="C10320" s="64"/>
      <c r="D10320" s="64"/>
      <c r="E10320" s="64"/>
      <c r="F10320" s="64"/>
      <c r="G10320" s="65" t="n">
        <v>2.77</v>
      </c>
    </row>
    <row r="10321" customFormat="false" ht="15" hidden="false" customHeight="false" outlineLevel="0" collapsed="false">
      <c r="A10321" s="64" t="s">
        <v>1354</v>
      </c>
      <c r="B10321" s="64"/>
      <c r="C10321" s="64"/>
      <c r="D10321" s="64"/>
      <c r="E10321" s="64"/>
      <c r="F10321" s="64"/>
      <c r="G10321" s="65" t="n">
        <v>1.05</v>
      </c>
    </row>
    <row r="10322" customFormat="false" ht="15" hidden="false" customHeight="false" outlineLevel="0" collapsed="false">
      <c r="A10322" s="64" t="s">
        <v>1355</v>
      </c>
      <c r="B10322" s="64"/>
      <c r="C10322" s="64"/>
      <c r="D10322" s="64"/>
      <c r="E10322" s="64"/>
      <c r="F10322" s="64"/>
      <c r="G10322" s="65" t="n">
        <v>3.82</v>
      </c>
    </row>
    <row r="10323" customFormat="false" ht="15" hidden="false" customHeight="false" outlineLevel="0" collapsed="false">
      <c r="A10323" s="64" t="s">
        <v>1356</v>
      </c>
      <c r="B10323" s="64"/>
      <c r="C10323" s="64"/>
      <c r="D10323" s="64"/>
      <c r="E10323" s="64"/>
      <c r="F10323" s="64"/>
      <c r="G10323" s="65" t="n">
        <v>0</v>
      </c>
    </row>
    <row r="10324" customFormat="false" ht="15" hidden="false" customHeight="false" outlineLevel="0" collapsed="false">
      <c r="A10324" s="64" t="s">
        <v>1357</v>
      </c>
      <c r="B10324" s="64"/>
      <c r="C10324" s="64"/>
      <c r="D10324" s="64"/>
      <c r="E10324" s="64"/>
      <c r="F10324" s="64"/>
      <c r="G10324" s="65" t="n">
        <v>0.98</v>
      </c>
    </row>
    <row r="10325" customFormat="false" ht="15" hidden="false" customHeight="false" outlineLevel="0" collapsed="false">
      <c r="A10325" s="64" t="s">
        <v>1358</v>
      </c>
      <c r="B10325" s="64"/>
      <c r="C10325" s="64"/>
      <c r="D10325" s="64"/>
      <c r="E10325" s="64"/>
      <c r="F10325" s="64"/>
      <c r="G10325" s="65" t="n">
        <v>0</v>
      </c>
    </row>
    <row r="10326" customFormat="false" ht="15" hidden="false" customHeight="false" outlineLevel="0" collapsed="false">
      <c r="A10326" s="64" t="s">
        <v>1359</v>
      </c>
      <c r="B10326" s="64"/>
      <c r="C10326" s="64"/>
      <c r="D10326" s="64"/>
      <c r="E10326" s="64"/>
      <c r="F10326" s="64"/>
      <c r="G10326" s="65" t="n">
        <v>0.98</v>
      </c>
    </row>
    <row r="10327" customFormat="false" ht="15" hidden="false" customHeight="false" outlineLevel="0" collapsed="false">
      <c r="A10327" s="64" t="s">
        <v>1360</v>
      </c>
      <c r="B10327" s="64"/>
      <c r="C10327" s="64"/>
      <c r="D10327" s="64"/>
      <c r="E10327" s="64"/>
      <c r="F10327" s="64"/>
      <c r="G10327" s="65" t="n">
        <v>4.8</v>
      </c>
    </row>
    <row r="10328" customFormat="false" ht="15" hidden="false" customHeight="false" outlineLevel="0" collapsed="false">
      <c r="A10328" s="64" t="s">
        <v>1361</v>
      </c>
      <c r="B10328" s="64"/>
      <c r="C10328" s="64"/>
      <c r="D10328" s="64"/>
      <c r="E10328" s="64"/>
      <c r="F10328" s="64"/>
      <c r="G10328" s="65" t="n">
        <v>80</v>
      </c>
    </row>
    <row r="10329" customFormat="false" ht="15" hidden="false" customHeight="false" outlineLevel="0" collapsed="false">
      <c r="A10329" s="64" t="s">
        <v>1362</v>
      </c>
      <c r="B10329" s="64"/>
      <c r="C10329" s="64"/>
      <c r="D10329" s="64"/>
      <c r="E10329" s="64"/>
      <c r="F10329" s="64"/>
      <c r="G10329" s="65" t="n">
        <f aca="false">G10327*G10328</f>
        <v>384</v>
      </c>
    </row>
    <row r="10330" customFormat="false" ht="15" hidden="false" customHeight="false" outlineLevel="0" collapsed="false">
      <c r="A10330" s="66"/>
      <c r="B10330" s="66"/>
      <c r="C10330" s="66"/>
      <c r="D10330" s="66"/>
      <c r="E10330" s="66"/>
      <c r="F10330" s="66"/>
      <c r="G10330" s="66"/>
    </row>
    <row r="10331" customFormat="false" ht="38.25" hidden="false" customHeight="false" outlineLevel="0" collapsed="false">
      <c r="A10331" s="30" t="s">
        <v>1149</v>
      </c>
      <c r="B10331" s="30" t="s">
        <v>530</v>
      </c>
      <c r="C10331" s="61" t="s">
        <v>17</v>
      </c>
      <c r="D10331" s="61" t="s">
        <v>23</v>
      </c>
      <c r="E10331" s="62"/>
      <c r="F10331" s="25"/>
      <c r="G10331" s="25"/>
    </row>
    <row r="10332" customFormat="false" ht="38.25" hidden="false" customHeight="false" outlineLevel="0" collapsed="false">
      <c r="A10332" s="63" t="s">
        <v>1375</v>
      </c>
      <c r="B10332" s="23" t="s">
        <v>1376</v>
      </c>
      <c r="C10332" s="24" t="s">
        <v>17</v>
      </c>
      <c r="D10332" s="24" t="s">
        <v>1314</v>
      </c>
      <c r="E10332" s="62" t="n">
        <v>1.15</v>
      </c>
      <c r="F10332" s="26" t="n">
        <v>12.7</v>
      </c>
      <c r="G10332" s="26" t="n">
        <v>14.6</v>
      </c>
    </row>
    <row r="10333" customFormat="false" ht="38.25" hidden="false" customHeight="false" outlineLevel="0" collapsed="false">
      <c r="A10333" s="63" t="s">
        <v>1369</v>
      </c>
      <c r="B10333" s="23" t="s">
        <v>1370</v>
      </c>
      <c r="C10333" s="24" t="s">
        <v>17</v>
      </c>
      <c r="D10333" s="24" t="s">
        <v>1314</v>
      </c>
      <c r="E10333" s="62" t="n">
        <v>7.2</v>
      </c>
      <c r="F10333" s="26" t="n">
        <v>15.51</v>
      </c>
      <c r="G10333" s="26" t="n">
        <v>111.65</v>
      </c>
    </row>
    <row r="10334" customFormat="false" ht="15" hidden="false" customHeight="false" outlineLevel="0" collapsed="false">
      <c r="A10334" s="64" t="s">
        <v>1353</v>
      </c>
      <c r="B10334" s="64"/>
      <c r="C10334" s="64"/>
      <c r="D10334" s="64"/>
      <c r="E10334" s="64"/>
      <c r="F10334" s="64"/>
      <c r="G10334" s="65" t="n">
        <v>1.82</v>
      </c>
    </row>
    <row r="10335" customFormat="false" ht="15" hidden="false" customHeight="false" outlineLevel="0" collapsed="false">
      <c r="A10335" s="64" t="s">
        <v>1354</v>
      </c>
      <c r="B10335" s="64"/>
      <c r="C10335" s="64"/>
      <c r="D10335" s="64"/>
      <c r="E10335" s="64"/>
      <c r="F10335" s="64"/>
      <c r="G10335" s="65" t="n">
        <v>0.7</v>
      </c>
    </row>
    <row r="10336" customFormat="false" ht="15" hidden="false" customHeight="false" outlineLevel="0" collapsed="false">
      <c r="A10336" s="64" t="s">
        <v>1355</v>
      </c>
      <c r="B10336" s="64"/>
      <c r="C10336" s="64"/>
      <c r="D10336" s="64"/>
      <c r="E10336" s="64"/>
      <c r="F10336" s="64"/>
      <c r="G10336" s="65" t="n">
        <v>2.53</v>
      </c>
    </row>
    <row r="10337" customFormat="false" ht="15" hidden="false" customHeight="false" outlineLevel="0" collapsed="false">
      <c r="A10337" s="64" t="s">
        <v>1356</v>
      </c>
      <c r="B10337" s="64"/>
      <c r="C10337" s="64"/>
      <c r="D10337" s="64"/>
      <c r="E10337" s="64"/>
      <c r="F10337" s="64"/>
      <c r="G10337" s="65" t="n">
        <v>0</v>
      </c>
    </row>
    <row r="10338" customFormat="false" ht="15" hidden="false" customHeight="false" outlineLevel="0" collapsed="false">
      <c r="A10338" s="64" t="s">
        <v>1357</v>
      </c>
      <c r="B10338" s="64"/>
      <c r="C10338" s="64"/>
      <c r="D10338" s="64"/>
      <c r="E10338" s="64"/>
      <c r="F10338" s="64"/>
      <c r="G10338" s="65" t="n">
        <v>0.65</v>
      </c>
    </row>
    <row r="10339" customFormat="false" ht="15" hidden="false" customHeight="false" outlineLevel="0" collapsed="false">
      <c r="A10339" s="64" t="s">
        <v>1358</v>
      </c>
      <c r="B10339" s="64"/>
      <c r="C10339" s="64"/>
      <c r="D10339" s="64"/>
      <c r="E10339" s="64"/>
      <c r="F10339" s="64"/>
      <c r="G10339" s="65" t="n">
        <v>0</v>
      </c>
    </row>
    <row r="10340" customFormat="false" ht="15" hidden="false" customHeight="false" outlineLevel="0" collapsed="false">
      <c r="A10340" s="64" t="s">
        <v>1359</v>
      </c>
      <c r="B10340" s="64"/>
      <c r="C10340" s="64"/>
      <c r="D10340" s="64"/>
      <c r="E10340" s="64"/>
      <c r="F10340" s="64"/>
      <c r="G10340" s="65" t="n">
        <v>0.65</v>
      </c>
    </row>
    <row r="10341" customFormat="false" ht="15" hidden="false" customHeight="false" outlineLevel="0" collapsed="false">
      <c r="A10341" s="64" t="s">
        <v>1360</v>
      </c>
      <c r="B10341" s="64"/>
      <c r="C10341" s="64"/>
      <c r="D10341" s="64"/>
      <c r="E10341" s="64"/>
      <c r="F10341" s="64"/>
      <c r="G10341" s="65" t="n">
        <v>3.17</v>
      </c>
    </row>
    <row r="10342" customFormat="false" ht="15" hidden="false" customHeight="false" outlineLevel="0" collapsed="false">
      <c r="A10342" s="64" t="s">
        <v>1361</v>
      </c>
      <c r="B10342" s="64"/>
      <c r="C10342" s="64"/>
      <c r="D10342" s="64"/>
      <c r="E10342" s="64"/>
      <c r="F10342" s="64"/>
      <c r="G10342" s="65" t="n">
        <v>50</v>
      </c>
    </row>
    <row r="10343" customFormat="false" ht="15" hidden="false" customHeight="false" outlineLevel="0" collapsed="false">
      <c r="A10343" s="64" t="s">
        <v>1362</v>
      </c>
      <c r="B10343" s="64"/>
      <c r="C10343" s="64"/>
      <c r="D10343" s="64"/>
      <c r="E10343" s="64"/>
      <c r="F10343" s="64"/>
      <c r="G10343" s="65" t="n">
        <f aca="false">G10341*G10342</f>
        <v>158.5</v>
      </c>
    </row>
    <row r="10344" customFormat="false" ht="15" hidden="false" customHeight="false" outlineLevel="0" collapsed="false">
      <c r="A10344" s="66"/>
      <c r="B10344" s="66"/>
      <c r="C10344" s="66"/>
      <c r="D10344" s="66"/>
      <c r="E10344" s="66"/>
      <c r="F10344" s="66"/>
      <c r="G10344" s="66"/>
    </row>
    <row r="10345" customFormat="false" ht="63.75" hidden="false" customHeight="false" outlineLevel="0" collapsed="false">
      <c r="A10345" s="30" t="s">
        <v>1150</v>
      </c>
      <c r="B10345" s="30" t="s">
        <v>532</v>
      </c>
      <c r="C10345" s="61" t="s">
        <v>17</v>
      </c>
      <c r="D10345" s="61" t="s">
        <v>49</v>
      </c>
      <c r="E10345" s="62"/>
      <c r="F10345" s="25"/>
      <c r="G10345" s="25"/>
    </row>
    <row r="10346" customFormat="false" ht="38.25" hidden="false" customHeight="false" outlineLevel="0" collapsed="false">
      <c r="A10346" s="63" t="s">
        <v>1375</v>
      </c>
      <c r="B10346" s="23" t="s">
        <v>1376</v>
      </c>
      <c r="C10346" s="24" t="s">
        <v>17</v>
      </c>
      <c r="D10346" s="24" t="s">
        <v>1314</v>
      </c>
      <c r="E10346" s="62" t="n">
        <v>4.4</v>
      </c>
      <c r="F10346" s="26" t="n">
        <v>12.7</v>
      </c>
      <c r="G10346" s="26" t="n">
        <v>55.87</v>
      </c>
    </row>
    <row r="10347" customFormat="false" ht="38.25" hidden="false" customHeight="false" outlineLevel="0" collapsed="false">
      <c r="A10347" s="63" t="s">
        <v>1369</v>
      </c>
      <c r="B10347" s="23" t="s">
        <v>1370</v>
      </c>
      <c r="C10347" s="24" t="s">
        <v>17</v>
      </c>
      <c r="D10347" s="24" t="s">
        <v>1314</v>
      </c>
      <c r="E10347" s="62" t="n">
        <v>31.28</v>
      </c>
      <c r="F10347" s="26" t="n">
        <v>15.51</v>
      </c>
      <c r="G10347" s="26" t="n">
        <v>485.08</v>
      </c>
    </row>
    <row r="10348" customFormat="false" ht="38.25" hidden="false" customHeight="false" outlineLevel="0" collapsed="false">
      <c r="A10348" s="63" t="s">
        <v>1762</v>
      </c>
      <c r="B10348" s="23" t="s">
        <v>1763</v>
      </c>
      <c r="C10348" s="24" t="s">
        <v>17</v>
      </c>
      <c r="D10348" s="24" t="s">
        <v>28</v>
      </c>
      <c r="E10348" s="62" t="n">
        <v>0.24</v>
      </c>
      <c r="F10348" s="26" t="n">
        <v>364.43</v>
      </c>
      <c r="G10348" s="26" t="n">
        <v>87.46</v>
      </c>
    </row>
    <row r="10349" customFormat="false" ht="15" hidden="false" customHeight="false" outlineLevel="0" collapsed="false">
      <c r="A10349" s="64" t="s">
        <v>1353</v>
      </c>
      <c r="B10349" s="64"/>
      <c r="C10349" s="64"/>
      <c r="D10349" s="64"/>
      <c r="E10349" s="64"/>
      <c r="F10349" s="64"/>
      <c r="G10349" s="65" t="n">
        <v>5.1</v>
      </c>
    </row>
    <row r="10350" customFormat="false" ht="15" hidden="false" customHeight="false" outlineLevel="0" collapsed="false">
      <c r="A10350" s="64" t="s">
        <v>1354</v>
      </c>
      <c r="B10350" s="64"/>
      <c r="C10350" s="64"/>
      <c r="D10350" s="64"/>
      <c r="E10350" s="64"/>
      <c r="F10350" s="64"/>
      <c r="G10350" s="65" t="n">
        <v>2.75</v>
      </c>
    </row>
    <row r="10351" customFormat="false" ht="15" hidden="false" customHeight="false" outlineLevel="0" collapsed="false">
      <c r="A10351" s="64" t="s">
        <v>1355</v>
      </c>
      <c r="B10351" s="64"/>
      <c r="C10351" s="64"/>
      <c r="D10351" s="64"/>
      <c r="E10351" s="64"/>
      <c r="F10351" s="64"/>
      <c r="G10351" s="65" t="n">
        <v>7.86</v>
      </c>
    </row>
    <row r="10352" customFormat="false" ht="15" hidden="false" customHeight="false" outlineLevel="0" collapsed="false">
      <c r="A10352" s="64" t="s">
        <v>1356</v>
      </c>
      <c r="B10352" s="64"/>
      <c r="C10352" s="64"/>
      <c r="D10352" s="64"/>
      <c r="E10352" s="64"/>
      <c r="F10352" s="64"/>
      <c r="G10352" s="65" t="n">
        <v>0</v>
      </c>
    </row>
    <row r="10353" customFormat="false" ht="15" hidden="false" customHeight="false" outlineLevel="0" collapsed="false">
      <c r="A10353" s="64" t="s">
        <v>1357</v>
      </c>
      <c r="B10353" s="64"/>
      <c r="C10353" s="64"/>
      <c r="D10353" s="64"/>
      <c r="E10353" s="64"/>
      <c r="F10353" s="64"/>
      <c r="G10353" s="65" t="n">
        <v>2.01</v>
      </c>
    </row>
    <row r="10354" customFormat="false" ht="15" hidden="false" customHeight="false" outlineLevel="0" collapsed="false">
      <c r="A10354" s="64" t="s">
        <v>1358</v>
      </c>
      <c r="B10354" s="64"/>
      <c r="C10354" s="64"/>
      <c r="D10354" s="64"/>
      <c r="E10354" s="64"/>
      <c r="F10354" s="64"/>
      <c r="G10354" s="65" t="n">
        <v>0</v>
      </c>
    </row>
    <row r="10355" customFormat="false" ht="15" hidden="false" customHeight="false" outlineLevel="0" collapsed="false">
      <c r="A10355" s="64" t="s">
        <v>1359</v>
      </c>
      <c r="B10355" s="64"/>
      <c r="C10355" s="64"/>
      <c r="D10355" s="64"/>
      <c r="E10355" s="64"/>
      <c r="F10355" s="64"/>
      <c r="G10355" s="65" t="n">
        <v>2.01</v>
      </c>
    </row>
    <row r="10356" customFormat="false" ht="15" hidden="false" customHeight="false" outlineLevel="0" collapsed="false">
      <c r="A10356" s="64" t="s">
        <v>1360</v>
      </c>
      <c r="B10356" s="64"/>
      <c r="C10356" s="64"/>
      <c r="D10356" s="64"/>
      <c r="E10356" s="64"/>
      <c r="F10356" s="64"/>
      <c r="G10356" s="65" t="n">
        <v>9.87</v>
      </c>
    </row>
    <row r="10357" customFormat="false" ht="15" hidden="false" customHeight="false" outlineLevel="0" collapsed="false">
      <c r="A10357" s="64" t="s">
        <v>1361</v>
      </c>
      <c r="B10357" s="64"/>
      <c r="C10357" s="64"/>
      <c r="D10357" s="64"/>
      <c r="E10357" s="64"/>
      <c r="F10357" s="64"/>
      <c r="G10357" s="65" t="n">
        <v>80</v>
      </c>
    </row>
    <row r="10358" customFormat="false" ht="15" hidden="false" customHeight="false" outlineLevel="0" collapsed="false">
      <c r="A10358" s="64" t="s">
        <v>1362</v>
      </c>
      <c r="B10358" s="64"/>
      <c r="C10358" s="64"/>
      <c r="D10358" s="64"/>
      <c r="E10358" s="64"/>
      <c r="F10358" s="64"/>
      <c r="G10358" s="65" t="n">
        <f aca="false">G10356*G10357</f>
        <v>789.6</v>
      </c>
    </row>
    <row r="10359" customFormat="false" ht="15" hidden="false" customHeight="false" outlineLevel="0" collapsed="false">
      <c r="A10359" s="66"/>
      <c r="B10359" s="66"/>
      <c r="C10359" s="66"/>
      <c r="D10359" s="66"/>
      <c r="E10359" s="66"/>
      <c r="F10359" s="66"/>
      <c r="G10359" s="66"/>
    </row>
    <row r="10360" customFormat="false" ht="63.75" hidden="false" customHeight="false" outlineLevel="0" collapsed="false">
      <c r="A10360" s="30" t="s">
        <v>1151</v>
      </c>
      <c r="B10360" s="30" t="s">
        <v>413</v>
      </c>
      <c r="C10360" s="61" t="s">
        <v>17</v>
      </c>
      <c r="D10360" s="61" t="s">
        <v>49</v>
      </c>
      <c r="E10360" s="62"/>
      <c r="F10360" s="25"/>
      <c r="G10360" s="25"/>
    </row>
    <row r="10361" customFormat="false" ht="25.5" hidden="false" customHeight="false" outlineLevel="0" collapsed="false">
      <c r="A10361" s="63" t="n">
        <v>2674</v>
      </c>
      <c r="B10361" s="23" t="s">
        <v>1824</v>
      </c>
      <c r="C10361" s="24" t="s">
        <v>1343</v>
      </c>
      <c r="D10361" s="24" t="s">
        <v>49</v>
      </c>
      <c r="E10361" s="62" t="n">
        <v>53.9</v>
      </c>
      <c r="F10361" s="26" t="n">
        <v>2.45</v>
      </c>
      <c r="G10361" s="26" t="n">
        <v>132.06</v>
      </c>
    </row>
    <row r="10362" customFormat="false" ht="25.5" hidden="false" customHeight="false" outlineLevel="0" collapsed="false">
      <c r="A10362" s="63" t="n">
        <v>34562</v>
      </c>
      <c r="B10362" s="23" t="s">
        <v>1825</v>
      </c>
      <c r="C10362" s="24" t="s">
        <v>1343</v>
      </c>
      <c r="D10362" s="24" t="s">
        <v>114</v>
      </c>
      <c r="E10362" s="62" t="n">
        <v>0.1</v>
      </c>
      <c r="F10362" s="26" t="n">
        <v>9.21</v>
      </c>
      <c r="G10362" s="26" t="n">
        <v>0.88</v>
      </c>
    </row>
    <row r="10363" customFormat="false" ht="25.5" hidden="false" customHeight="false" outlineLevel="0" collapsed="false">
      <c r="A10363" s="63" t="s">
        <v>1373</v>
      </c>
      <c r="B10363" s="23" t="s">
        <v>1374</v>
      </c>
      <c r="C10363" s="24" t="s">
        <v>17</v>
      </c>
      <c r="D10363" s="24" t="s">
        <v>1314</v>
      </c>
      <c r="E10363" s="62" t="n">
        <v>5.41</v>
      </c>
      <c r="F10363" s="26" t="n">
        <v>12.83</v>
      </c>
      <c r="G10363" s="26" t="n">
        <v>69.35</v>
      </c>
    </row>
    <row r="10364" customFormat="false" ht="25.5" hidden="false" customHeight="false" outlineLevel="0" collapsed="false">
      <c r="A10364" s="63" t="s">
        <v>1367</v>
      </c>
      <c r="B10364" s="23" t="s">
        <v>1368</v>
      </c>
      <c r="C10364" s="24" t="s">
        <v>17</v>
      </c>
      <c r="D10364" s="24" t="s">
        <v>1314</v>
      </c>
      <c r="E10364" s="62" t="n">
        <v>5.41</v>
      </c>
      <c r="F10364" s="26" t="n">
        <v>15.68</v>
      </c>
      <c r="G10364" s="26" t="n">
        <v>84.75</v>
      </c>
    </row>
    <row r="10365" customFormat="false" ht="15" hidden="false" customHeight="false" outlineLevel="0" collapsed="false">
      <c r="A10365" s="64" t="s">
        <v>1353</v>
      </c>
      <c r="B10365" s="64"/>
      <c r="C10365" s="64"/>
      <c r="D10365" s="64"/>
      <c r="E10365" s="64"/>
      <c r="F10365" s="64"/>
      <c r="G10365" s="65" t="n">
        <v>2.05</v>
      </c>
    </row>
    <row r="10366" customFormat="false" ht="15" hidden="false" customHeight="false" outlineLevel="0" collapsed="false">
      <c r="A10366" s="64" t="s">
        <v>1354</v>
      </c>
      <c r="B10366" s="64"/>
      <c r="C10366" s="64"/>
      <c r="D10366" s="64"/>
      <c r="E10366" s="64"/>
      <c r="F10366" s="64"/>
      <c r="G10366" s="65" t="n">
        <v>3.36</v>
      </c>
    </row>
    <row r="10367" customFormat="false" ht="15" hidden="false" customHeight="false" outlineLevel="0" collapsed="false">
      <c r="A10367" s="64" t="s">
        <v>1355</v>
      </c>
      <c r="B10367" s="64"/>
      <c r="C10367" s="64"/>
      <c r="D10367" s="64"/>
      <c r="E10367" s="64"/>
      <c r="F10367" s="64"/>
      <c r="G10367" s="65" t="n">
        <v>5.42</v>
      </c>
    </row>
    <row r="10368" customFormat="false" ht="15" hidden="false" customHeight="false" outlineLevel="0" collapsed="false">
      <c r="A10368" s="64" t="s">
        <v>1356</v>
      </c>
      <c r="B10368" s="64"/>
      <c r="C10368" s="64"/>
      <c r="D10368" s="64"/>
      <c r="E10368" s="64"/>
      <c r="F10368" s="64"/>
      <c r="G10368" s="65" t="n">
        <v>0</v>
      </c>
    </row>
    <row r="10369" customFormat="false" ht="15" hidden="false" customHeight="false" outlineLevel="0" collapsed="false">
      <c r="A10369" s="64" t="s">
        <v>1357</v>
      </c>
      <c r="B10369" s="64"/>
      <c r="C10369" s="64"/>
      <c r="D10369" s="64"/>
      <c r="E10369" s="64"/>
      <c r="F10369" s="64"/>
      <c r="G10369" s="65" t="n">
        <v>1.39</v>
      </c>
    </row>
    <row r="10370" customFormat="false" ht="15" hidden="false" customHeight="false" outlineLevel="0" collapsed="false">
      <c r="A10370" s="64" t="s">
        <v>1358</v>
      </c>
      <c r="B10370" s="64"/>
      <c r="C10370" s="64"/>
      <c r="D10370" s="64"/>
      <c r="E10370" s="64"/>
      <c r="F10370" s="64"/>
      <c r="G10370" s="65" t="n">
        <v>0</v>
      </c>
    </row>
    <row r="10371" customFormat="false" ht="15" hidden="false" customHeight="false" outlineLevel="0" collapsed="false">
      <c r="A10371" s="64" t="s">
        <v>1359</v>
      </c>
      <c r="B10371" s="64"/>
      <c r="C10371" s="64"/>
      <c r="D10371" s="64"/>
      <c r="E10371" s="64"/>
      <c r="F10371" s="64"/>
      <c r="G10371" s="65" t="n">
        <v>1.39</v>
      </c>
    </row>
    <row r="10372" customFormat="false" ht="15" hidden="false" customHeight="false" outlineLevel="0" collapsed="false">
      <c r="A10372" s="64" t="s">
        <v>1360</v>
      </c>
      <c r="B10372" s="64"/>
      <c r="C10372" s="64"/>
      <c r="D10372" s="64"/>
      <c r="E10372" s="64"/>
      <c r="F10372" s="64"/>
      <c r="G10372" s="65" t="n">
        <v>6.8</v>
      </c>
    </row>
    <row r="10373" customFormat="false" ht="15" hidden="false" customHeight="false" outlineLevel="0" collapsed="false">
      <c r="A10373" s="64" t="s">
        <v>1361</v>
      </c>
      <c r="B10373" s="64"/>
      <c r="C10373" s="64"/>
      <c r="D10373" s="64"/>
      <c r="E10373" s="64"/>
      <c r="F10373" s="64"/>
      <c r="G10373" s="65" t="n">
        <v>53</v>
      </c>
    </row>
    <row r="10374" customFormat="false" ht="15" hidden="false" customHeight="false" outlineLevel="0" collapsed="false">
      <c r="A10374" s="64" t="s">
        <v>1362</v>
      </c>
      <c r="B10374" s="64"/>
      <c r="C10374" s="64"/>
      <c r="D10374" s="64"/>
      <c r="E10374" s="64"/>
      <c r="F10374" s="64"/>
      <c r="G10374" s="65" t="n">
        <f aca="false">G10372*G10373</f>
        <v>360.4</v>
      </c>
    </row>
    <row r="10375" customFormat="false" ht="15" hidden="false" customHeight="false" outlineLevel="0" collapsed="false">
      <c r="A10375" s="66"/>
      <c r="B10375" s="66"/>
      <c r="C10375" s="66"/>
      <c r="D10375" s="66"/>
      <c r="E10375" s="66"/>
      <c r="F10375" s="66"/>
      <c r="G10375" s="66"/>
    </row>
    <row r="10376" customFormat="false" ht="63.75" hidden="false" customHeight="false" outlineLevel="0" collapsed="false">
      <c r="A10376" s="30" t="s">
        <v>1152</v>
      </c>
      <c r="B10376" s="30" t="s">
        <v>415</v>
      </c>
      <c r="C10376" s="61" t="s">
        <v>17</v>
      </c>
      <c r="D10376" s="61" t="s">
        <v>49</v>
      </c>
      <c r="E10376" s="62"/>
      <c r="F10376" s="25"/>
      <c r="G10376" s="25"/>
    </row>
    <row r="10377" customFormat="false" ht="25.5" hidden="false" customHeight="false" outlineLevel="0" collapsed="false">
      <c r="A10377" s="63" t="n">
        <v>2685</v>
      </c>
      <c r="B10377" s="23" t="s">
        <v>1826</v>
      </c>
      <c r="C10377" s="24" t="s">
        <v>1343</v>
      </c>
      <c r="D10377" s="24" t="s">
        <v>49</v>
      </c>
      <c r="E10377" s="62" t="n">
        <v>34.07</v>
      </c>
      <c r="F10377" s="26" t="n">
        <v>3.83</v>
      </c>
      <c r="G10377" s="26" t="n">
        <v>130.49</v>
      </c>
    </row>
    <row r="10378" customFormat="false" ht="25.5" hidden="false" customHeight="false" outlineLevel="0" collapsed="false">
      <c r="A10378" s="63" t="n">
        <v>34562</v>
      </c>
      <c r="B10378" s="23" t="s">
        <v>1825</v>
      </c>
      <c r="C10378" s="24" t="s">
        <v>1343</v>
      </c>
      <c r="D10378" s="24" t="s">
        <v>114</v>
      </c>
      <c r="E10378" s="62" t="n">
        <v>0.07</v>
      </c>
      <c r="F10378" s="26" t="n">
        <v>9.21</v>
      </c>
      <c r="G10378" s="26" t="n">
        <v>0.62</v>
      </c>
    </row>
    <row r="10379" customFormat="false" ht="25.5" hidden="false" customHeight="false" outlineLevel="0" collapsed="false">
      <c r="A10379" s="63" t="s">
        <v>1373</v>
      </c>
      <c r="B10379" s="23" t="s">
        <v>1374</v>
      </c>
      <c r="C10379" s="24" t="s">
        <v>17</v>
      </c>
      <c r="D10379" s="24" t="s">
        <v>1314</v>
      </c>
      <c r="E10379" s="62" t="n">
        <v>4.22</v>
      </c>
      <c r="F10379" s="26" t="n">
        <v>12.83</v>
      </c>
      <c r="G10379" s="26" t="n">
        <v>54.15</v>
      </c>
    </row>
    <row r="10380" customFormat="false" ht="25.5" hidden="false" customHeight="false" outlineLevel="0" collapsed="false">
      <c r="A10380" s="63" t="s">
        <v>1367</v>
      </c>
      <c r="B10380" s="23" t="s">
        <v>1368</v>
      </c>
      <c r="C10380" s="24" t="s">
        <v>17</v>
      </c>
      <c r="D10380" s="24" t="s">
        <v>1314</v>
      </c>
      <c r="E10380" s="62" t="n">
        <v>4.22</v>
      </c>
      <c r="F10380" s="26" t="n">
        <v>15.68</v>
      </c>
      <c r="G10380" s="26" t="n">
        <v>66.18</v>
      </c>
    </row>
    <row r="10381" customFormat="false" ht="15" hidden="false" customHeight="false" outlineLevel="0" collapsed="false">
      <c r="A10381" s="64" t="s">
        <v>1353</v>
      </c>
      <c r="B10381" s="64"/>
      <c r="C10381" s="64"/>
      <c r="D10381" s="64"/>
      <c r="E10381" s="64"/>
      <c r="F10381" s="64"/>
      <c r="G10381" s="65" t="n">
        <v>2.53</v>
      </c>
    </row>
    <row r="10382" customFormat="false" ht="15" hidden="false" customHeight="false" outlineLevel="0" collapsed="false">
      <c r="A10382" s="64" t="s">
        <v>1354</v>
      </c>
      <c r="B10382" s="64"/>
      <c r="C10382" s="64"/>
      <c r="D10382" s="64"/>
      <c r="E10382" s="64"/>
      <c r="F10382" s="64"/>
      <c r="G10382" s="65" t="n">
        <v>4.97</v>
      </c>
    </row>
    <row r="10383" customFormat="false" ht="15" hidden="false" customHeight="false" outlineLevel="0" collapsed="false">
      <c r="A10383" s="64" t="s">
        <v>1355</v>
      </c>
      <c r="B10383" s="64"/>
      <c r="C10383" s="64"/>
      <c r="D10383" s="64"/>
      <c r="E10383" s="64"/>
      <c r="F10383" s="64"/>
      <c r="G10383" s="65" t="n">
        <v>7.51</v>
      </c>
    </row>
    <row r="10384" customFormat="false" ht="15" hidden="false" customHeight="false" outlineLevel="0" collapsed="false">
      <c r="A10384" s="64" t="s">
        <v>1356</v>
      </c>
      <c r="B10384" s="64"/>
      <c r="C10384" s="64"/>
      <c r="D10384" s="64"/>
      <c r="E10384" s="64"/>
      <c r="F10384" s="64"/>
      <c r="G10384" s="65" t="n">
        <v>0</v>
      </c>
    </row>
    <row r="10385" customFormat="false" ht="15" hidden="false" customHeight="false" outlineLevel="0" collapsed="false">
      <c r="A10385" s="64" t="s">
        <v>1357</v>
      </c>
      <c r="B10385" s="64"/>
      <c r="C10385" s="64"/>
      <c r="D10385" s="64"/>
      <c r="E10385" s="64"/>
      <c r="F10385" s="64"/>
      <c r="G10385" s="65" t="n">
        <v>1.93</v>
      </c>
    </row>
    <row r="10386" customFormat="false" ht="15" hidden="false" customHeight="false" outlineLevel="0" collapsed="false">
      <c r="A10386" s="64" t="s">
        <v>1358</v>
      </c>
      <c r="B10386" s="64"/>
      <c r="C10386" s="64"/>
      <c r="D10386" s="64"/>
      <c r="E10386" s="64"/>
      <c r="F10386" s="64"/>
      <c r="G10386" s="65" t="n">
        <v>0</v>
      </c>
    </row>
    <row r="10387" customFormat="false" ht="15" hidden="false" customHeight="false" outlineLevel="0" collapsed="false">
      <c r="A10387" s="64" t="s">
        <v>1359</v>
      </c>
      <c r="B10387" s="64"/>
      <c r="C10387" s="64"/>
      <c r="D10387" s="64"/>
      <c r="E10387" s="64"/>
      <c r="F10387" s="64"/>
      <c r="G10387" s="65" t="n">
        <v>1.93</v>
      </c>
    </row>
    <row r="10388" customFormat="false" ht="15" hidden="false" customHeight="false" outlineLevel="0" collapsed="false">
      <c r="A10388" s="64" t="s">
        <v>1360</v>
      </c>
      <c r="B10388" s="64"/>
      <c r="C10388" s="64"/>
      <c r="D10388" s="64"/>
      <c r="E10388" s="64"/>
      <c r="F10388" s="64"/>
      <c r="G10388" s="65" t="n">
        <v>9.43</v>
      </c>
    </row>
    <row r="10389" customFormat="false" ht="15" hidden="false" customHeight="false" outlineLevel="0" collapsed="false">
      <c r="A10389" s="64" t="s">
        <v>1361</v>
      </c>
      <c r="B10389" s="64"/>
      <c r="C10389" s="64"/>
      <c r="D10389" s="64"/>
      <c r="E10389" s="64"/>
      <c r="F10389" s="64"/>
      <c r="G10389" s="65" t="n">
        <v>33.5</v>
      </c>
    </row>
    <row r="10390" customFormat="false" ht="15" hidden="false" customHeight="false" outlineLevel="0" collapsed="false">
      <c r="A10390" s="64" t="s">
        <v>1362</v>
      </c>
      <c r="B10390" s="64"/>
      <c r="C10390" s="64"/>
      <c r="D10390" s="64"/>
      <c r="E10390" s="64"/>
      <c r="F10390" s="64"/>
      <c r="G10390" s="65" t="n">
        <f aca="false">G10388*G10389</f>
        <v>315.905</v>
      </c>
    </row>
    <row r="10391" customFormat="false" ht="15" hidden="false" customHeight="false" outlineLevel="0" collapsed="false">
      <c r="A10391" s="66"/>
      <c r="B10391" s="66"/>
      <c r="C10391" s="66"/>
      <c r="D10391" s="66"/>
      <c r="E10391" s="66"/>
      <c r="F10391" s="66"/>
      <c r="G10391" s="66"/>
    </row>
    <row r="10392" customFormat="false" ht="63.75" hidden="false" customHeight="false" outlineLevel="0" collapsed="false">
      <c r="A10392" s="30" t="s">
        <v>1153</v>
      </c>
      <c r="B10392" s="30" t="s">
        <v>417</v>
      </c>
      <c r="C10392" s="61" t="s">
        <v>17</v>
      </c>
      <c r="D10392" s="61" t="s">
        <v>49</v>
      </c>
      <c r="E10392" s="62"/>
      <c r="F10392" s="25"/>
      <c r="G10392" s="25"/>
    </row>
    <row r="10393" customFormat="false" ht="25.5" hidden="false" customHeight="false" outlineLevel="0" collapsed="false">
      <c r="A10393" s="63" t="n">
        <v>2684</v>
      </c>
      <c r="B10393" s="23" t="s">
        <v>1828</v>
      </c>
      <c r="C10393" s="24" t="s">
        <v>1343</v>
      </c>
      <c r="D10393" s="24" t="s">
        <v>49</v>
      </c>
      <c r="E10393" s="62" t="n">
        <v>22.37</v>
      </c>
      <c r="F10393" s="26" t="n">
        <v>5.1</v>
      </c>
      <c r="G10393" s="26" t="n">
        <v>114.11</v>
      </c>
    </row>
    <row r="10394" customFormat="false" ht="25.5" hidden="false" customHeight="false" outlineLevel="0" collapsed="false">
      <c r="A10394" s="63" t="n">
        <v>34562</v>
      </c>
      <c r="B10394" s="23" t="s">
        <v>1825</v>
      </c>
      <c r="C10394" s="24" t="s">
        <v>1343</v>
      </c>
      <c r="D10394" s="24" t="s">
        <v>114</v>
      </c>
      <c r="E10394" s="62" t="n">
        <v>0.05</v>
      </c>
      <c r="F10394" s="26" t="n">
        <v>9.21</v>
      </c>
      <c r="G10394" s="26" t="n">
        <v>0.47</v>
      </c>
    </row>
    <row r="10395" customFormat="false" ht="25.5" hidden="false" customHeight="false" outlineLevel="0" collapsed="false">
      <c r="A10395" s="63" t="s">
        <v>1373</v>
      </c>
      <c r="B10395" s="23" t="s">
        <v>1374</v>
      </c>
      <c r="C10395" s="24" t="s">
        <v>17</v>
      </c>
      <c r="D10395" s="24" t="s">
        <v>1314</v>
      </c>
      <c r="E10395" s="62" t="n">
        <v>3.39</v>
      </c>
      <c r="F10395" s="26" t="n">
        <v>12.83</v>
      </c>
      <c r="G10395" s="26" t="n">
        <v>43.46</v>
      </c>
    </row>
    <row r="10396" customFormat="false" ht="25.5" hidden="false" customHeight="false" outlineLevel="0" collapsed="false">
      <c r="A10396" s="63" t="s">
        <v>1367</v>
      </c>
      <c r="B10396" s="23" t="s">
        <v>1368</v>
      </c>
      <c r="C10396" s="24" t="s">
        <v>17</v>
      </c>
      <c r="D10396" s="24" t="s">
        <v>1314</v>
      </c>
      <c r="E10396" s="62" t="n">
        <v>3.39</v>
      </c>
      <c r="F10396" s="26" t="n">
        <v>15.68</v>
      </c>
      <c r="G10396" s="26" t="n">
        <v>53.12</v>
      </c>
    </row>
    <row r="10397" customFormat="false" ht="15" hidden="false" customHeight="false" outlineLevel="0" collapsed="false">
      <c r="A10397" s="64" t="s">
        <v>1353</v>
      </c>
      <c r="B10397" s="64"/>
      <c r="C10397" s="64"/>
      <c r="D10397" s="64"/>
      <c r="E10397" s="64"/>
      <c r="F10397" s="64"/>
      <c r="G10397" s="65" t="n">
        <v>3.1</v>
      </c>
    </row>
    <row r="10398" customFormat="false" ht="15" hidden="false" customHeight="false" outlineLevel="0" collapsed="false">
      <c r="A10398" s="64" t="s">
        <v>1354</v>
      </c>
      <c r="B10398" s="64"/>
      <c r="C10398" s="64"/>
      <c r="D10398" s="64"/>
      <c r="E10398" s="64"/>
      <c r="F10398" s="64"/>
      <c r="G10398" s="65" t="n">
        <v>6.5</v>
      </c>
    </row>
    <row r="10399" customFormat="false" ht="15" hidden="false" customHeight="false" outlineLevel="0" collapsed="false">
      <c r="A10399" s="64" t="s">
        <v>1355</v>
      </c>
      <c r="B10399" s="64"/>
      <c r="C10399" s="64"/>
      <c r="D10399" s="64"/>
      <c r="E10399" s="64"/>
      <c r="F10399" s="64"/>
      <c r="G10399" s="65" t="n">
        <v>9.6</v>
      </c>
    </row>
    <row r="10400" customFormat="false" ht="15" hidden="false" customHeight="false" outlineLevel="0" collapsed="false">
      <c r="A10400" s="64" t="s">
        <v>1356</v>
      </c>
      <c r="B10400" s="64"/>
      <c r="C10400" s="64"/>
      <c r="D10400" s="64"/>
      <c r="E10400" s="64"/>
      <c r="F10400" s="64"/>
      <c r="G10400" s="65" t="n">
        <v>0</v>
      </c>
    </row>
    <row r="10401" customFormat="false" ht="15" hidden="false" customHeight="false" outlineLevel="0" collapsed="false">
      <c r="A10401" s="64" t="s">
        <v>1357</v>
      </c>
      <c r="B10401" s="64"/>
      <c r="C10401" s="64"/>
      <c r="D10401" s="64"/>
      <c r="E10401" s="64"/>
      <c r="F10401" s="64"/>
      <c r="G10401" s="65" t="n">
        <v>2.46</v>
      </c>
    </row>
    <row r="10402" customFormat="false" ht="15" hidden="false" customHeight="false" outlineLevel="0" collapsed="false">
      <c r="A10402" s="64" t="s">
        <v>1358</v>
      </c>
      <c r="B10402" s="64"/>
      <c r="C10402" s="64"/>
      <c r="D10402" s="64"/>
      <c r="E10402" s="64"/>
      <c r="F10402" s="64"/>
      <c r="G10402" s="65" t="n">
        <v>0</v>
      </c>
    </row>
    <row r="10403" customFormat="false" ht="15" hidden="false" customHeight="false" outlineLevel="0" collapsed="false">
      <c r="A10403" s="64" t="s">
        <v>1359</v>
      </c>
      <c r="B10403" s="64"/>
      <c r="C10403" s="64"/>
      <c r="D10403" s="64"/>
      <c r="E10403" s="64"/>
      <c r="F10403" s="64"/>
      <c r="G10403" s="65" t="n">
        <v>2.46</v>
      </c>
    </row>
    <row r="10404" customFormat="false" ht="15" hidden="false" customHeight="false" outlineLevel="0" collapsed="false">
      <c r="A10404" s="64" t="s">
        <v>1360</v>
      </c>
      <c r="B10404" s="64"/>
      <c r="C10404" s="64"/>
      <c r="D10404" s="64"/>
      <c r="E10404" s="64"/>
      <c r="F10404" s="64"/>
      <c r="G10404" s="65" t="n">
        <v>12.06</v>
      </c>
    </row>
    <row r="10405" customFormat="false" ht="15" hidden="false" customHeight="false" outlineLevel="0" collapsed="false">
      <c r="A10405" s="64" t="s">
        <v>1361</v>
      </c>
      <c r="B10405" s="64"/>
      <c r="C10405" s="64"/>
      <c r="D10405" s="64"/>
      <c r="E10405" s="64"/>
      <c r="F10405" s="64"/>
      <c r="G10405" s="65" t="n">
        <v>22</v>
      </c>
    </row>
    <row r="10406" customFormat="false" ht="15" hidden="false" customHeight="false" outlineLevel="0" collapsed="false">
      <c r="A10406" s="64" t="s">
        <v>1362</v>
      </c>
      <c r="B10406" s="64"/>
      <c r="C10406" s="64"/>
      <c r="D10406" s="64"/>
      <c r="E10406" s="64"/>
      <c r="F10406" s="64"/>
      <c r="G10406" s="65" t="n">
        <f aca="false">G10404*G10405</f>
        <v>265.32</v>
      </c>
    </row>
    <row r="10407" customFormat="false" ht="15" hidden="false" customHeight="false" outlineLevel="0" collapsed="false">
      <c r="A10407" s="66"/>
      <c r="B10407" s="66"/>
      <c r="C10407" s="66"/>
      <c r="D10407" s="66"/>
      <c r="E10407" s="66"/>
      <c r="F10407" s="66"/>
      <c r="G10407" s="66"/>
    </row>
    <row r="10408" customFormat="false" ht="63.75" hidden="false" customHeight="false" outlineLevel="0" collapsed="false">
      <c r="A10408" s="30" t="s">
        <v>1154</v>
      </c>
      <c r="B10408" s="30" t="s">
        <v>564</v>
      </c>
      <c r="C10408" s="61" t="s">
        <v>17</v>
      </c>
      <c r="D10408" s="61" t="s">
        <v>49</v>
      </c>
      <c r="E10408" s="62"/>
      <c r="F10408" s="25"/>
      <c r="G10408" s="25"/>
    </row>
    <row r="10409" customFormat="false" ht="25.5" hidden="false" customHeight="false" outlineLevel="0" collapsed="false">
      <c r="A10409" s="63" t="n">
        <v>2674</v>
      </c>
      <c r="B10409" s="23" t="s">
        <v>1824</v>
      </c>
      <c r="C10409" s="24" t="s">
        <v>1343</v>
      </c>
      <c r="D10409" s="24" t="s">
        <v>49</v>
      </c>
      <c r="E10409" s="62" t="n">
        <v>76.28</v>
      </c>
      <c r="F10409" s="26" t="n">
        <v>2.45</v>
      </c>
      <c r="G10409" s="26" t="n">
        <v>186.87</v>
      </c>
    </row>
    <row r="10410" customFormat="false" ht="25.5" hidden="false" customHeight="false" outlineLevel="0" collapsed="false">
      <c r="A10410" s="63" t="s">
        <v>1373</v>
      </c>
      <c r="B10410" s="23" t="s">
        <v>1374</v>
      </c>
      <c r="C10410" s="24" t="s">
        <v>17</v>
      </c>
      <c r="D10410" s="24" t="s">
        <v>1314</v>
      </c>
      <c r="E10410" s="62" t="n">
        <v>12.75</v>
      </c>
      <c r="F10410" s="26" t="n">
        <v>12.83</v>
      </c>
      <c r="G10410" s="26" t="n">
        <v>163.55</v>
      </c>
    </row>
    <row r="10411" customFormat="false" ht="25.5" hidden="false" customHeight="false" outlineLevel="0" collapsed="false">
      <c r="A10411" s="63" t="s">
        <v>1367</v>
      </c>
      <c r="B10411" s="23" t="s">
        <v>1368</v>
      </c>
      <c r="C10411" s="24" t="s">
        <v>17</v>
      </c>
      <c r="D10411" s="24" t="s">
        <v>1314</v>
      </c>
      <c r="E10411" s="62" t="n">
        <v>12.75</v>
      </c>
      <c r="F10411" s="26" t="n">
        <v>15.68</v>
      </c>
      <c r="G10411" s="26" t="n">
        <v>199.89</v>
      </c>
    </row>
    <row r="10412" customFormat="false" ht="15" hidden="false" customHeight="false" outlineLevel="0" collapsed="false">
      <c r="A10412" s="64" t="s">
        <v>1353</v>
      </c>
      <c r="B10412" s="64"/>
      <c r="C10412" s="64"/>
      <c r="D10412" s="64"/>
      <c r="E10412" s="64"/>
      <c r="F10412" s="64"/>
      <c r="G10412" s="65" t="n">
        <v>3.42</v>
      </c>
    </row>
    <row r="10413" customFormat="false" ht="15" hidden="false" customHeight="false" outlineLevel="0" collapsed="false">
      <c r="A10413" s="64" t="s">
        <v>1354</v>
      </c>
      <c r="B10413" s="64"/>
      <c r="C10413" s="64"/>
      <c r="D10413" s="64"/>
      <c r="E10413" s="64"/>
      <c r="F10413" s="64"/>
      <c r="G10413" s="65" t="n">
        <v>3.92</v>
      </c>
    </row>
    <row r="10414" customFormat="false" ht="15" hidden="false" customHeight="false" outlineLevel="0" collapsed="false">
      <c r="A10414" s="64" t="s">
        <v>1355</v>
      </c>
      <c r="B10414" s="64"/>
      <c r="C10414" s="64"/>
      <c r="D10414" s="64"/>
      <c r="E10414" s="64"/>
      <c r="F10414" s="64"/>
      <c r="G10414" s="65" t="n">
        <v>7.34</v>
      </c>
    </row>
    <row r="10415" customFormat="false" ht="15" hidden="false" customHeight="false" outlineLevel="0" collapsed="false">
      <c r="A10415" s="64" t="s">
        <v>1356</v>
      </c>
      <c r="B10415" s="64"/>
      <c r="C10415" s="64"/>
      <c r="D10415" s="64"/>
      <c r="E10415" s="64"/>
      <c r="F10415" s="64"/>
      <c r="G10415" s="65" t="n">
        <v>0</v>
      </c>
    </row>
    <row r="10416" customFormat="false" ht="15" hidden="false" customHeight="false" outlineLevel="0" collapsed="false">
      <c r="A10416" s="64" t="s">
        <v>1357</v>
      </c>
      <c r="B10416" s="64"/>
      <c r="C10416" s="64"/>
      <c r="D10416" s="64"/>
      <c r="E10416" s="64"/>
      <c r="F10416" s="64"/>
      <c r="G10416" s="65" t="n">
        <v>1.88</v>
      </c>
    </row>
    <row r="10417" customFormat="false" ht="15" hidden="false" customHeight="false" outlineLevel="0" collapsed="false">
      <c r="A10417" s="64" t="s">
        <v>1358</v>
      </c>
      <c r="B10417" s="64"/>
      <c r="C10417" s="64"/>
      <c r="D10417" s="64"/>
      <c r="E10417" s="64"/>
      <c r="F10417" s="64"/>
      <c r="G10417" s="65" t="n">
        <v>0</v>
      </c>
    </row>
    <row r="10418" customFormat="false" ht="15" hidden="false" customHeight="false" outlineLevel="0" collapsed="false">
      <c r="A10418" s="64" t="s">
        <v>1359</v>
      </c>
      <c r="B10418" s="64"/>
      <c r="C10418" s="64"/>
      <c r="D10418" s="64"/>
      <c r="E10418" s="64"/>
      <c r="F10418" s="64"/>
      <c r="G10418" s="65" t="n">
        <v>1.88</v>
      </c>
    </row>
    <row r="10419" customFormat="false" ht="15" hidden="false" customHeight="false" outlineLevel="0" collapsed="false">
      <c r="A10419" s="64" t="s">
        <v>1360</v>
      </c>
      <c r="B10419" s="64"/>
      <c r="C10419" s="64"/>
      <c r="D10419" s="64"/>
      <c r="E10419" s="64"/>
      <c r="F10419" s="64"/>
      <c r="G10419" s="65" t="n">
        <v>9.22</v>
      </c>
    </row>
    <row r="10420" customFormat="false" ht="15" hidden="false" customHeight="false" outlineLevel="0" collapsed="false">
      <c r="A10420" s="64" t="s">
        <v>1361</v>
      </c>
      <c r="B10420" s="64"/>
      <c r="C10420" s="64"/>
      <c r="D10420" s="64"/>
      <c r="E10420" s="64"/>
      <c r="F10420" s="64"/>
      <c r="G10420" s="65" t="n">
        <v>75</v>
      </c>
    </row>
    <row r="10421" customFormat="false" ht="15" hidden="false" customHeight="false" outlineLevel="0" collapsed="false">
      <c r="A10421" s="64" t="s">
        <v>1362</v>
      </c>
      <c r="B10421" s="64"/>
      <c r="C10421" s="64"/>
      <c r="D10421" s="64"/>
      <c r="E10421" s="64"/>
      <c r="F10421" s="64"/>
      <c r="G10421" s="65" t="n">
        <f aca="false">G10419*G10420</f>
        <v>691.5</v>
      </c>
    </row>
    <row r="10422" customFormat="false" ht="15" hidden="false" customHeight="false" outlineLevel="0" collapsed="false">
      <c r="A10422" s="66"/>
      <c r="B10422" s="66"/>
      <c r="C10422" s="66"/>
      <c r="D10422" s="66"/>
      <c r="E10422" s="66"/>
      <c r="F10422" s="66"/>
      <c r="G10422" s="66"/>
    </row>
    <row r="10423" customFormat="false" ht="76.5" hidden="false" customHeight="false" outlineLevel="0" collapsed="false">
      <c r="A10423" s="30" t="s">
        <v>1155</v>
      </c>
      <c r="B10423" s="30" t="s">
        <v>419</v>
      </c>
      <c r="C10423" s="61" t="s">
        <v>17</v>
      </c>
      <c r="D10423" s="61" t="s">
        <v>23</v>
      </c>
      <c r="E10423" s="62"/>
      <c r="F10423" s="25"/>
      <c r="G10423" s="25"/>
    </row>
    <row r="10424" customFormat="false" ht="38.25" hidden="false" customHeight="false" outlineLevel="0" collapsed="false">
      <c r="A10424" s="63" t="n">
        <v>1879</v>
      </c>
      <c r="B10424" s="23" t="s">
        <v>1829</v>
      </c>
      <c r="C10424" s="24" t="s">
        <v>1343</v>
      </c>
      <c r="D10424" s="24" t="s">
        <v>23</v>
      </c>
      <c r="E10424" s="62" t="n">
        <v>21</v>
      </c>
      <c r="F10424" s="26" t="n">
        <v>1.94</v>
      </c>
      <c r="G10424" s="26" t="n">
        <v>40.74</v>
      </c>
    </row>
    <row r="10425" customFormat="false" ht="25.5" hidden="false" customHeight="false" outlineLevel="0" collapsed="false">
      <c r="A10425" s="63" t="s">
        <v>1373</v>
      </c>
      <c r="B10425" s="23" t="s">
        <v>1374</v>
      </c>
      <c r="C10425" s="24" t="s">
        <v>17</v>
      </c>
      <c r="D10425" s="24" t="s">
        <v>1314</v>
      </c>
      <c r="E10425" s="62" t="n">
        <v>4.24</v>
      </c>
      <c r="F10425" s="26" t="n">
        <v>12.83</v>
      </c>
      <c r="G10425" s="26" t="n">
        <v>54.41</v>
      </c>
    </row>
    <row r="10426" customFormat="false" ht="25.5" hidden="false" customHeight="false" outlineLevel="0" collapsed="false">
      <c r="A10426" s="63" t="s">
        <v>1367</v>
      </c>
      <c r="B10426" s="23" t="s">
        <v>1368</v>
      </c>
      <c r="C10426" s="24" t="s">
        <v>17</v>
      </c>
      <c r="D10426" s="24" t="s">
        <v>1314</v>
      </c>
      <c r="E10426" s="62" t="n">
        <v>4.24</v>
      </c>
      <c r="F10426" s="26" t="n">
        <v>15.68</v>
      </c>
      <c r="G10426" s="26" t="n">
        <v>66.5</v>
      </c>
    </row>
    <row r="10427" customFormat="false" ht="15" hidden="false" customHeight="false" outlineLevel="0" collapsed="false">
      <c r="A10427" s="64" t="s">
        <v>1353</v>
      </c>
      <c r="B10427" s="64"/>
      <c r="C10427" s="64"/>
      <c r="D10427" s="64"/>
      <c r="E10427" s="64"/>
      <c r="F10427" s="64"/>
      <c r="G10427" s="65" t="n">
        <v>4.06</v>
      </c>
    </row>
    <row r="10428" customFormat="false" ht="15" hidden="false" customHeight="false" outlineLevel="0" collapsed="false">
      <c r="A10428" s="64" t="s">
        <v>1354</v>
      </c>
      <c r="B10428" s="64"/>
      <c r="C10428" s="64"/>
      <c r="D10428" s="64"/>
      <c r="E10428" s="64"/>
      <c r="F10428" s="64"/>
      <c r="G10428" s="65" t="n">
        <v>3.64</v>
      </c>
    </row>
    <row r="10429" customFormat="false" ht="15" hidden="false" customHeight="false" outlineLevel="0" collapsed="false">
      <c r="A10429" s="64" t="s">
        <v>1355</v>
      </c>
      <c r="B10429" s="64"/>
      <c r="C10429" s="64"/>
      <c r="D10429" s="64"/>
      <c r="E10429" s="64"/>
      <c r="F10429" s="64"/>
      <c r="G10429" s="65" t="n">
        <v>7.7</v>
      </c>
    </row>
    <row r="10430" customFormat="false" ht="15" hidden="false" customHeight="false" outlineLevel="0" collapsed="false">
      <c r="A10430" s="64" t="s">
        <v>1356</v>
      </c>
      <c r="B10430" s="64"/>
      <c r="C10430" s="64"/>
      <c r="D10430" s="64"/>
      <c r="E10430" s="64"/>
      <c r="F10430" s="64"/>
      <c r="G10430" s="65" t="n">
        <v>0</v>
      </c>
    </row>
    <row r="10431" customFormat="false" ht="15" hidden="false" customHeight="false" outlineLevel="0" collapsed="false">
      <c r="A10431" s="64" t="s">
        <v>1357</v>
      </c>
      <c r="B10431" s="64"/>
      <c r="C10431" s="64"/>
      <c r="D10431" s="64"/>
      <c r="E10431" s="64"/>
      <c r="F10431" s="64"/>
      <c r="G10431" s="65" t="n">
        <v>1.97</v>
      </c>
    </row>
    <row r="10432" customFormat="false" ht="15" hidden="false" customHeight="false" outlineLevel="0" collapsed="false">
      <c r="A10432" s="64" t="s">
        <v>1358</v>
      </c>
      <c r="B10432" s="64"/>
      <c r="C10432" s="64"/>
      <c r="D10432" s="64"/>
      <c r="E10432" s="64"/>
      <c r="F10432" s="64"/>
      <c r="G10432" s="65" t="n">
        <v>0</v>
      </c>
    </row>
    <row r="10433" customFormat="false" ht="15" hidden="false" customHeight="false" outlineLevel="0" collapsed="false">
      <c r="A10433" s="64" t="s">
        <v>1359</v>
      </c>
      <c r="B10433" s="64"/>
      <c r="C10433" s="64"/>
      <c r="D10433" s="64"/>
      <c r="E10433" s="64"/>
      <c r="F10433" s="64"/>
      <c r="G10433" s="65" t="n">
        <v>1.97</v>
      </c>
    </row>
    <row r="10434" customFormat="false" ht="15" hidden="false" customHeight="false" outlineLevel="0" collapsed="false">
      <c r="A10434" s="64" t="s">
        <v>1360</v>
      </c>
      <c r="B10434" s="64"/>
      <c r="C10434" s="64"/>
      <c r="D10434" s="64"/>
      <c r="E10434" s="64"/>
      <c r="F10434" s="64"/>
      <c r="G10434" s="65" t="n">
        <v>9.67</v>
      </c>
    </row>
    <row r="10435" customFormat="false" ht="15" hidden="false" customHeight="false" outlineLevel="0" collapsed="false">
      <c r="A10435" s="64" t="s">
        <v>1361</v>
      </c>
      <c r="B10435" s="64"/>
      <c r="C10435" s="64"/>
      <c r="D10435" s="64"/>
      <c r="E10435" s="64"/>
      <c r="F10435" s="64"/>
      <c r="G10435" s="65" t="n">
        <v>21</v>
      </c>
    </row>
    <row r="10436" customFormat="false" ht="15" hidden="false" customHeight="false" outlineLevel="0" collapsed="false">
      <c r="A10436" s="64" t="s">
        <v>1362</v>
      </c>
      <c r="B10436" s="64"/>
      <c r="C10436" s="64"/>
      <c r="D10436" s="64"/>
      <c r="E10436" s="64"/>
      <c r="F10436" s="64"/>
      <c r="G10436" s="65" t="n">
        <f aca="false">G10434*G10435</f>
        <v>203.07</v>
      </c>
    </row>
    <row r="10437" customFormat="false" ht="15" hidden="false" customHeight="false" outlineLevel="0" collapsed="false">
      <c r="A10437" s="66"/>
      <c r="B10437" s="66"/>
      <c r="C10437" s="66"/>
      <c r="D10437" s="66"/>
      <c r="E10437" s="66"/>
      <c r="F10437" s="66"/>
      <c r="G10437" s="66"/>
    </row>
    <row r="10438" customFormat="false" ht="76.5" hidden="false" customHeight="false" outlineLevel="0" collapsed="false">
      <c r="A10438" s="30" t="s">
        <v>1156</v>
      </c>
      <c r="B10438" s="30" t="s">
        <v>421</v>
      </c>
      <c r="C10438" s="61" t="s">
        <v>17</v>
      </c>
      <c r="D10438" s="61" t="s">
        <v>23</v>
      </c>
      <c r="E10438" s="62"/>
      <c r="F10438" s="25"/>
      <c r="G10438" s="25"/>
    </row>
    <row r="10439" customFormat="false" ht="38.25" hidden="false" customHeight="false" outlineLevel="0" collapsed="false">
      <c r="A10439" s="63" t="n">
        <v>1884</v>
      </c>
      <c r="B10439" s="23" t="s">
        <v>1830</v>
      </c>
      <c r="C10439" s="24" t="s">
        <v>1343</v>
      </c>
      <c r="D10439" s="24" t="s">
        <v>23</v>
      </c>
      <c r="E10439" s="62" t="n">
        <v>3</v>
      </c>
      <c r="F10439" s="26" t="n">
        <v>2.94</v>
      </c>
      <c r="G10439" s="26" t="n">
        <v>8.82</v>
      </c>
    </row>
    <row r="10440" customFormat="false" ht="25.5" hidden="false" customHeight="false" outlineLevel="0" collapsed="false">
      <c r="A10440" s="63" t="s">
        <v>1373</v>
      </c>
      <c r="B10440" s="23" t="s">
        <v>1374</v>
      </c>
      <c r="C10440" s="24" t="s">
        <v>17</v>
      </c>
      <c r="D10440" s="24" t="s">
        <v>1314</v>
      </c>
      <c r="E10440" s="62" t="n">
        <v>0.75</v>
      </c>
      <c r="F10440" s="26" t="n">
        <v>12.83</v>
      </c>
      <c r="G10440" s="26" t="n">
        <v>9.66</v>
      </c>
    </row>
    <row r="10441" customFormat="false" ht="25.5" hidden="false" customHeight="false" outlineLevel="0" collapsed="false">
      <c r="A10441" s="63" t="s">
        <v>1367</v>
      </c>
      <c r="B10441" s="23" t="s">
        <v>1368</v>
      </c>
      <c r="C10441" s="24" t="s">
        <v>17</v>
      </c>
      <c r="D10441" s="24" t="s">
        <v>1314</v>
      </c>
      <c r="E10441" s="62" t="n">
        <v>0.75</v>
      </c>
      <c r="F10441" s="26" t="n">
        <v>15.68</v>
      </c>
      <c r="G10441" s="26" t="n">
        <v>11.81</v>
      </c>
    </row>
    <row r="10442" customFormat="false" ht="15" hidden="false" customHeight="false" outlineLevel="0" collapsed="false">
      <c r="A10442" s="64" t="s">
        <v>1353</v>
      </c>
      <c r="B10442" s="64"/>
      <c r="C10442" s="64"/>
      <c r="D10442" s="64"/>
      <c r="E10442" s="64"/>
      <c r="F10442" s="64"/>
      <c r="G10442" s="65" t="n">
        <v>5.05</v>
      </c>
    </row>
    <row r="10443" customFormat="false" ht="15" hidden="false" customHeight="false" outlineLevel="0" collapsed="false">
      <c r="A10443" s="64" t="s">
        <v>1354</v>
      </c>
      <c r="B10443" s="64"/>
      <c r="C10443" s="64"/>
      <c r="D10443" s="64"/>
      <c r="E10443" s="64"/>
      <c r="F10443" s="64"/>
      <c r="G10443" s="65" t="n">
        <v>5.05</v>
      </c>
    </row>
    <row r="10444" customFormat="false" ht="15" hidden="false" customHeight="false" outlineLevel="0" collapsed="false">
      <c r="A10444" s="64" t="s">
        <v>1355</v>
      </c>
      <c r="B10444" s="64"/>
      <c r="C10444" s="64"/>
      <c r="D10444" s="64"/>
      <c r="E10444" s="64"/>
      <c r="F10444" s="64"/>
      <c r="G10444" s="65" t="n">
        <v>10.09</v>
      </c>
    </row>
    <row r="10445" customFormat="false" ht="15" hidden="false" customHeight="false" outlineLevel="0" collapsed="false">
      <c r="A10445" s="64" t="s">
        <v>1356</v>
      </c>
      <c r="B10445" s="64"/>
      <c r="C10445" s="64"/>
      <c r="D10445" s="64"/>
      <c r="E10445" s="64"/>
      <c r="F10445" s="64"/>
      <c r="G10445" s="65" t="n">
        <v>0</v>
      </c>
    </row>
    <row r="10446" customFormat="false" ht="15" hidden="false" customHeight="false" outlineLevel="0" collapsed="false">
      <c r="A10446" s="64" t="s">
        <v>1357</v>
      </c>
      <c r="B10446" s="64"/>
      <c r="C10446" s="64"/>
      <c r="D10446" s="64"/>
      <c r="E10446" s="64"/>
      <c r="F10446" s="64"/>
      <c r="G10446" s="65" t="n">
        <v>2.59</v>
      </c>
    </row>
    <row r="10447" customFormat="false" ht="15" hidden="false" customHeight="false" outlineLevel="0" collapsed="false">
      <c r="A10447" s="64" t="s">
        <v>1358</v>
      </c>
      <c r="B10447" s="64"/>
      <c r="C10447" s="64"/>
      <c r="D10447" s="64"/>
      <c r="E10447" s="64"/>
      <c r="F10447" s="64"/>
      <c r="G10447" s="65" t="n">
        <v>0</v>
      </c>
    </row>
    <row r="10448" customFormat="false" ht="15" hidden="false" customHeight="false" outlineLevel="0" collapsed="false">
      <c r="A10448" s="64" t="s">
        <v>1359</v>
      </c>
      <c r="B10448" s="64"/>
      <c r="C10448" s="64"/>
      <c r="D10448" s="64"/>
      <c r="E10448" s="64"/>
      <c r="F10448" s="64"/>
      <c r="G10448" s="65" t="n">
        <v>2.59</v>
      </c>
    </row>
    <row r="10449" customFormat="false" ht="15" hidden="false" customHeight="false" outlineLevel="0" collapsed="false">
      <c r="A10449" s="64" t="s">
        <v>1360</v>
      </c>
      <c r="B10449" s="64"/>
      <c r="C10449" s="64"/>
      <c r="D10449" s="64"/>
      <c r="E10449" s="64"/>
      <c r="F10449" s="64"/>
      <c r="G10449" s="65" t="n">
        <v>12.68</v>
      </c>
    </row>
    <row r="10450" customFormat="false" ht="15" hidden="false" customHeight="false" outlineLevel="0" collapsed="false">
      <c r="A10450" s="64" t="s">
        <v>1361</v>
      </c>
      <c r="B10450" s="64"/>
      <c r="C10450" s="64"/>
      <c r="D10450" s="64"/>
      <c r="E10450" s="64"/>
      <c r="F10450" s="64"/>
      <c r="G10450" s="65" t="n">
        <v>3</v>
      </c>
    </row>
    <row r="10451" customFormat="false" ht="15" hidden="false" customHeight="false" outlineLevel="0" collapsed="false">
      <c r="A10451" s="64" t="s">
        <v>1362</v>
      </c>
      <c r="B10451" s="64"/>
      <c r="C10451" s="64"/>
      <c r="D10451" s="64"/>
      <c r="E10451" s="64"/>
      <c r="F10451" s="64"/>
      <c r="G10451" s="65" t="n">
        <f aca="false">G10449*G10450</f>
        <v>38.04</v>
      </c>
    </row>
    <row r="10452" customFormat="false" ht="15" hidden="false" customHeight="false" outlineLevel="0" collapsed="false">
      <c r="A10452" s="66"/>
      <c r="B10452" s="66"/>
      <c r="C10452" s="66"/>
      <c r="D10452" s="66"/>
      <c r="E10452" s="66"/>
      <c r="F10452" s="66"/>
      <c r="G10452" s="66"/>
    </row>
    <row r="10453" customFormat="false" ht="51" hidden="false" customHeight="false" outlineLevel="0" collapsed="false">
      <c r="A10453" s="30" t="s">
        <v>1157</v>
      </c>
      <c r="B10453" s="30" t="s">
        <v>569</v>
      </c>
      <c r="C10453" s="61" t="s">
        <v>17</v>
      </c>
      <c r="D10453" s="61" t="s">
        <v>23</v>
      </c>
      <c r="E10453" s="62"/>
      <c r="F10453" s="25"/>
      <c r="G10453" s="25"/>
    </row>
    <row r="10454" customFormat="false" ht="38.25" hidden="false" customHeight="false" outlineLevel="0" collapsed="false">
      <c r="A10454" s="63" t="n">
        <v>1872</v>
      </c>
      <c r="B10454" s="23" t="s">
        <v>1893</v>
      </c>
      <c r="C10454" s="24" t="s">
        <v>1343</v>
      </c>
      <c r="D10454" s="24" t="s">
        <v>23</v>
      </c>
      <c r="E10454" s="62" t="n">
        <v>2</v>
      </c>
      <c r="F10454" s="26" t="n">
        <v>1.68</v>
      </c>
      <c r="G10454" s="26" t="n">
        <v>3.36</v>
      </c>
    </row>
    <row r="10455" customFormat="false" ht="25.5" hidden="false" customHeight="false" outlineLevel="0" collapsed="false">
      <c r="A10455" s="63" t="s">
        <v>1373</v>
      </c>
      <c r="B10455" s="23" t="s">
        <v>1374</v>
      </c>
      <c r="C10455" s="24" t="s">
        <v>17</v>
      </c>
      <c r="D10455" s="24" t="s">
        <v>1314</v>
      </c>
      <c r="E10455" s="62" t="n">
        <v>1.04</v>
      </c>
      <c r="F10455" s="26" t="n">
        <v>12.83</v>
      </c>
      <c r="G10455" s="26" t="n">
        <v>13.32</v>
      </c>
    </row>
    <row r="10456" customFormat="false" ht="25.5" hidden="false" customHeight="false" outlineLevel="0" collapsed="false">
      <c r="A10456" s="63" t="s">
        <v>1367</v>
      </c>
      <c r="B10456" s="23" t="s">
        <v>1368</v>
      </c>
      <c r="C10456" s="24" t="s">
        <v>17</v>
      </c>
      <c r="D10456" s="24" t="s">
        <v>1314</v>
      </c>
      <c r="E10456" s="62" t="n">
        <v>1.04</v>
      </c>
      <c r="F10456" s="26" t="n">
        <v>15.68</v>
      </c>
      <c r="G10456" s="26" t="n">
        <v>16.27</v>
      </c>
    </row>
    <row r="10457" customFormat="false" ht="38.25" hidden="false" customHeight="false" outlineLevel="0" collapsed="false">
      <c r="A10457" s="63" t="s">
        <v>1762</v>
      </c>
      <c r="B10457" s="23" t="s">
        <v>1763</v>
      </c>
      <c r="C10457" s="24" t="s">
        <v>17</v>
      </c>
      <c r="D10457" s="24" t="s">
        <v>28</v>
      </c>
      <c r="E10457" s="62" t="n">
        <v>0</v>
      </c>
      <c r="F10457" s="26" t="n">
        <v>364.43</v>
      </c>
      <c r="G10457" s="26" t="n">
        <v>0.66</v>
      </c>
    </row>
    <row r="10458" customFormat="false" ht="15" hidden="false" customHeight="false" outlineLevel="0" collapsed="false">
      <c r="A10458" s="64" t="s">
        <v>1353</v>
      </c>
      <c r="B10458" s="64"/>
      <c r="C10458" s="64"/>
      <c r="D10458" s="64"/>
      <c r="E10458" s="64"/>
      <c r="F10458" s="64"/>
      <c r="G10458" s="65" t="n">
        <v>10.5</v>
      </c>
    </row>
    <row r="10459" customFormat="false" ht="15" hidden="false" customHeight="false" outlineLevel="0" collapsed="false">
      <c r="A10459" s="64" t="s">
        <v>1354</v>
      </c>
      <c r="B10459" s="64"/>
      <c r="C10459" s="64"/>
      <c r="D10459" s="64"/>
      <c r="E10459" s="64"/>
      <c r="F10459" s="64"/>
      <c r="G10459" s="65" t="n">
        <v>6.3</v>
      </c>
    </row>
    <row r="10460" customFormat="false" ht="15" hidden="false" customHeight="false" outlineLevel="0" collapsed="false">
      <c r="A10460" s="64" t="s">
        <v>1355</v>
      </c>
      <c r="B10460" s="64"/>
      <c r="C10460" s="64"/>
      <c r="D10460" s="64"/>
      <c r="E10460" s="64"/>
      <c r="F10460" s="64"/>
      <c r="G10460" s="65" t="n">
        <v>16.8</v>
      </c>
    </row>
    <row r="10461" customFormat="false" ht="15" hidden="false" customHeight="false" outlineLevel="0" collapsed="false">
      <c r="A10461" s="64" t="s">
        <v>1356</v>
      </c>
      <c r="B10461" s="64"/>
      <c r="C10461" s="64"/>
      <c r="D10461" s="64"/>
      <c r="E10461" s="64"/>
      <c r="F10461" s="64"/>
      <c r="G10461" s="65" t="n">
        <v>0</v>
      </c>
    </row>
    <row r="10462" customFormat="false" ht="15" hidden="false" customHeight="false" outlineLevel="0" collapsed="false">
      <c r="A10462" s="64" t="s">
        <v>1357</v>
      </c>
      <c r="B10462" s="64"/>
      <c r="C10462" s="64"/>
      <c r="D10462" s="64"/>
      <c r="E10462" s="64"/>
      <c r="F10462" s="64"/>
      <c r="G10462" s="65" t="n">
        <v>4.31</v>
      </c>
    </row>
    <row r="10463" customFormat="false" ht="15" hidden="false" customHeight="false" outlineLevel="0" collapsed="false">
      <c r="A10463" s="64" t="s">
        <v>1358</v>
      </c>
      <c r="B10463" s="64"/>
      <c r="C10463" s="64"/>
      <c r="D10463" s="64"/>
      <c r="E10463" s="64"/>
      <c r="F10463" s="64"/>
      <c r="G10463" s="65" t="n">
        <v>0</v>
      </c>
    </row>
    <row r="10464" customFormat="false" ht="15" hidden="false" customHeight="false" outlineLevel="0" collapsed="false">
      <c r="A10464" s="64" t="s">
        <v>1359</v>
      </c>
      <c r="B10464" s="64"/>
      <c r="C10464" s="64"/>
      <c r="D10464" s="64"/>
      <c r="E10464" s="64"/>
      <c r="F10464" s="64"/>
      <c r="G10464" s="65" t="n">
        <v>4.31</v>
      </c>
    </row>
    <row r="10465" customFormat="false" ht="15" hidden="false" customHeight="false" outlineLevel="0" collapsed="false">
      <c r="A10465" s="64" t="s">
        <v>1360</v>
      </c>
      <c r="B10465" s="64"/>
      <c r="C10465" s="64"/>
      <c r="D10465" s="64"/>
      <c r="E10465" s="64"/>
      <c r="F10465" s="64"/>
      <c r="G10465" s="65" t="n">
        <v>21.11</v>
      </c>
    </row>
    <row r="10466" customFormat="false" ht="15" hidden="false" customHeight="false" outlineLevel="0" collapsed="false">
      <c r="A10466" s="64" t="s">
        <v>1361</v>
      </c>
      <c r="B10466" s="64"/>
      <c r="C10466" s="64"/>
      <c r="D10466" s="64"/>
      <c r="E10466" s="64"/>
      <c r="F10466" s="64"/>
      <c r="G10466" s="65" t="n">
        <v>2</v>
      </c>
    </row>
    <row r="10467" customFormat="false" ht="15" hidden="false" customHeight="false" outlineLevel="0" collapsed="false">
      <c r="A10467" s="64" t="s">
        <v>1362</v>
      </c>
      <c r="B10467" s="64"/>
      <c r="C10467" s="64"/>
      <c r="D10467" s="64"/>
      <c r="E10467" s="64"/>
      <c r="F10467" s="64"/>
      <c r="G10467" s="65" t="n">
        <f aca="false">G10465*G10466</f>
        <v>42.22</v>
      </c>
    </row>
    <row r="10468" customFormat="false" ht="15" hidden="false" customHeight="false" outlineLevel="0" collapsed="false">
      <c r="A10468" s="66"/>
      <c r="B10468" s="66"/>
      <c r="C10468" s="66"/>
      <c r="D10468" s="66"/>
      <c r="E10468" s="66"/>
      <c r="F10468" s="66"/>
      <c r="G10468" s="66"/>
    </row>
    <row r="10469" customFormat="false" ht="51" hidden="false" customHeight="false" outlineLevel="0" collapsed="false">
      <c r="A10469" s="30" t="s">
        <v>1158</v>
      </c>
      <c r="B10469" s="30" t="s">
        <v>536</v>
      </c>
      <c r="C10469" s="61" t="s">
        <v>17</v>
      </c>
      <c r="D10469" s="61" t="s">
        <v>23</v>
      </c>
      <c r="E10469" s="62"/>
      <c r="F10469" s="25"/>
      <c r="G10469" s="25"/>
    </row>
    <row r="10470" customFormat="false" ht="38.25" hidden="false" customHeight="false" outlineLevel="0" collapsed="false">
      <c r="A10470" s="63" t="n">
        <v>1872</v>
      </c>
      <c r="B10470" s="23" t="s">
        <v>1893</v>
      </c>
      <c r="C10470" s="24" t="s">
        <v>1343</v>
      </c>
      <c r="D10470" s="24" t="s">
        <v>23</v>
      </c>
      <c r="E10470" s="62" t="n">
        <v>30</v>
      </c>
      <c r="F10470" s="26" t="n">
        <v>1.68</v>
      </c>
      <c r="G10470" s="26" t="n">
        <v>50.4</v>
      </c>
    </row>
    <row r="10471" customFormat="false" ht="25.5" hidden="false" customHeight="false" outlineLevel="0" collapsed="false">
      <c r="A10471" s="63" t="s">
        <v>1373</v>
      </c>
      <c r="B10471" s="23" t="s">
        <v>1374</v>
      </c>
      <c r="C10471" s="24" t="s">
        <v>17</v>
      </c>
      <c r="D10471" s="24" t="s">
        <v>1314</v>
      </c>
      <c r="E10471" s="62" t="n">
        <v>4.35</v>
      </c>
      <c r="F10471" s="26" t="n">
        <v>12.83</v>
      </c>
      <c r="G10471" s="26" t="n">
        <v>55.8</v>
      </c>
    </row>
    <row r="10472" customFormat="false" ht="25.5" hidden="false" customHeight="false" outlineLevel="0" collapsed="false">
      <c r="A10472" s="63" t="s">
        <v>1367</v>
      </c>
      <c r="B10472" s="23" t="s">
        <v>1368</v>
      </c>
      <c r="C10472" s="24" t="s">
        <v>17</v>
      </c>
      <c r="D10472" s="24" t="s">
        <v>1314</v>
      </c>
      <c r="E10472" s="62" t="n">
        <v>4.35</v>
      </c>
      <c r="F10472" s="26" t="n">
        <v>15.68</v>
      </c>
      <c r="G10472" s="26" t="n">
        <v>68.2</v>
      </c>
    </row>
    <row r="10473" customFormat="false" ht="38.25" hidden="false" customHeight="false" outlineLevel="0" collapsed="false">
      <c r="A10473" s="63" t="s">
        <v>1762</v>
      </c>
      <c r="B10473" s="23" t="s">
        <v>1763</v>
      </c>
      <c r="C10473" s="24" t="s">
        <v>17</v>
      </c>
      <c r="D10473" s="24" t="s">
        <v>28</v>
      </c>
      <c r="E10473" s="62" t="n">
        <v>0.03</v>
      </c>
      <c r="F10473" s="26" t="n">
        <v>364.43</v>
      </c>
      <c r="G10473" s="26" t="n">
        <v>9.84</v>
      </c>
    </row>
    <row r="10474" customFormat="false" ht="15" hidden="false" customHeight="false" outlineLevel="0" collapsed="false">
      <c r="A10474" s="64" t="s">
        <v>1353</v>
      </c>
      <c r="B10474" s="64"/>
      <c r="C10474" s="64"/>
      <c r="D10474" s="64"/>
      <c r="E10474" s="64"/>
      <c r="F10474" s="64"/>
      <c r="G10474" s="65" t="n">
        <v>2.98</v>
      </c>
    </row>
    <row r="10475" customFormat="false" ht="15" hidden="false" customHeight="false" outlineLevel="0" collapsed="false">
      <c r="A10475" s="64" t="s">
        <v>1354</v>
      </c>
      <c r="B10475" s="64"/>
      <c r="C10475" s="64"/>
      <c r="D10475" s="64"/>
      <c r="E10475" s="64"/>
      <c r="F10475" s="64"/>
      <c r="G10475" s="65" t="n">
        <v>3.16</v>
      </c>
    </row>
    <row r="10476" customFormat="false" ht="15" hidden="false" customHeight="false" outlineLevel="0" collapsed="false">
      <c r="A10476" s="64" t="s">
        <v>1355</v>
      </c>
      <c r="B10476" s="64"/>
      <c r="C10476" s="64"/>
      <c r="D10476" s="64"/>
      <c r="E10476" s="64"/>
      <c r="F10476" s="64"/>
      <c r="G10476" s="65" t="n">
        <v>6.14</v>
      </c>
    </row>
    <row r="10477" customFormat="false" ht="15" hidden="false" customHeight="false" outlineLevel="0" collapsed="false">
      <c r="A10477" s="64" t="s">
        <v>1356</v>
      </c>
      <c r="B10477" s="64"/>
      <c r="C10477" s="64"/>
      <c r="D10477" s="64"/>
      <c r="E10477" s="64"/>
      <c r="F10477" s="64"/>
      <c r="G10477" s="65" t="n">
        <v>0</v>
      </c>
    </row>
    <row r="10478" customFormat="false" ht="15" hidden="false" customHeight="false" outlineLevel="0" collapsed="false">
      <c r="A10478" s="64" t="s">
        <v>1357</v>
      </c>
      <c r="B10478" s="64"/>
      <c r="C10478" s="64"/>
      <c r="D10478" s="64"/>
      <c r="E10478" s="64"/>
      <c r="F10478" s="64"/>
      <c r="G10478" s="65" t="n">
        <v>1.58</v>
      </c>
    </row>
    <row r="10479" customFormat="false" ht="15" hidden="false" customHeight="false" outlineLevel="0" collapsed="false">
      <c r="A10479" s="64" t="s">
        <v>1358</v>
      </c>
      <c r="B10479" s="64"/>
      <c r="C10479" s="64"/>
      <c r="D10479" s="64"/>
      <c r="E10479" s="64"/>
      <c r="F10479" s="64"/>
      <c r="G10479" s="65" t="n">
        <v>0</v>
      </c>
    </row>
    <row r="10480" customFormat="false" ht="15" hidden="false" customHeight="false" outlineLevel="0" collapsed="false">
      <c r="A10480" s="64" t="s">
        <v>1359</v>
      </c>
      <c r="B10480" s="64"/>
      <c r="C10480" s="64"/>
      <c r="D10480" s="64"/>
      <c r="E10480" s="64"/>
      <c r="F10480" s="64"/>
      <c r="G10480" s="65" t="n">
        <v>1.58</v>
      </c>
    </row>
    <row r="10481" customFormat="false" ht="15" hidden="false" customHeight="false" outlineLevel="0" collapsed="false">
      <c r="A10481" s="64" t="s">
        <v>1360</v>
      </c>
      <c r="B10481" s="64"/>
      <c r="C10481" s="64"/>
      <c r="D10481" s="64"/>
      <c r="E10481" s="64"/>
      <c r="F10481" s="64"/>
      <c r="G10481" s="65" t="n">
        <v>7.72</v>
      </c>
    </row>
    <row r="10482" customFormat="false" ht="15" hidden="false" customHeight="false" outlineLevel="0" collapsed="false">
      <c r="A10482" s="64" t="s">
        <v>1361</v>
      </c>
      <c r="B10482" s="64"/>
      <c r="C10482" s="64"/>
      <c r="D10482" s="64"/>
      <c r="E10482" s="64"/>
      <c r="F10482" s="64"/>
      <c r="G10482" s="65" t="n">
        <v>30</v>
      </c>
    </row>
    <row r="10483" customFormat="false" ht="15" hidden="false" customHeight="false" outlineLevel="0" collapsed="false">
      <c r="A10483" s="64" t="s">
        <v>1362</v>
      </c>
      <c r="B10483" s="64"/>
      <c r="C10483" s="64"/>
      <c r="D10483" s="64"/>
      <c r="E10483" s="64"/>
      <c r="F10483" s="64"/>
      <c r="G10483" s="65" t="n">
        <f aca="false">G10481*G10482</f>
        <v>231.6</v>
      </c>
    </row>
    <row r="10484" customFormat="false" ht="15" hidden="false" customHeight="false" outlineLevel="0" collapsed="false">
      <c r="A10484" s="66"/>
      <c r="B10484" s="66"/>
      <c r="C10484" s="66"/>
      <c r="D10484" s="66"/>
      <c r="E10484" s="66"/>
      <c r="F10484" s="66"/>
      <c r="G10484" s="66"/>
    </row>
    <row r="10485" customFormat="false" ht="63.75" hidden="false" customHeight="false" outlineLevel="0" collapsed="false">
      <c r="A10485" s="30" t="s">
        <v>1159</v>
      </c>
      <c r="B10485" s="30" t="s">
        <v>429</v>
      </c>
      <c r="C10485" s="61" t="s">
        <v>17</v>
      </c>
      <c r="D10485" s="61" t="s">
        <v>23</v>
      </c>
      <c r="E10485" s="62"/>
      <c r="F10485" s="25"/>
      <c r="G10485" s="25"/>
    </row>
    <row r="10486" customFormat="false" ht="25.5" hidden="false" customHeight="false" outlineLevel="0" collapsed="false">
      <c r="A10486" s="63" t="n">
        <v>2556</v>
      </c>
      <c r="B10486" s="23" t="s">
        <v>1834</v>
      </c>
      <c r="C10486" s="24" t="s">
        <v>1343</v>
      </c>
      <c r="D10486" s="24" t="s">
        <v>23</v>
      </c>
      <c r="E10486" s="62" t="n">
        <v>9</v>
      </c>
      <c r="F10486" s="26" t="n">
        <v>1.26</v>
      </c>
      <c r="G10486" s="26" t="n">
        <v>11.34</v>
      </c>
    </row>
    <row r="10487" customFormat="false" ht="25.5" hidden="false" customHeight="false" outlineLevel="0" collapsed="false">
      <c r="A10487" s="63" t="s">
        <v>1373</v>
      </c>
      <c r="B10487" s="23" t="s">
        <v>1374</v>
      </c>
      <c r="C10487" s="24" t="s">
        <v>17</v>
      </c>
      <c r="D10487" s="24" t="s">
        <v>1314</v>
      </c>
      <c r="E10487" s="62" t="n">
        <v>4.67</v>
      </c>
      <c r="F10487" s="26" t="n">
        <v>12.83</v>
      </c>
      <c r="G10487" s="26" t="n">
        <v>59.92</v>
      </c>
    </row>
    <row r="10488" customFormat="false" ht="25.5" hidden="false" customHeight="false" outlineLevel="0" collapsed="false">
      <c r="A10488" s="63" t="s">
        <v>1367</v>
      </c>
      <c r="B10488" s="23" t="s">
        <v>1368</v>
      </c>
      <c r="C10488" s="24" t="s">
        <v>17</v>
      </c>
      <c r="D10488" s="24" t="s">
        <v>1314</v>
      </c>
      <c r="E10488" s="62" t="n">
        <v>4.67</v>
      </c>
      <c r="F10488" s="26" t="n">
        <v>15.68</v>
      </c>
      <c r="G10488" s="26" t="n">
        <v>73.23</v>
      </c>
    </row>
    <row r="10489" customFormat="false" ht="38.25" hidden="false" customHeight="false" outlineLevel="0" collapsed="false">
      <c r="A10489" s="63" t="s">
        <v>1762</v>
      </c>
      <c r="B10489" s="23" t="s">
        <v>1763</v>
      </c>
      <c r="C10489" s="24" t="s">
        <v>17</v>
      </c>
      <c r="D10489" s="24" t="s">
        <v>28</v>
      </c>
      <c r="E10489" s="62" t="n">
        <v>0.01</v>
      </c>
      <c r="F10489" s="26" t="n">
        <v>364.43</v>
      </c>
      <c r="G10489" s="26" t="n">
        <v>2.95</v>
      </c>
    </row>
    <row r="10490" customFormat="false" ht="15" hidden="false" customHeight="false" outlineLevel="0" collapsed="false">
      <c r="A10490" s="64" t="s">
        <v>1353</v>
      </c>
      <c r="B10490" s="64"/>
      <c r="C10490" s="64"/>
      <c r="D10490" s="64"/>
      <c r="E10490" s="64"/>
      <c r="F10490" s="64"/>
      <c r="G10490" s="65" t="n">
        <v>10.5</v>
      </c>
    </row>
    <row r="10491" customFormat="false" ht="15" hidden="false" customHeight="false" outlineLevel="0" collapsed="false">
      <c r="A10491" s="64" t="s">
        <v>1354</v>
      </c>
      <c r="B10491" s="64"/>
      <c r="C10491" s="64"/>
      <c r="D10491" s="64"/>
      <c r="E10491" s="64"/>
      <c r="F10491" s="64"/>
      <c r="G10491" s="65" t="n">
        <v>5.88</v>
      </c>
    </row>
    <row r="10492" customFormat="false" ht="15" hidden="false" customHeight="false" outlineLevel="0" collapsed="false">
      <c r="A10492" s="64" t="s">
        <v>1355</v>
      </c>
      <c r="B10492" s="64"/>
      <c r="C10492" s="64"/>
      <c r="D10492" s="64"/>
      <c r="E10492" s="64"/>
      <c r="F10492" s="64"/>
      <c r="G10492" s="65" t="n">
        <v>16.38</v>
      </c>
    </row>
    <row r="10493" customFormat="false" ht="15" hidden="false" customHeight="false" outlineLevel="0" collapsed="false">
      <c r="A10493" s="64" t="s">
        <v>1356</v>
      </c>
      <c r="B10493" s="64"/>
      <c r="C10493" s="64"/>
      <c r="D10493" s="64"/>
      <c r="E10493" s="64"/>
      <c r="F10493" s="64"/>
      <c r="G10493" s="65" t="n">
        <v>0</v>
      </c>
    </row>
    <row r="10494" customFormat="false" ht="15" hidden="false" customHeight="false" outlineLevel="0" collapsed="false">
      <c r="A10494" s="64" t="s">
        <v>1357</v>
      </c>
      <c r="B10494" s="64"/>
      <c r="C10494" s="64"/>
      <c r="D10494" s="64"/>
      <c r="E10494" s="64"/>
      <c r="F10494" s="64"/>
      <c r="G10494" s="65" t="n">
        <v>4.2</v>
      </c>
    </row>
    <row r="10495" customFormat="false" ht="15" hidden="false" customHeight="false" outlineLevel="0" collapsed="false">
      <c r="A10495" s="64" t="s">
        <v>1358</v>
      </c>
      <c r="B10495" s="64"/>
      <c r="C10495" s="64"/>
      <c r="D10495" s="64"/>
      <c r="E10495" s="64"/>
      <c r="F10495" s="64"/>
      <c r="G10495" s="65" t="n">
        <v>0</v>
      </c>
    </row>
    <row r="10496" customFormat="false" ht="15" hidden="false" customHeight="false" outlineLevel="0" collapsed="false">
      <c r="A10496" s="64" t="s">
        <v>1359</v>
      </c>
      <c r="B10496" s="64"/>
      <c r="C10496" s="64"/>
      <c r="D10496" s="64"/>
      <c r="E10496" s="64"/>
      <c r="F10496" s="64"/>
      <c r="G10496" s="65" t="n">
        <v>4.2</v>
      </c>
    </row>
    <row r="10497" customFormat="false" ht="15" hidden="false" customHeight="false" outlineLevel="0" collapsed="false">
      <c r="A10497" s="64" t="s">
        <v>1360</v>
      </c>
      <c r="B10497" s="64"/>
      <c r="C10497" s="64"/>
      <c r="D10497" s="64"/>
      <c r="E10497" s="64"/>
      <c r="F10497" s="64"/>
      <c r="G10497" s="65" t="n">
        <v>20.58</v>
      </c>
    </row>
    <row r="10498" customFormat="false" ht="15" hidden="false" customHeight="false" outlineLevel="0" collapsed="false">
      <c r="A10498" s="64" t="s">
        <v>1361</v>
      </c>
      <c r="B10498" s="64"/>
      <c r="C10498" s="64"/>
      <c r="D10498" s="64"/>
      <c r="E10498" s="64"/>
      <c r="F10498" s="64"/>
      <c r="G10498" s="65" t="n">
        <v>9</v>
      </c>
    </row>
    <row r="10499" customFormat="false" ht="15" hidden="false" customHeight="false" outlineLevel="0" collapsed="false">
      <c r="A10499" s="64" t="s">
        <v>1362</v>
      </c>
      <c r="B10499" s="64"/>
      <c r="C10499" s="64"/>
      <c r="D10499" s="64"/>
      <c r="E10499" s="64"/>
      <c r="F10499" s="64"/>
      <c r="G10499" s="65" t="n">
        <f aca="false">G10497*G10498</f>
        <v>185.22</v>
      </c>
    </row>
    <row r="10500" customFormat="false" ht="15" hidden="false" customHeight="false" outlineLevel="0" collapsed="false">
      <c r="A10500" s="66"/>
      <c r="B10500" s="66"/>
      <c r="C10500" s="66"/>
      <c r="D10500" s="66"/>
      <c r="E10500" s="66"/>
      <c r="F10500" s="66"/>
      <c r="G10500" s="66"/>
    </row>
    <row r="10501" customFormat="false" ht="63.75" hidden="false" customHeight="false" outlineLevel="0" collapsed="false">
      <c r="A10501" s="30" t="s">
        <v>1160</v>
      </c>
      <c r="B10501" s="30" t="s">
        <v>573</v>
      </c>
      <c r="C10501" s="61" t="s">
        <v>17</v>
      </c>
      <c r="D10501" s="61" t="s">
        <v>23</v>
      </c>
      <c r="E10501" s="62"/>
      <c r="F10501" s="25"/>
      <c r="G10501" s="25"/>
    </row>
    <row r="10502" customFormat="false" ht="25.5" hidden="false" customHeight="false" outlineLevel="0" collapsed="false">
      <c r="A10502" s="63" t="n">
        <v>2557</v>
      </c>
      <c r="B10502" s="23" t="s">
        <v>1898</v>
      </c>
      <c r="C10502" s="24" t="s">
        <v>1343</v>
      </c>
      <c r="D10502" s="24" t="s">
        <v>23</v>
      </c>
      <c r="E10502" s="62" t="n">
        <v>5</v>
      </c>
      <c r="F10502" s="26" t="n">
        <v>2.66</v>
      </c>
      <c r="G10502" s="26" t="n">
        <v>13.3</v>
      </c>
    </row>
    <row r="10503" customFormat="false" ht="25.5" hidden="false" customHeight="false" outlineLevel="0" collapsed="false">
      <c r="A10503" s="63" t="s">
        <v>1373</v>
      </c>
      <c r="B10503" s="23" t="s">
        <v>1374</v>
      </c>
      <c r="C10503" s="24" t="s">
        <v>17</v>
      </c>
      <c r="D10503" s="24" t="s">
        <v>1314</v>
      </c>
      <c r="E10503" s="62" t="n">
        <v>2.98</v>
      </c>
      <c r="F10503" s="26" t="n">
        <v>12.83</v>
      </c>
      <c r="G10503" s="26" t="n">
        <v>38.23</v>
      </c>
    </row>
    <row r="10504" customFormat="false" ht="25.5" hidden="false" customHeight="false" outlineLevel="0" collapsed="false">
      <c r="A10504" s="63" t="s">
        <v>1367</v>
      </c>
      <c r="B10504" s="23" t="s">
        <v>1368</v>
      </c>
      <c r="C10504" s="24" t="s">
        <v>17</v>
      </c>
      <c r="D10504" s="24" t="s">
        <v>1314</v>
      </c>
      <c r="E10504" s="62" t="n">
        <v>2.98</v>
      </c>
      <c r="F10504" s="26" t="n">
        <v>15.68</v>
      </c>
      <c r="G10504" s="26" t="n">
        <v>46.72</v>
      </c>
    </row>
    <row r="10505" customFormat="false" ht="38.25" hidden="false" customHeight="false" outlineLevel="0" collapsed="false">
      <c r="A10505" s="63" t="s">
        <v>1762</v>
      </c>
      <c r="B10505" s="23" t="s">
        <v>1763</v>
      </c>
      <c r="C10505" s="24" t="s">
        <v>17</v>
      </c>
      <c r="D10505" s="24" t="s">
        <v>28</v>
      </c>
      <c r="E10505" s="62" t="n">
        <v>0.01</v>
      </c>
      <c r="F10505" s="26" t="n">
        <v>364.43</v>
      </c>
      <c r="G10505" s="26" t="n">
        <v>2.19</v>
      </c>
    </row>
    <row r="10506" customFormat="false" ht="15" hidden="false" customHeight="false" outlineLevel="0" collapsed="false">
      <c r="A10506" s="64" t="s">
        <v>1353</v>
      </c>
      <c r="B10506" s="64"/>
      <c r="C10506" s="64"/>
      <c r="D10506" s="64"/>
      <c r="E10506" s="64"/>
      <c r="F10506" s="64"/>
      <c r="G10506" s="65" t="n">
        <v>12.07</v>
      </c>
    </row>
    <row r="10507" customFormat="false" ht="15" hidden="false" customHeight="false" outlineLevel="0" collapsed="false">
      <c r="A10507" s="64" t="s">
        <v>1354</v>
      </c>
      <c r="B10507" s="64"/>
      <c r="C10507" s="64"/>
      <c r="D10507" s="64"/>
      <c r="E10507" s="64"/>
      <c r="F10507" s="64"/>
      <c r="G10507" s="65" t="n">
        <v>8.02</v>
      </c>
    </row>
    <row r="10508" customFormat="false" ht="15" hidden="false" customHeight="false" outlineLevel="0" collapsed="false">
      <c r="A10508" s="64" t="s">
        <v>1355</v>
      </c>
      <c r="B10508" s="64"/>
      <c r="C10508" s="64"/>
      <c r="D10508" s="64"/>
      <c r="E10508" s="64"/>
      <c r="F10508" s="64"/>
      <c r="G10508" s="65" t="n">
        <v>20.09</v>
      </c>
    </row>
    <row r="10509" customFormat="false" ht="15" hidden="false" customHeight="false" outlineLevel="0" collapsed="false">
      <c r="A10509" s="64" t="s">
        <v>1356</v>
      </c>
      <c r="B10509" s="64"/>
      <c r="C10509" s="64"/>
      <c r="D10509" s="64"/>
      <c r="E10509" s="64"/>
      <c r="F10509" s="64"/>
      <c r="G10509" s="65" t="n">
        <v>0</v>
      </c>
    </row>
    <row r="10510" customFormat="false" ht="15" hidden="false" customHeight="false" outlineLevel="0" collapsed="false">
      <c r="A10510" s="64" t="s">
        <v>1357</v>
      </c>
      <c r="B10510" s="64"/>
      <c r="C10510" s="64"/>
      <c r="D10510" s="64"/>
      <c r="E10510" s="64"/>
      <c r="F10510" s="64"/>
      <c r="G10510" s="65" t="n">
        <v>5.15</v>
      </c>
    </row>
    <row r="10511" customFormat="false" ht="15" hidden="false" customHeight="false" outlineLevel="0" collapsed="false">
      <c r="A10511" s="64" t="s">
        <v>1358</v>
      </c>
      <c r="B10511" s="64"/>
      <c r="C10511" s="64"/>
      <c r="D10511" s="64"/>
      <c r="E10511" s="64"/>
      <c r="F10511" s="64"/>
      <c r="G10511" s="65" t="n">
        <v>0</v>
      </c>
    </row>
    <row r="10512" customFormat="false" ht="15" hidden="false" customHeight="false" outlineLevel="0" collapsed="false">
      <c r="A10512" s="64" t="s">
        <v>1359</v>
      </c>
      <c r="B10512" s="64"/>
      <c r="C10512" s="64"/>
      <c r="D10512" s="64"/>
      <c r="E10512" s="64"/>
      <c r="F10512" s="64"/>
      <c r="G10512" s="65" t="n">
        <v>5.15</v>
      </c>
    </row>
    <row r="10513" customFormat="false" ht="15" hidden="false" customHeight="false" outlineLevel="0" collapsed="false">
      <c r="A10513" s="64" t="s">
        <v>1360</v>
      </c>
      <c r="B10513" s="64"/>
      <c r="C10513" s="64"/>
      <c r="D10513" s="64"/>
      <c r="E10513" s="64"/>
      <c r="F10513" s="64"/>
      <c r="G10513" s="65" t="n">
        <v>25.24</v>
      </c>
    </row>
    <row r="10514" customFormat="false" ht="15" hidden="false" customHeight="false" outlineLevel="0" collapsed="false">
      <c r="A10514" s="64" t="s">
        <v>1361</v>
      </c>
      <c r="B10514" s="64"/>
      <c r="C10514" s="64"/>
      <c r="D10514" s="64"/>
      <c r="E10514" s="64"/>
      <c r="F10514" s="64"/>
      <c r="G10514" s="65" t="n">
        <v>5</v>
      </c>
    </row>
    <row r="10515" customFormat="false" ht="15" hidden="false" customHeight="false" outlineLevel="0" collapsed="false">
      <c r="A10515" s="64" t="s">
        <v>1362</v>
      </c>
      <c r="B10515" s="64"/>
      <c r="C10515" s="64"/>
      <c r="D10515" s="64"/>
      <c r="E10515" s="64"/>
      <c r="F10515" s="64"/>
      <c r="G10515" s="65" t="n">
        <f aca="false">G10513*G10514</f>
        <v>126.2</v>
      </c>
    </row>
    <row r="10516" customFormat="false" ht="15" hidden="false" customHeight="false" outlineLevel="0" collapsed="false">
      <c r="A10516" s="66"/>
      <c r="B10516" s="66"/>
      <c r="C10516" s="66"/>
      <c r="D10516" s="66"/>
      <c r="E10516" s="66"/>
      <c r="F10516" s="66"/>
      <c r="G10516" s="66"/>
    </row>
    <row r="10517" customFormat="false" ht="63.75" hidden="false" customHeight="false" outlineLevel="0" collapsed="false">
      <c r="A10517" s="30" t="s">
        <v>1161</v>
      </c>
      <c r="B10517" s="30" t="s">
        <v>575</v>
      </c>
      <c r="C10517" s="61" t="s">
        <v>17</v>
      </c>
      <c r="D10517" s="61" t="s">
        <v>23</v>
      </c>
      <c r="E10517" s="62"/>
      <c r="F10517" s="25"/>
      <c r="G10517" s="25"/>
    </row>
    <row r="10518" customFormat="false" ht="25.5" hidden="false" customHeight="false" outlineLevel="0" collapsed="false">
      <c r="A10518" s="63" t="n">
        <v>2557</v>
      </c>
      <c r="B10518" s="23" t="s">
        <v>1898</v>
      </c>
      <c r="C10518" s="24" t="s">
        <v>1343</v>
      </c>
      <c r="D10518" s="24" t="s">
        <v>23</v>
      </c>
      <c r="E10518" s="62" t="n">
        <v>4</v>
      </c>
      <c r="F10518" s="26" t="n">
        <v>2.66</v>
      </c>
      <c r="G10518" s="26" t="n">
        <v>10.64</v>
      </c>
    </row>
    <row r="10519" customFormat="false" ht="25.5" hidden="false" customHeight="false" outlineLevel="0" collapsed="false">
      <c r="A10519" s="63" t="s">
        <v>1373</v>
      </c>
      <c r="B10519" s="23" t="s">
        <v>1374</v>
      </c>
      <c r="C10519" s="24" t="s">
        <v>17</v>
      </c>
      <c r="D10519" s="24" t="s">
        <v>1314</v>
      </c>
      <c r="E10519" s="62" t="n">
        <v>0.66</v>
      </c>
      <c r="F10519" s="26" t="n">
        <v>12.83</v>
      </c>
      <c r="G10519" s="26" t="n">
        <v>8.52</v>
      </c>
    </row>
    <row r="10520" customFormat="false" ht="25.5" hidden="false" customHeight="false" outlineLevel="0" collapsed="false">
      <c r="A10520" s="63" t="s">
        <v>1367</v>
      </c>
      <c r="B10520" s="23" t="s">
        <v>1368</v>
      </c>
      <c r="C10520" s="24" t="s">
        <v>17</v>
      </c>
      <c r="D10520" s="24" t="s">
        <v>1314</v>
      </c>
      <c r="E10520" s="62" t="n">
        <v>0.66</v>
      </c>
      <c r="F10520" s="26" t="n">
        <v>15.68</v>
      </c>
      <c r="G10520" s="26" t="n">
        <v>10.41</v>
      </c>
    </row>
    <row r="10521" customFormat="false" ht="38.25" hidden="false" customHeight="false" outlineLevel="0" collapsed="false">
      <c r="A10521" s="63" t="s">
        <v>1762</v>
      </c>
      <c r="B10521" s="23" t="s">
        <v>1763</v>
      </c>
      <c r="C10521" s="24" t="s">
        <v>17</v>
      </c>
      <c r="D10521" s="24" t="s">
        <v>28</v>
      </c>
      <c r="E10521" s="62" t="n">
        <v>0</v>
      </c>
      <c r="F10521" s="26" t="n">
        <v>364.43</v>
      </c>
      <c r="G10521" s="26" t="n">
        <v>1.75</v>
      </c>
    </row>
    <row r="10522" customFormat="false" ht="15" hidden="false" customHeight="false" outlineLevel="0" collapsed="false">
      <c r="A10522" s="64" t="s">
        <v>1353</v>
      </c>
      <c r="B10522" s="64"/>
      <c r="C10522" s="64"/>
      <c r="D10522" s="64"/>
      <c r="E10522" s="64"/>
      <c r="F10522" s="64"/>
      <c r="G10522" s="65" t="n">
        <v>3.42</v>
      </c>
    </row>
    <row r="10523" customFormat="false" ht="15" hidden="false" customHeight="false" outlineLevel="0" collapsed="false">
      <c r="A10523" s="64" t="s">
        <v>1354</v>
      </c>
      <c r="B10523" s="64"/>
      <c r="C10523" s="64"/>
      <c r="D10523" s="64"/>
      <c r="E10523" s="64"/>
      <c r="F10523" s="64"/>
      <c r="G10523" s="65" t="n">
        <v>4.41</v>
      </c>
    </row>
    <row r="10524" customFormat="false" ht="15" hidden="false" customHeight="false" outlineLevel="0" collapsed="false">
      <c r="A10524" s="64" t="s">
        <v>1355</v>
      </c>
      <c r="B10524" s="64"/>
      <c r="C10524" s="64"/>
      <c r="D10524" s="64"/>
      <c r="E10524" s="64"/>
      <c r="F10524" s="64"/>
      <c r="G10524" s="65" t="n">
        <v>7.83</v>
      </c>
    </row>
    <row r="10525" customFormat="false" ht="15" hidden="false" customHeight="false" outlineLevel="0" collapsed="false">
      <c r="A10525" s="64" t="s">
        <v>1356</v>
      </c>
      <c r="B10525" s="64"/>
      <c r="C10525" s="64"/>
      <c r="D10525" s="64"/>
      <c r="E10525" s="64"/>
      <c r="F10525" s="64"/>
      <c r="G10525" s="65" t="n">
        <v>0</v>
      </c>
    </row>
    <row r="10526" customFormat="false" ht="15" hidden="false" customHeight="false" outlineLevel="0" collapsed="false">
      <c r="A10526" s="64" t="s">
        <v>1357</v>
      </c>
      <c r="B10526" s="64"/>
      <c r="C10526" s="64"/>
      <c r="D10526" s="64"/>
      <c r="E10526" s="64"/>
      <c r="F10526" s="64"/>
      <c r="G10526" s="65" t="n">
        <v>2.01</v>
      </c>
    </row>
    <row r="10527" customFormat="false" ht="15" hidden="false" customHeight="false" outlineLevel="0" collapsed="false">
      <c r="A10527" s="64" t="s">
        <v>1358</v>
      </c>
      <c r="B10527" s="64"/>
      <c r="C10527" s="64"/>
      <c r="D10527" s="64"/>
      <c r="E10527" s="64"/>
      <c r="F10527" s="64"/>
      <c r="G10527" s="65" t="n">
        <v>0</v>
      </c>
    </row>
    <row r="10528" customFormat="false" ht="15" hidden="false" customHeight="false" outlineLevel="0" collapsed="false">
      <c r="A10528" s="64" t="s">
        <v>1359</v>
      </c>
      <c r="B10528" s="64"/>
      <c r="C10528" s="64"/>
      <c r="D10528" s="64"/>
      <c r="E10528" s="64"/>
      <c r="F10528" s="64"/>
      <c r="G10528" s="65" t="n">
        <v>2.01</v>
      </c>
    </row>
    <row r="10529" customFormat="false" ht="15" hidden="false" customHeight="false" outlineLevel="0" collapsed="false">
      <c r="A10529" s="64" t="s">
        <v>1360</v>
      </c>
      <c r="B10529" s="64"/>
      <c r="C10529" s="64"/>
      <c r="D10529" s="64"/>
      <c r="E10529" s="64"/>
      <c r="F10529" s="64"/>
      <c r="G10529" s="65" t="n">
        <v>9.84</v>
      </c>
    </row>
    <row r="10530" customFormat="false" ht="15" hidden="false" customHeight="false" outlineLevel="0" collapsed="false">
      <c r="A10530" s="64" t="s">
        <v>1361</v>
      </c>
      <c r="B10530" s="64"/>
      <c r="C10530" s="64"/>
      <c r="D10530" s="64"/>
      <c r="E10530" s="64"/>
      <c r="F10530" s="64"/>
      <c r="G10530" s="65" t="n">
        <v>4</v>
      </c>
    </row>
    <row r="10531" customFormat="false" ht="15" hidden="false" customHeight="false" outlineLevel="0" collapsed="false">
      <c r="A10531" s="64" t="s">
        <v>1362</v>
      </c>
      <c r="B10531" s="64"/>
      <c r="C10531" s="64"/>
      <c r="D10531" s="64"/>
      <c r="E10531" s="64"/>
      <c r="F10531" s="64"/>
      <c r="G10531" s="65" t="n">
        <f aca="false">G10529*G10530</f>
        <v>39.36</v>
      </c>
    </row>
    <row r="10532" customFormat="false" ht="15" hidden="false" customHeight="false" outlineLevel="0" collapsed="false">
      <c r="A10532" s="66"/>
      <c r="B10532" s="66"/>
      <c r="C10532" s="66"/>
      <c r="D10532" s="66"/>
      <c r="E10532" s="66"/>
      <c r="F10532" s="66"/>
      <c r="G10532" s="66"/>
    </row>
    <row r="10533" customFormat="false" ht="51" hidden="false" customHeight="false" outlineLevel="0" collapsed="false">
      <c r="A10533" s="30" t="s">
        <v>1162</v>
      </c>
      <c r="B10533" s="30" t="s">
        <v>433</v>
      </c>
      <c r="C10533" s="61" t="s">
        <v>17</v>
      </c>
      <c r="D10533" s="61" t="s">
        <v>49</v>
      </c>
      <c r="E10533" s="62"/>
      <c r="F10533" s="25"/>
      <c r="G10533" s="25"/>
    </row>
    <row r="10534" customFormat="false" ht="25.5" hidden="false" customHeight="false" outlineLevel="0" collapsed="false">
      <c r="A10534" s="63" t="n">
        <v>2680</v>
      </c>
      <c r="B10534" s="23" t="s">
        <v>1835</v>
      </c>
      <c r="C10534" s="24" t="s">
        <v>1343</v>
      </c>
      <c r="D10534" s="24" t="s">
        <v>49</v>
      </c>
      <c r="E10534" s="62" t="n">
        <v>12.1</v>
      </c>
      <c r="F10534" s="26" t="n">
        <v>5.61</v>
      </c>
      <c r="G10534" s="26" t="n">
        <v>67.88</v>
      </c>
    </row>
    <row r="10535" customFormat="false" ht="25.5" hidden="false" customHeight="false" outlineLevel="0" collapsed="false">
      <c r="A10535" s="63" t="s">
        <v>1373</v>
      </c>
      <c r="B10535" s="23" t="s">
        <v>1374</v>
      </c>
      <c r="C10535" s="24" t="s">
        <v>17</v>
      </c>
      <c r="D10535" s="24" t="s">
        <v>1314</v>
      </c>
      <c r="E10535" s="62" t="n">
        <v>1.23</v>
      </c>
      <c r="F10535" s="26" t="n">
        <v>12.83</v>
      </c>
      <c r="G10535" s="26" t="n">
        <v>15.8</v>
      </c>
    </row>
    <row r="10536" customFormat="false" ht="25.5" hidden="false" customHeight="false" outlineLevel="0" collapsed="false">
      <c r="A10536" s="63" t="s">
        <v>1367</v>
      </c>
      <c r="B10536" s="23" t="s">
        <v>1368</v>
      </c>
      <c r="C10536" s="24" t="s">
        <v>17</v>
      </c>
      <c r="D10536" s="24" t="s">
        <v>1314</v>
      </c>
      <c r="E10536" s="62" t="n">
        <v>1.23</v>
      </c>
      <c r="F10536" s="26" t="n">
        <v>15.68</v>
      </c>
      <c r="G10536" s="26" t="n">
        <v>19.31</v>
      </c>
    </row>
    <row r="10537" customFormat="false" ht="15" hidden="false" customHeight="false" outlineLevel="0" collapsed="false">
      <c r="A10537" s="64" t="s">
        <v>1353</v>
      </c>
      <c r="B10537" s="64"/>
      <c r="C10537" s="64"/>
      <c r="D10537" s="64"/>
      <c r="E10537" s="64"/>
      <c r="F10537" s="64"/>
      <c r="G10537" s="65" t="n">
        <v>2.25</v>
      </c>
    </row>
    <row r="10538" customFormat="false" ht="15" hidden="false" customHeight="false" outlineLevel="0" collapsed="false">
      <c r="A10538" s="64" t="s">
        <v>1354</v>
      </c>
      <c r="B10538" s="64"/>
      <c r="C10538" s="64"/>
      <c r="D10538" s="64"/>
      <c r="E10538" s="64"/>
      <c r="F10538" s="64"/>
      <c r="G10538" s="65" t="n">
        <v>7.11</v>
      </c>
    </row>
    <row r="10539" customFormat="false" ht="15" hidden="false" customHeight="false" outlineLevel="0" collapsed="false">
      <c r="A10539" s="64" t="s">
        <v>1355</v>
      </c>
      <c r="B10539" s="64"/>
      <c r="C10539" s="64"/>
      <c r="D10539" s="64"/>
      <c r="E10539" s="64"/>
      <c r="F10539" s="64"/>
      <c r="G10539" s="65" t="n">
        <v>9.36</v>
      </c>
    </row>
    <row r="10540" customFormat="false" ht="15" hidden="false" customHeight="false" outlineLevel="0" collapsed="false">
      <c r="A10540" s="64" t="s">
        <v>1356</v>
      </c>
      <c r="B10540" s="64"/>
      <c r="C10540" s="64"/>
      <c r="D10540" s="64"/>
      <c r="E10540" s="64"/>
      <c r="F10540" s="64"/>
      <c r="G10540" s="65" t="n">
        <v>0</v>
      </c>
    </row>
    <row r="10541" customFormat="false" ht="15" hidden="false" customHeight="false" outlineLevel="0" collapsed="false">
      <c r="A10541" s="64" t="s">
        <v>1357</v>
      </c>
      <c r="B10541" s="64"/>
      <c r="C10541" s="64"/>
      <c r="D10541" s="64"/>
      <c r="E10541" s="64"/>
      <c r="F10541" s="64"/>
      <c r="G10541" s="65" t="n">
        <v>2.4</v>
      </c>
    </row>
    <row r="10542" customFormat="false" ht="15" hidden="false" customHeight="false" outlineLevel="0" collapsed="false">
      <c r="A10542" s="64" t="s">
        <v>1358</v>
      </c>
      <c r="B10542" s="64"/>
      <c r="C10542" s="64"/>
      <c r="D10542" s="64"/>
      <c r="E10542" s="64"/>
      <c r="F10542" s="64"/>
      <c r="G10542" s="65" t="n">
        <v>0</v>
      </c>
    </row>
    <row r="10543" customFormat="false" ht="15" hidden="false" customHeight="false" outlineLevel="0" collapsed="false">
      <c r="A10543" s="64" t="s">
        <v>1359</v>
      </c>
      <c r="B10543" s="64"/>
      <c r="C10543" s="64"/>
      <c r="D10543" s="64"/>
      <c r="E10543" s="64"/>
      <c r="F10543" s="64"/>
      <c r="G10543" s="65" t="n">
        <v>2.4</v>
      </c>
    </row>
    <row r="10544" customFormat="false" ht="15" hidden="false" customHeight="false" outlineLevel="0" collapsed="false">
      <c r="A10544" s="64" t="s">
        <v>1360</v>
      </c>
      <c r="B10544" s="64"/>
      <c r="C10544" s="64"/>
      <c r="D10544" s="64"/>
      <c r="E10544" s="64"/>
      <c r="F10544" s="64"/>
      <c r="G10544" s="65" t="n">
        <v>11.77</v>
      </c>
    </row>
    <row r="10545" customFormat="false" ht="15" hidden="false" customHeight="false" outlineLevel="0" collapsed="false">
      <c r="A10545" s="64" t="s">
        <v>1361</v>
      </c>
      <c r="B10545" s="64"/>
      <c r="C10545" s="64"/>
      <c r="D10545" s="64"/>
      <c r="E10545" s="64"/>
      <c r="F10545" s="64"/>
      <c r="G10545" s="65" t="n">
        <v>11</v>
      </c>
    </row>
    <row r="10546" customFormat="false" ht="15" hidden="false" customHeight="false" outlineLevel="0" collapsed="false">
      <c r="A10546" s="64" t="s">
        <v>1362</v>
      </c>
      <c r="B10546" s="64"/>
      <c r="C10546" s="64"/>
      <c r="D10546" s="64"/>
      <c r="E10546" s="64"/>
      <c r="F10546" s="64"/>
      <c r="G10546" s="65" t="n">
        <f aca="false">G10544*G10545</f>
        <v>129.47</v>
      </c>
    </row>
    <row r="10547" customFormat="false" ht="15" hidden="false" customHeight="false" outlineLevel="0" collapsed="false">
      <c r="A10547" s="66"/>
      <c r="B10547" s="66"/>
      <c r="C10547" s="66"/>
      <c r="D10547" s="66"/>
      <c r="E10547" s="66"/>
      <c r="F10547" s="66"/>
      <c r="G10547" s="66"/>
    </row>
    <row r="10548" customFormat="false" ht="51" hidden="false" customHeight="false" outlineLevel="0" collapsed="false">
      <c r="A10548" s="30" t="s">
        <v>1163</v>
      </c>
      <c r="B10548" s="30" t="s">
        <v>435</v>
      </c>
      <c r="C10548" s="61" t="s">
        <v>17</v>
      </c>
      <c r="D10548" s="61" t="s">
        <v>23</v>
      </c>
      <c r="E10548" s="62"/>
      <c r="F10548" s="25"/>
      <c r="G10548" s="25"/>
    </row>
    <row r="10549" customFormat="false" ht="38.25" hidden="false" customHeight="false" outlineLevel="0" collapsed="false">
      <c r="A10549" s="63" t="n">
        <v>1875</v>
      </c>
      <c r="B10549" s="23" t="s">
        <v>1836</v>
      </c>
      <c r="C10549" s="24" t="s">
        <v>1343</v>
      </c>
      <c r="D10549" s="24" t="s">
        <v>23</v>
      </c>
      <c r="E10549" s="62" t="n">
        <v>1</v>
      </c>
      <c r="F10549" s="26" t="n">
        <v>4.02</v>
      </c>
      <c r="G10549" s="26" t="n">
        <v>4.02</v>
      </c>
    </row>
    <row r="10550" customFormat="false" ht="25.5" hidden="false" customHeight="false" outlineLevel="0" collapsed="false">
      <c r="A10550" s="63" t="s">
        <v>1373</v>
      </c>
      <c r="B10550" s="23" t="s">
        <v>1374</v>
      </c>
      <c r="C10550" s="24" t="s">
        <v>17</v>
      </c>
      <c r="D10550" s="24" t="s">
        <v>1314</v>
      </c>
      <c r="E10550" s="62" t="n">
        <v>0.34</v>
      </c>
      <c r="F10550" s="26" t="n">
        <v>12.83</v>
      </c>
      <c r="G10550" s="26" t="n">
        <v>4.31</v>
      </c>
    </row>
    <row r="10551" customFormat="false" ht="25.5" hidden="false" customHeight="false" outlineLevel="0" collapsed="false">
      <c r="A10551" s="63" t="s">
        <v>1367</v>
      </c>
      <c r="B10551" s="23" t="s">
        <v>1368</v>
      </c>
      <c r="C10551" s="24" t="s">
        <v>17</v>
      </c>
      <c r="D10551" s="24" t="s">
        <v>1314</v>
      </c>
      <c r="E10551" s="62" t="n">
        <v>0.34</v>
      </c>
      <c r="F10551" s="26" t="n">
        <v>15.68</v>
      </c>
      <c r="G10551" s="26" t="n">
        <v>5.27</v>
      </c>
    </row>
    <row r="10552" customFormat="false" ht="15" hidden="false" customHeight="false" outlineLevel="0" collapsed="false">
      <c r="A10552" s="64" t="s">
        <v>1353</v>
      </c>
      <c r="B10552" s="64"/>
      <c r="C10552" s="64"/>
      <c r="D10552" s="64"/>
      <c r="E10552" s="64"/>
      <c r="F10552" s="64"/>
      <c r="G10552" s="65" t="n">
        <v>6.76</v>
      </c>
    </row>
    <row r="10553" customFormat="false" ht="15" hidden="false" customHeight="false" outlineLevel="0" collapsed="false">
      <c r="A10553" s="64" t="s">
        <v>1354</v>
      </c>
      <c r="B10553" s="64"/>
      <c r="C10553" s="64"/>
      <c r="D10553" s="64"/>
      <c r="E10553" s="64"/>
      <c r="F10553" s="64"/>
      <c r="G10553" s="65" t="n">
        <v>6.84</v>
      </c>
    </row>
    <row r="10554" customFormat="false" ht="15" hidden="false" customHeight="false" outlineLevel="0" collapsed="false">
      <c r="A10554" s="64" t="s">
        <v>1355</v>
      </c>
      <c r="B10554" s="64"/>
      <c r="C10554" s="64"/>
      <c r="D10554" s="64"/>
      <c r="E10554" s="64"/>
      <c r="F10554" s="64"/>
      <c r="G10554" s="65" t="n">
        <v>13.6</v>
      </c>
    </row>
    <row r="10555" customFormat="false" ht="15" hidden="false" customHeight="false" outlineLevel="0" collapsed="false">
      <c r="A10555" s="64" t="s">
        <v>1356</v>
      </c>
      <c r="B10555" s="64"/>
      <c r="C10555" s="64"/>
      <c r="D10555" s="64"/>
      <c r="E10555" s="64"/>
      <c r="F10555" s="64"/>
      <c r="G10555" s="65" t="n">
        <v>0</v>
      </c>
    </row>
    <row r="10556" customFormat="false" ht="15" hidden="false" customHeight="false" outlineLevel="0" collapsed="false">
      <c r="A10556" s="64" t="s">
        <v>1357</v>
      </c>
      <c r="B10556" s="64"/>
      <c r="C10556" s="64"/>
      <c r="D10556" s="64"/>
      <c r="E10556" s="64"/>
      <c r="F10556" s="64"/>
      <c r="G10556" s="65" t="n">
        <v>3.49</v>
      </c>
    </row>
    <row r="10557" customFormat="false" ht="15" hidden="false" customHeight="false" outlineLevel="0" collapsed="false">
      <c r="A10557" s="64" t="s">
        <v>1358</v>
      </c>
      <c r="B10557" s="64"/>
      <c r="C10557" s="64"/>
      <c r="D10557" s="64"/>
      <c r="E10557" s="64"/>
      <c r="F10557" s="64"/>
      <c r="G10557" s="65" t="n">
        <v>0</v>
      </c>
    </row>
    <row r="10558" customFormat="false" ht="15" hidden="false" customHeight="false" outlineLevel="0" collapsed="false">
      <c r="A10558" s="64" t="s">
        <v>1359</v>
      </c>
      <c r="B10558" s="64"/>
      <c r="C10558" s="64"/>
      <c r="D10558" s="64"/>
      <c r="E10558" s="64"/>
      <c r="F10558" s="64"/>
      <c r="G10558" s="65" t="n">
        <v>3.49</v>
      </c>
    </row>
    <row r="10559" customFormat="false" ht="15" hidden="false" customHeight="false" outlineLevel="0" collapsed="false">
      <c r="A10559" s="64" t="s">
        <v>1360</v>
      </c>
      <c r="B10559" s="64"/>
      <c r="C10559" s="64"/>
      <c r="D10559" s="64"/>
      <c r="E10559" s="64"/>
      <c r="F10559" s="64"/>
      <c r="G10559" s="65" t="n">
        <v>17.09</v>
      </c>
    </row>
    <row r="10560" customFormat="false" ht="15" hidden="false" customHeight="false" outlineLevel="0" collapsed="false">
      <c r="A10560" s="64" t="s">
        <v>1361</v>
      </c>
      <c r="B10560" s="64"/>
      <c r="C10560" s="64"/>
      <c r="D10560" s="64"/>
      <c r="E10560" s="64"/>
      <c r="F10560" s="64"/>
      <c r="G10560" s="65" t="n">
        <v>1</v>
      </c>
    </row>
    <row r="10561" customFormat="false" ht="15" hidden="false" customHeight="false" outlineLevel="0" collapsed="false">
      <c r="A10561" s="64" t="s">
        <v>1362</v>
      </c>
      <c r="B10561" s="64"/>
      <c r="C10561" s="64"/>
      <c r="D10561" s="64"/>
      <c r="E10561" s="64"/>
      <c r="F10561" s="64"/>
      <c r="G10561" s="65" t="n">
        <f aca="false">G10559*G10560</f>
        <v>17.09</v>
      </c>
    </row>
    <row r="10562" customFormat="false" ht="15" hidden="false" customHeight="false" outlineLevel="0" collapsed="false">
      <c r="A10562" s="66"/>
      <c r="B10562" s="66"/>
      <c r="C10562" s="66"/>
      <c r="D10562" s="66"/>
      <c r="E10562" s="66"/>
      <c r="F10562" s="66"/>
      <c r="G10562" s="66"/>
    </row>
    <row r="10563" customFormat="false" ht="38.25" hidden="false" customHeight="false" outlineLevel="0" collapsed="false">
      <c r="A10563" s="30" t="s">
        <v>1164</v>
      </c>
      <c r="B10563" s="30" t="s">
        <v>441</v>
      </c>
      <c r="C10563" s="61" t="s">
        <v>17</v>
      </c>
      <c r="D10563" s="61" t="s">
        <v>49</v>
      </c>
      <c r="E10563" s="62"/>
      <c r="F10563" s="25"/>
      <c r="G10563" s="25"/>
    </row>
    <row r="10564" customFormat="false" ht="25.5" hidden="false" customHeight="false" outlineLevel="0" collapsed="false">
      <c r="A10564" s="63" t="n">
        <v>40400</v>
      </c>
      <c r="B10564" s="23" t="s">
        <v>1845</v>
      </c>
      <c r="C10564" s="24" t="s">
        <v>1343</v>
      </c>
      <c r="D10564" s="24" t="s">
        <v>49</v>
      </c>
      <c r="E10564" s="62" t="n">
        <v>22</v>
      </c>
      <c r="F10564" s="26" t="n">
        <v>1.82</v>
      </c>
      <c r="G10564" s="26" t="n">
        <v>40.04</v>
      </c>
    </row>
    <row r="10565" customFormat="false" ht="25.5" hidden="false" customHeight="false" outlineLevel="0" collapsed="false">
      <c r="A10565" s="63" t="s">
        <v>1373</v>
      </c>
      <c r="B10565" s="23" t="s">
        <v>1374</v>
      </c>
      <c r="C10565" s="24" t="s">
        <v>17</v>
      </c>
      <c r="D10565" s="24" t="s">
        <v>1314</v>
      </c>
      <c r="E10565" s="62" t="n">
        <v>3</v>
      </c>
      <c r="F10565" s="26" t="n">
        <v>12.83</v>
      </c>
      <c r="G10565" s="26" t="n">
        <v>38.48</v>
      </c>
    </row>
    <row r="10566" customFormat="false" ht="25.5" hidden="false" customHeight="false" outlineLevel="0" collapsed="false">
      <c r="A10566" s="63" t="s">
        <v>1367</v>
      </c>
      <c r="B10566" s="23" t="s">
        <v>1368</v>
      </c>
      <c r="C10566" s="24" t="s">
        <v>17</v>
      </c>
      <c r="D10566" s="24" t="s">
        <v>1314</v>
      </c>
      <c r="E10566" s="62" t="n">
        <v>3</v>
      </c>
      <c r="F10566" s="26" t="n">
        <v>15.68</v>
      </c>
      <c r="G10566" s="26" t="n">
        <v>47.03</v>
      </c>
    </row>
    <row r="10567" customFormat="false" ht="15" hidden="false" customHeight="false" outlineLevel="0" collapsed="false">
      <c r="A10567" s="64" t="s">
        <v>1353</v>
      </c>
      <c r="B10567" s="64"/>
      <c r="C10567" s="64"/>
      <c r="D10567" s="64"/>
      <c r="E10567" s="64"/>
      <c r="F10567" s="64"/>
      <c r="G10567" s="65" t="n">
        <v>3.02</v>
      </c>
    </row>
    <row r="10568" customFormat="false" ht="15" hidden="false" customHeight="false" outlineLevel="0" collapsed="false">
      <c r="A10568" s="64" t="s">
        <v>1354</v>
      </c>
      <c r="B10568" s="64"/>
      <c r="C10568" s="64"/>
      <c r="D10568" s="64"/>
      <c r="E10568" s="64"/>
      <c r="F10568" s="64"/>
      <c r="G10568" s="65" t="n">
        <v>3.26</v>
      </c>
    </row>
    <row r="10569" customFormat="false" ht="15" hidden="false" customHeight="false" outlineLevel="0" collapsed="false">
      <c r="A10569" s="64" t="s">
        <v>1355</v>
      </c>
      <c r="B10569" s="64"/>
      <c r="C10569" s="64"/>
      <c r="D10569" s="64"/>
      <c r="E10569" s="64"/>
      <c r="F10569" s="64"/>
      <c r="G10569" s="65" t="n">
        <v>6.28</v>
      </c>
    </row>
    <row r="10570" customFormat="false" ht="15" hidden="false" customHeight="false" outlineLevel="0" collapsed="false">
      <c r="A10570" s="64" t="s">
        <v>1356</v>
      </c>
      <c r="B10570" s="64"/>
      <c r="C10570" s="64"/>
      <c r="D10570" s="64"/>
      <c r="E10570" s="64"/>
      <c r="F10570" s="64"/>
      <c r="G10570" s="65" t="n">
        <v>0</v>
      </c>
    </row>
    <row r="10571" customFormat="false" ht="15" hidden="false" customHeight="false" outlineLevel="0" collapsed="false">
      <c r="A10571" s="64" t="s">
        <v>1357</v>
      </c>
      <c r="B10571" s="64"/>
      <c r="C10571" s="64"/>
      <c r="D10571" s="64"/>
      <c r="E10571" s="64"/>
      <c r="F10571" s="64"/>
      <c r="G10571" s="65" t="n">
        <v>1.61</v>
      </c>
    </row>
    <row r="10572" customFormat="false" ht="15" hidden="false" customHeight="false" outlineLevel="0" collapsed="false">
      <c r="A10572" s="64" t="s">
        <v>1358</v>
      </c>
      <c r="B10572" s="64"/>
      <c r="C10572" s="64"/>
      <c r="D10572" s="64"/>
      <c r="E10572" s="64"/>
      <c r="F10572" s="64"/>
      <c r="G10572" s="65" t="n">
        <v>0</v>
      </c>
    </row>
    <row r="10573" customFormat="false" ht="15" hidden="false" customHeight="false" outlineLevel="0" collapsed="false">
      <c r="A10573" s="64" t="s">
        <v>1359</v>
      </c>
      <c r="B10573" s="64"/>
      <c r="C10573" s="64"/>
      <c r="D10573" s="64"/>
      <c r="E10573" s="64"/>
      <c r="F10573" s="64"/>
      <c r="G10573" s="65" t="n">
        <v>1.61</v>
      </c>
    </row>
    <row r="10574" customFormat="false" ht="15" hidden="false" customHeight="false" outlineLevel="0" collapsed="false">
      <c r="A10574" s="64" t="s">
        <v>1360</v>
      </c>
      <c r="B10574" s="64"/>
      <c r="C10574" s="64"/>
      <c r="D10574" s="64"/>
      <c r="E10574" s="64"/>
      <c r="F10574" s="64"/>
      <c r="G10574" s="65" t="n">
        <v>7.89</v>
      </c>
    </row>
    <row r="10575" customFormat="false" ht="15" hidden="false" customHeight="false" outlineLevel="0" collapsed="false">
      <c r="A10575" s="64" t="s">
        <v>1361</v>
      </c>
      <c r="B10575" s="64"/>
      <c r="C10575" s="64"/>
      <c r="D10575" s="64"/>
      <c r="E10575" s="64"/>
      <c r="F10575" s="64"/>
      <c r="G10575" s="65" t="n">
        <v>20</v>
      </c>
    </row>
    <row r="10576" customFormat="false" ht="15" hidden="false" customHeight="false" outlineLevel="0" collapsed="false">
      <c r="A10576" s="64" t="s">
        <v>1362</v>
      </c>
      <c r="B10576" s="64"/>
      <c r="C10576" s="64"/>
      <c r="D10576" s="64"/>
      <c r="E10576" s="64"/>
      <c r="F10576" s="64"/>
      <c r="G10576" s="65" t="n">
        <f aca="false">G10574*G10575</f>
        <v>157.8</v>
      </c>
    </row>
    <row r="10577" customFormat="false" ht="15" hidden="false" customHeight="false" outlineLevel="0" collapsed="false">
      <c r="A10577" s="66"/>
      <c r="B10577" s="66"/>
      <c r="C10577" s="66"/>
      <c r="D10577" s="66"/>
      <c r="E10577" s="66"/>
      <c r="F10577" s="66"/>
      <c r="G10577" s="66"/>
    </row>
    <row r="10578" customFormat="false" ht="38.25" hidden="false" customHeight="false" outlineLevel="0" collapsed="false">
      <c r="A10578" s="30" t="s">
        <v>1165</v>
      </c>
      <c r="B10578" s="30" t="s">
        <v>593</v>
      </c>
      <c r="C10578" s="61" t="s">
        <v>17</v>
      </c>
      <c r="D10578" s="61" t="s">
        <v>23</v>
      </c>
      <c r="E10578" s="62"/>
      <c r="F10578" s="25"/>
      <c r="G10578" s="25"/>
    </row>
    <row r="10579" customFormat="false" ht="25.5" hidden="false" customHeight="false" outlineLevel="0" collapsed="false">
      <c r="A10579" s="63" t="s">
        <v>1373</v>
      </c>
      <c r="B10579" s="23" t="s">
        <v>1374</v>
      </c>
      <c r="C10579" s="24" t="s">
        <v>17</v>
      </c>
      <c r="D10579" s="24" t="s">
        <v>1314</v>
      </c>
      <c r="E10579" s="62" t="n">
        <v>3.6</v>
      </c>
      <c r="F10579" s="26" t="n">
        <v>12.83</v>
      </c>
      <c r="G10579" s="26" t="n">
        <v>46.18</v>
      </c>
    </row>
    <row r="10580" customFormat="false" ht="25.5" hidden="false" customHeight="false" outlineLevel="0" collapsed="false">
      <c r="A10580" s="63" t="s">
        <v>1367</v>
      </c>
      <c r="B10580" s="23" t="s">
        <v>1368</v>
      </c>
      <c r="C10580" s="24" t="s">
        <v>17</v>
      </c>
      <c r="D10580" s="24" t="s">
        <v>1314</v>
      </c>
      <c r="E10580" s="62" t="n">
        <v>3.6</v>
      </c>
      <c r="F10580" s="26" t="n">
        <v>15.68</v>
      </c>
      <c r="G10580" s="26" t="n">
        <v>56.44</v>
      </c>
    </row>
    <row r="10581" customFormat="false" ht="15" hidden="false" customHeight="false" outlineLevel="0" collapsed="false">
      <c r="A10581" s="63" t="s">
        <v>1901</v>
      </c>
      <c r="B10581" s="23" t="s">
        <v>1902</v>
      </c>
      <c r="C10581" s="24" t="s">
        <v>1343</v>
      </c>
      <c r="D10581" s="24" t="s">
        <v>23</v>
      </c>
      <c r="E10581" s="62" t="n">
        <v>18</v>
      </c>
      <c r="F10581" s="26" t="n">
        <v>29.98</v>
      </c>
      <c r="G10581" s="26" t="n">
        <v>539.64</v>
      </c>
    </row>
    <row r="10582" customFormat="false" ht="25.5" hidden="false" customHeight="false" outlineLevel="0" collapsed="false">
      <c r="A10582" s="63" t="s">
        <v>1903</v>
      </c>
      <c r="B10582" s="23" t="s">
        <v>1904</v>
      </c>
      <c r="C10582" s="24" t="s">
        <v>1343</v>
      </c>
      <c r="D10582" s="24" t="s">
        <v>23</v>
      </c>
      <c r="E10582" s="62" t="n">
        <v>18</v>
      </c>
      <c r="F10582" s="26" t="n">
        <v>2.91</v>
      </c>
      <c r="G10582" s="26" t="n">
        <v>52.38</v>
      </c>
    </row>
    <row r="10583" customFormat="false" ht="15" hidden="false" customHeight="false" outlineLevel="0" collapsed="false">
      <c r="A10583" s="64" t="s">
        <v>1353</v>
      </c>
      <c r="B10583" s="64"/>
      <c r="C10583" s="64"/>
      <c r="D10583" s="64"/>
      <c r="E10583" s="64"/>
      <c r="F10583" s="64"/>
      <c r="G10583" s="65" t="n">
        <v>4.02</v>
      </c>
    </row>
    <row r="10584" customFormat="false" ht="15" hidden="false" customHeight="false" outlineLevel="0" collapsed="false">
      <c r="A10584" s="64" t="s">
        <v>1354</v>
      </c>
      <c r="B10584" s="64"/>
      <c r="C10584" s="64"/>
      <c r="D10584" s="64"/>
      <c r="E10584" s="64"/>
      <c r="F10584" s="64"/>
      <c r="G10584" s="65" t="n">
        <v>34.57</v>
      </c>
    </row>
    <row r="10585" customFormat="false" ht="15" hidden="false" customHeight="false" outlineLevel="0" collapsed="false">
      <c r="A10585" s="64" t="s">
        <v>1355</v>
      </c>
      <c r="B10585" s="64"/>
      <c r="C10585" s="64"/>
      <c r="D10585" s="64"/>
      <c r="E10585" s="64"/>
      <c r="F10585" s="64"/>
      <c r="G10585" s="65" t="n">
        <v>38.59</v>
      </c>
    </row>
    <row r="10586" customFormat="false" ht="15" hidden="false" customHeight="false" outlineLevel="0" collapsed="false">
      <c r="A10586" s="64" t="s">
        <v>1356</v>
      </c>
      <c r="B10586" s="64"/>
      <c r="C10586" s="64"/>
      <c r="D10586" s="64"/>
      <c r="E10586" s="64"/>
      <c r="F10586" s="64"/>
      <c r="G10586" s="65" t="n">
        <v>0</v>
      </c>
    </row>
    <row r="10587" customFormat="false" ht="15" hidden="false" customHeight="false" outlineLevel="0" collapsed="false">
      <c r="A10587" s="64" t="s">
        <v>1357</v>
      </c>
      <c r="B10587" s="64"/>
      <c r="C10587" s="64"/>
      <c r="D10587" s="64"/>
      <c r="E10587" s="64"/>
      <c r="F10587" s="64"/>
      <c r="G10587" s="65" t="n">
        <v>9.9</v>
      </c>
    </row>
    <row r="10588" customFormat="false" ht="15" hidden="false" customHeight="false" outlineLevel="0" collapsed="false">
      <c r="A10588" s="64" t="s">
        <v>1358</v>
      </c>
      <c r="B10588" s="64"/>
      <c r="C10588" s="64"/>
      <c r="D10588" s="64"/>
      <c r="E10588" s="64"/>
      <c r="F10588" s="64"/>
      <c r="G10588" s="65" t="n">
        <v>0</v>
      </c>
    </row>
    <row r="10589" customFormat="false" ht="15" hidden="false" customHeight="false" outlineLevel="0" collapsed="false">
      <c r="A10589" s="64" t="s">
        <v>1359</v>
      </c>
      <c r="B10589" s="64"/>
      <c r="C10589" s="64"/>
      <c r="D10589" s="64"/>
      <c r="E10589" s="64"/>
      <c r="F10589" s="64"/>
      <c r="G10589" s="65" t="n">
        <v>9.9</v>
      </c>
    </row>
    <row r="10590" customFormat="false" ht="15" hidden="false" customHeight="false" outlineLevel="0" collapsed="false">
      <c r="A10590" s="64" t="s">
        <v>1360</v>
      </c>
      <c r="B10590" s="64"/>
      <c r="C10590" s="64"/>
      <c r="D10590" s="64"/>
      <c r="E10590" s="64"/>
      <c r="F10590" s="64"/>
      <c r="G10590" s="65" t="n">
        <v>48.49</v>
      </c>
    </row>
    <row r="10591" customFormat="false" ht="15" hidden="false" customHeight="false" outlineLevel="0" collapsed="false">
      <c r="A10591" s="64" t="s">
        <v>1361</v>
      </c>
      <c r="B10591" s="64"/>
      <c r="C10591" s="64"/>
      <c r="D10591" s="64"/>
      <c r="E10591" s="64"/>
      <c r="F10591" s="64"/>
      <c r="G10591" s="65" t="n">
        <v>18</v>
      </c>
    </row>
    <row r="10592" customFormat="false" ht="15" hidden="false" customHeight="false" outlineLevel="0" collapsed="false">
      <c r="A10592" s="64" t="s">
        <v>1362</v>
      </c>
      <c r="B10592" s="64"/>
      <c r="C10592" s="64"/>
      <c r="D10592" s="64"/>
      <c r="E10592" s="64"/>
      <c r="F10592" s="64"/>
      <c r="G10592" s="65" t="n">
        <f aca="false">G10590*G10591</f>
        <v>872.82</v>
      </c>
    </row>
    <row r="10593" customFormat="false" ht="15" hidden="false" customHeight="false" outlineLevel="0" collapsed="false">
      <c r="A10593" s="66"/>
      <c r="B10593" s="66"/>
      <c r="C10593" s="66"/>
      <c r="D10593" s="66"/>
      <c r="E10593" s="66"/>
      <c r="F10593" s="66"/>
      <c r="G10593" s="66"/>
    </row>
    <row r="10594" customFormat="false" ht="38.25" hidden="false" customHeight="false" outlineLevel="0" collapsed="false">
      <c r="A10594" s="30" t="s">
        <v>1166</v>
      </c>
      <c r="B10594" s="30" t="s">
        <v>595</v>
      </c>
      <c r="C10594" s="61" t="s">
        <v>17</v>
      </c>
      <c r="D10594" s="61" t="s">
        <v>23</v>
      </c>
      <c r="E10594" s="62"/>
      <c r="F10594" s="25"/>
      <c r="G10594" s="25"/>
    </row>
    <row r="10595" customFormat="false" ht="25.5" hidden="false" customHeight="false" outlineLevel="0" collapsed="false">
      <c r="A10595" s="63" t="s">
        <v>1373</v>
      </c>
      <c r="B10595" s="23" t="s">
        <v>1374</v>
      </c>
      <c r="C10595" s="24" t="s">
        <v>17</v>
      </c>
      <c r="D10595" s="24" t="s">
        <v>1314</v>
      </c>
      <c r="E10595" s="62" t="n">
        <v>5.4</v>
      </c>
      <c r="F10595" s="26" t="n">
        <v>12.83</v>
      </c>
      <c r="G10595" s="26" t="n">
        <v>69.27</v>
      </c>
    </row>
    <row r="10596" customFormat="false" ht="25.5" hidden="false" customHeight="false" outlineLevel="0" collapsed="false">
      <c r="A10596" s="63" t="s">
        <v>1367</v>
      </c>
      <c r="B10596" s="23" t="s">
        <v>1368</v>
      </c>
      <c r="C10596" s="24" t="s">
        <v>17</v>
      </c>
      <c r="D10596" s="24" t="s">
        <v>1314</v>
      </c>
      <c r="E10596" s="62" t="n">
        <v>5.4</v>
      </c>
      <c r="F10596" s="26" t="n">
        <v>15.68</v>
      </c>
      <c r="G10596" s="26" t="n">
        <v>84.66</v>
      </c>
    </row>
    <row r="10597" customFormat="false" ht="15" hidden="false" customHeight="false" outlineLevel="0" collapsed="false">
      <c r="A10597" s="63" t="s">
        <v>1901</v>
      </c>
      <c r="B10597" s="23" t="s">
        <v>1902</v>
      </c>
      <c r="C10597" s="24" t="s">
        <v>1343</v>
      </c>
      <c r="D10597" s="24" t="s">
        <v>23</v>
      </c>
      <c r="E10597" s="62" t="n">
        <v>54</v>
      </c>
      <c r="F10597" s="26" t="n">
        <v>29.98</v>
      </c>
      <c r="G10597" s="26" t="n">
        <v>1618.92</v>
      </c>
    </row>
    <row r="10598" customFormat="false" ht="25.5" hidden="false" customHeight="false" outlineLevel="0" collapsed="false">
      <c r="A10598" s="63" t="s">
        <v>1905</v>
      </c>
      <c r="B10598" s="23" t="s">
        <v>1906</v>
      </c>
      <c r="C10598" s="24" t="s">
        <v>1343</v>
      </c>
      <c r="D10598" s="24" t="s">
        <v>23</v>
      </c>
      <c r="E10598" s="62" t="n">
        <v>27</v>
      </c>
      <c r="F10598" s="26" t="n">
        <v>3.14</v>
      </c>
      <c r="G10598" s="26" t="n">
        <v>84.78</v>
      </c>
    </row>
    <row r="10599" customFormat="false" ht="15" hidden="false" customHeight="false" outlineLevel="0" collapsed="false">
      <c r="A10599" s="64" t="s">
        <v>1353</v>
      </c>
      <c r="B10599" s="64"/>
      <c r="C10599" s="64"/>
      <c r="D10599" s="64"/>
      <c r="E10599" s="64"/>
      <c r="F10599" s="64"/>
      <c r="G10599" s="65" t="n">
        <v>4.02</v>
      </c>
    </row>
    <row r="10600" customFormat="false" ht="15" hidden="false" customHeight="false" outlineLevel="0" collapsed="false">
      <c r="A10600" s="64" t="s">
        <v>1354</v>
      </c>
      <c r="B10600" s="64"/>
      <c r="C10600" s="64"/>
      <c r="D10600" s="64"/>
      <c r="E10600" s="64"/>
      <c r="F10600" s="64"/>
      <c r="G10600" s="65" t="n">
        <v>64.78</v>
      </c>
    </row>
    <row r="10601" customFormat="false" ht="15" hidden="false" customHeight="false" outlineLevel="0" collapsed="false">
      <c r="A10601" s="64" t="s">
        <v>1355</v>
      </c>
      <c r="B10601" s="64"/>
      <c r="C10601" s="64"/>
      <c r="D10601" s="64"/>
      <c r="E10601" s="64"/>
      <c r="F10601" s="64"/>
      <c r="G10601" s="65" t="n">
        <v>68.8</v>
      </c>
    </row>
    <row r="10602" customFormat="false" ht="15" hidden="false" customHeight="false" outlineLevel="0" collapsed="false">
      <c r="A10602" s="64" t="s">
        <v>1356</v>
      </c>
      <c r="B10602" s="64"/>
      <c r="C10602" s="64"/>
      <c r="D10602" s="64"/>
      <c r="E10602" s="64"/>
      <c r="F10602" s="64"/>
      <c r="G10602" s="65" t="n">
        <v>0</v>
      </c>
    </row>
    <row r="10603" customFormat="false" ht="15" hidden="false" customHeight="false" outlineLevel="0" collapsed="false">
      <c r="A10603" s="64" t="s">
        <v>1357</v>
      </c>
      <c r="B10603" s="64"/>
      <c r="C10603" s="64"/>
      <c r="D10603" s="64"/>
      <c r="E10603" s="64"/>
      <c r="F10603" s="64"/>
      <c r="G10603" s="65" t="n">
        <v>17.65</v>
      </c>
    </row>
    <row r="10604" customFormat="false" ht="15" hidden="false" customHeight="false" outlineLevel="0" collapsed="false">
      <c r="A10604" s="64" t="s">
        <v>1358</v>
      </c>
      <c r="B10604" s="64"/>
      <c r="C10604" s="64"/>
      <c r="D10604" s="64"/>
      <c r="E10604" s="64"/>
      <c r="F10604" s="64"/>
      <c r="G10604" s="65" t="n">
        <v>0</v>
      </c>
    </row>
    <row r="10605" customFormat="false" ht="15" hidden="false" customHeight="false" outlineLevel="0" collapsed="false">
      <c r="A10605" s="64" t="s">
        <v>1359</v>
      </c>
      <c r="B10605" s="64"/>
      <c r="C10605" s="64"/>
      <c r="D10605" s="64"/>
      <c r="E10605" s="64"/>
      <c r="F10605" s="64"/>
      <c r="G10605" s="65" t="n">
        <v>17.65</v>
      </c>
    </row>
    <row r="10606" customFormat="false" ht="15" hidden="false" customHeight="false" outlineLevel="0" collapsed="false">
      <c r="A10606" s="64" t="s">
        <v>1360</v>
      </c>
      <c r="B10606" s="64"/>
      <c r="C10606" s="64"/>
      <c r="D10606" s="64"/>
      <c r="E10606" s="64"/>
      <c r="F10606" s="64"/>
      <c r="G10606" s="65" t="n">
        <v>86.45</v>
      </c>
    </row>
    <row r="10607" customFormat="false" ht="15" hidden="false" customHeight="false" outlineLevel="0" collapsed="false">
      <c r="A10607" s="64" t="s">
        <v>1361</v>
      </c>
      <c r="B10607" s="64"/>
      <c r="C10607" s="64"/>
      <c r="D10607" s="64"/>
      <c r="E10607" s="64"/>
      <c r="F10607" s="64"/>
      <c r="G10607" s="65" t="n">
        <v>27</v>
      </c>
    </row>
    <row r="10608" customFormat="false" ht="15" hidden="false" customHeight="false" outlineLevel="0" collapsed="false">
      <c r="A10608" s="64" t="s">
        <v>1362</v>
      </c>
      <c r="B10608" s="64"/>
      <c r="C10608" s="64"/>
      <c r="D10608" s="64"/>
      <c r="E10608" s="64"/>
      <c r="F10608" s="64"/>
      <c r="G10608" s="65" t="n">
        <f aca="false">G10606*G10607</f>
        <v>2334.15</v>
      </c>
    </row>
    <row r="10609" customFormat="false" ht="15" hidden="false" customHeight="false" outlineLevel="0" collapsed="false">
      <c r="A10609" s="66"/>
      <c r="B10609" s="66"/>
      <c r="C10609" s="66"/>
      <c r="D10609" s="66"/>
      <c r="E10609" s="66"/>
      <c r="F10609" s="66"/>
      <c r="G10609" s="66"/>
    </row>
    <row r="10610" customFormat="false" ht="15" hidden="false" customHeight="true" outlineLevel="0" collapsed="false">
      <c r="A10610" s="30" t="s">
        <v>1167</v>
      </c>
      <c r="B10610" s="30" t="s">
        <v>597</v>
      </c>
      <c r="C10610" s="30"/>
      <c r="D10610" s="30"/>
      <c r="E10610" s="30"/>
      <c r="F10610" s="30"/>
      <c r="G10610" s="30"/>
    </row>
    <row r="10611" customFormat="false" ht="25.5" hidden="false" customHeight="false" outlineLevel="0" collapsed="false">
      <c r="A10611" s="30" t="s">
        <v>1168</v>
      </c>
      <c r="B10611" s="30" t="s">
        <v>601</v>
      </c>
      <c r="C10611" s="61" t="s">
        <v>17</v>
      </c>
      <c r="D10611" s="61" t="s">
        <v>49</v>
      </c>
      <c r="E10611" s="62"/>
      <c r="F10611" s="25"/>
      <c r="G10611" s="25"/>
    </row>
    <row r="10612" customFormat="false" ht="25.5" hidden="false" customHeight="false" outlineLevel="0" collapsed="false">
      <c r="A10612" s="63" t="s">
        <v>1373</v>
      </c>
      <c r="B10612" s="23" t="s">
        <v>1374</v>
      </c>
      <c r="C10612" s="24" t="s">
        <v>17</v>
      </c>
      <c r="D10612" s="24" t="s">
        <v>1314</v>
      </c>
      <c r="E10612" s="62" t="n">
        <v>654.8</v>
      </c>
      <c r="F10612" s="26" t="n">
        <v>12.83</v>
      </c>
      <c r="G10612" s="26" t="n">
        <v>8399.49</v>
      </c>
    </row>
    <row r="10613" customFormat="false" ht="25.5" hidden="false" customHeight="false" outlineLevel="0" collapsed="false">
      <c r="A10613" s="63" t="s">
        <v>1367</v>
      </c>
      <c r="B10613" s="23" t="s">
        <v>1368</v>
      </c>
      <c r="C10613" s="24" t="s">
        <v>17</v>
      </c>
      <c r="D10613" s="24" t="s">
        <v>1314</v>
      </c>
      <c r="E10613" s="62" t="n">
        <v>654.8</v>
      </c>
      <c r="F10613" s="26" t="n">
        <v>15.68</v>
      </c>
      <c r="G10613" s="26" t="n">
        <v>10265.67</v>
      </c>
    </row>
    <row r="10614" customFormat="false" ht="15" hidden="false" customHeight="false" outlineLevel="0" collapsed="false">
      <c r="A10614" s="63" t="s">
        <v>1908</v>
      </c>
      <c r="B10614" s="23" t="s">
        <v>1909</v>
      </c>
      <c r="C10614" s="24" t="s">
        <v>1343</v>
      </c>
      <c r="D10614" s="24" t="s">
        <v>49</v>
      </c>
      <c r="E10614" s="62" t="n">
        <v>3601.4</v>
      </c>
      <c r="F10614" s="26" t="n">
        <v>2.12</v>
      </c>
      <c r="G10614" s="26" t="n">
        <v>7634.97</v>
      </c>
    </row>
    <row r="10615" customFormat="false" ht="15" hidden="false" customHeight="false" outlineLevel="0" collapsed="false">
      <c r="A10615" s="64" t="s">
        <v>1353</v>
      </c>
      <c r="B10615" s="64"/>
      <c r="C10615" s="64"/>
      <c r="D10615" s="64"/>
      <c r="E10615" s="64"/>
      <c r="F10615" s="64"/>
      <c r="G10615" s="65" t="n">
        <v>4.02</v>
      </c>
    </row>
    <row r="10616" customFormat="false" ht="15" hidden="false" customHeight="false" outlineLevel="0" collapsed="false">
      <c r="A10616" s="64" t="s">
        <v>1354</v>
      </c>
      <c r="B10616" s="64"/>
      <c r="C10616" s="64"/>
      <c r="D10616" s="64"/>
      <c r="E10616" s="64"/>
      <c r="F10616" s="64"/>
      <c r="G10616" s="65" t="n">
        <v>4.01</v>
      </c>
    </row>
    <row r="10617" customFormat="false" ht="15" hidden="false" customHeight="false" outlineLevel="0" collapsed="false">
      <c r="A10617" s="64" t="s">
        <v>1355</v>
      </c>
      <c r="B10617" s="64"/>
      <c r="C10617" s="64"/>
      <c r="D10617" s="64"/>
      <c r="E10617" s="64"/>
      <c r="F10617" s="64"/>
      <c r="G10617" s="65" t="n">
        <v>8.03</v>
      </c>
    </row>
    <row r="10618" customFormat="false" ht="15" hidden="false" customHeight="false" outlineLevel="0" collapsed="false">
      <c r="A10618" s="64" t="s">
        <v>1356</v>
      </c>
      <c r="B10618" s="64"/>
      <c r="C10618" s="64"/>
      <c r="D10618" s="64"/>
      <c r="E10618" s="64"/>
      <c r="F10618" s="64"/>
      <c r="G10618" s="65" t="n">
        <v>0</v>
      </c>
    </row>
    <row r="10619" customFormat="false" ht="15" hidden="false" customHeight="false" outlineLevel="0" collapsed="false">
      <c r="A10619" s="64" t="s">
        <v>1357</v>
      </c>
      <c r="B10619" s="64"/>
      <c r="C10619" s="64"/>
      <c r="D10619" s="64"/>
      <c r="E10619" s="64"/>
      <c r="F10619" s="64"/>
      <c r="G10619" s="65" t="n">
        <v>2.06</v>
      </c>
    </row>
    <row r="10620" customFormat="false" ht="15" hidden="false" customHeight="false" outlineLevel="0" collapsed="false">
      <c r="A10620" s="64" t="s">
        <v>1358</v>
      </c>
      <c r="B10620" s="64"/>
      <c r="C10620" s="64"/>
      <c r="D10620" s="64"/>
      <c r="E10620" s="64"/>
      <c r="F10620" s="64"/>
      <c r="G10620" s="65" t="n">
        <v>0</v>
      </c>
    </row>
    <row r="10621" customFormat="false" ht="15" hidden="false" customHeight="false" outlineLevel="0" collapsed="false">
      <c r="A10621" s="64" t="s">
        <v>1359</v>
      </c>
      <c r="B10621" s="64"/>
      <c r="C10621" s="64"/>
      <c r="D10621" s="64"/>
      <c r="E10621" s="64"/>
      <c r="F10621" s="64"/>
      <c r="G10621" s="65" t="n">
        <v>2.06</v>
      </c>
    </row>
    <row r="10622" customFormat="false" ht="15" hidden="false" customHeight="false" outlineLevel="0" collapsed="false">
      <c r="A10622" s="64" t="s">
        <v>1360</v>
      </c>
      <c r="B10622" s="64"/>
      <c r="C10622" s="64"/>
      <c r="D10622" s="64"/>
      <c r="E10622" s="64"/>
      <c r="F10622" s="64"/>
      <c r="G10622" s="65" t="n">
        <v>10.09</v>
      </c>
    </row>
    <row r="10623" customFormat="false" ht="15" hidden="false" customHeight="false" outlineLevel="0" collapsed="false">
      <c r="A10623" s="64" t="s">
        <v>1361</v>
      </c>
      <c r="B10623" s="64"/>
      <c r="C10623" s="64"/>
      <c r="D10623" s="64"/>
      <c r="E10623" s="64"/>
      <c r="F10623" s="64"/>
      <c r="G10623" s="65" t="n">
        <v>3274</v>
      </c>
    </row>
    <row r="10624" customFormat="false" ht="15" hidden="false" customHeight="false" outlineLevel="0" collapsed="false">
      <c r="A10624" s="64" t="s">
        <v>1362</v>
      </c>
      <c r="B10624" s="64"/>
      <c r="C10624" s="64"/>
      <c r="D10624" s="64"/>
      <c r="E10624" s="64"/>
      <c r="F10624" s="64"/>
      <c r="G10624" s="65" t="n">
        <f aca="false">G10622*G10623</f>
        <v>33034.66</v>
      </c>
    </row>
    <row r="10625" customFormat="false" ht="15" hidden="false" customHeight="false" outlineLevel="0" collapsed="false">
      <c r="A10625" s="66"/>
      <c r="B10625" s="66"/>
      <c r="C10625" s="66"/>
      <c r="D10625" s="66"/>
      <c r="E10625" s="66"/>
      <c r="F10625" s="66"/>
      <c r="G10625" s="66"/>
    </row>
    <row r="10626" customFormat="false" ht="15" hidden="false" customHeight="true" outlineLevel="0" collapsed="false">
      <c r="A10626" s="30" t="s">
        <v>1169</v>
      </c>
      <c r="B10626" s="30" t="s">
        <v>625</v>
      </c>
      <c r="C10626" s="30"/>
      <c r="D10626" s="30"/>
      <c r="E10626" s="30"/>
      <c r="F10626" s="30"/>
      <c r="G10626" s="30"/>
    </row>
    <row r="10627" customFormat="false" ht="38.25" hidden="false" customHeight="false" outlineLevel="0" collapsed="false">
      <c r="A10627" s="30" t="s">
        <v>1170</v>
      </c>
      <c r="B10627" s="30" t="s">
        <v>627</v>
      </c>
      <c r="C10627" s="61" t="s">
        <v>17</v>
      </c>
      <c r="D10627" s="61" t="s">
        <v>23</v>
      </c>
      <c r="E10627" s="62"/>
      <c r="F10627" s="25"/>
      <c r="G10627" s="25"/>
    </row>
    <row r="10628" customFormat="false" ht="25.5" hidden="false" customHeight="false" outlineLevel="0" collapsed="false">
      <c r="A10628" s="63" t="s">
        <v>1373</v>
      </c>
      <c r="B10628" s="23" t="s">
        <v>1374</v>
      </c>
      <c r="C10628" s="24" t="s">
        <v>17</v>
      </c>
      <c r="D10628" s="24" t="s">
        <v>1314</v>
      </c>
      <c r="E10628" s="62" t="n">
        <v>14.4</v>
      </c>
      <c r="F10628" s="26" t="n">
        <v>12.83</v>
      </c>
      <c r="G10628" s="26" t="n">
        <v>184.72</v>
      </c>
    </row>
    <row r="10629" customFormat="false" ht="25.5" hidden="false" customHeight="false" outlineLevel="0" collapsed="false">
      <c r="A10629" s="63" t="s">
        <v>1367</v>
      </c>
      <c r="B10629" s="23" t="s">
        <v>1368</v>
      </c>
      <c r="C10629" s="24" t="s">
        <v>17</v>
      </c>
      <c r="D10629" s="24" t="s">
        <v>1314</v>
      </c>
      <c r="E10629" s="62" t="n">
        <v>14.4</v>
      </c>
      <c r="F10629" s="26" t="n">
        <v>15.68</v>
      </c>
      <c r="G10629" s="26" t="n">
        <v>225.76</v>
      </c>
    </row>
    <row r="10630" customFormat="false" ht="38.25" hidden="false" customHeight="false" outlineLevel="0" collapsed="false">
      <c r="A10630" s="63" t="s">
        <v>1930</v>
      </c>
      <c r="B10630" s="23" t="s">
        <v>627</v>
      </c>
      <c r="C10630" s="24" t="s">
        <v>1786</v>
      </c>
      <c r="D10630" s="24" t="s">
        <v>1931</v>
      </c>
      <c r="E10630" s="62" t="n">
        <v>72</v>
      </c>
      <c r="F10630" s="26" t="n">
        <v>16.04</v>
      </c>
      <c r="G10630" s="26" t="n">
        <v>1154.88</v>
      </c>
    </row>
    <row r="10631" customFormat="false" ht="15" hidden="false" customHeight="false" outlineLevel="0" collapsed="false">
      <c r="A10631" s="64" t="s">
        <v>1353</v>
      </c>
      <c r="B10631" s="64"/>
      <c r="C10631" s="64"/>
      <c r="D10631" s="64"/>
      <c r="E10631" s="64"/>
      <c r="F10631" s="64"/>
      <c r="G10631" s="65" t="n">
        <v>4.02</v>
      </c>
    </row>
    <row r="10632" customFormat="false" ht="15" hidden="false" customHeight="false" outlineLevel="0" collapsed="false">
      <c r="A10632" s="64" t="s">
        <v>1354</v>
      </c>
      <c r="B10632" s="64"/>
      <c r="C10632" s="64"/>
      <c r="D10632" s="64"/>
      <c r="E10632" s="64"/>
      <c r="F10632" s="64"/>
      <c r="G10632" s="65" t="n">
        <v>17.72</v>
      </c>
    </row>
    <row r="10633" customFormat="false" ht="15" hidden="false" customHeight="false" outlineLevel="0" collapsed="false">
      <c r="A10633" s="64" t="s">
        <v>1355</v>
      </c>
      <c r="B10633" s="64"/>
      <c r="C10633" s="64"/>
      <c r="D10633" s="64"/>
      <c r="E10633" s="64"/>
      <c r="F10633" s="64"/>
      <c r="G10633" s="65" t="n">
        <v>21.74</v>
      </c>
    </row>
    <row r="10634" customFormat="false" ht="15" hidden="false" customHeight="false" outlineLevel="0" collapsed="false">
      <c r="A10634" s="64" t="s">
        <v>1356</v>
      </c>
      <c r="B10634" s="64"/>
      <c r="C10634" s="64"/>
      <c r="D10634" s="64"/>
      <c r="E10634" s="64"/>
      <c r="F10634" s="64"/>
      <c r="G10634" s="65" t="n">
        <v>0</v>
      </c>
    </row>
    <row r="10635" customFormat="false" ht="15" hidden="false" customHeight="false" outlineLevel="0" collapsed="false">
      <c r="A10635" s="64" t="s">
        <v>1357</v>
      </c>
      <c r="B10635" s="64"/>
      <c r="C10635" s="64"/>
      <c r="D10635" s="64"/>
      <c r="E10635" s="64"/>
      <c r="F10635" s="64"/>
      <c r="G10635" s="65" t="n">
        <v>5.58</v>
      </c>
    </row>
    <row r="10636" customFormat="false" ht="15" hidden="false" customHeight="false" outlineLevel="0" collapsed="false">
      <c r="A10636" s="64" t="s">
        <v>1358</v>
      </c>
      <c r="B10636" s="64"/>
      <c r="C10636" s="64"/>
      <c r="D10636" s="64"/>
      <c r="E10636" s="64"/>
      <c r="F10636" s="64"/>
      <c r="G10636" s="65" t="n">
        <v>0</v>
      </c>
    </row>
    <row r="10637" customFormat="false" ht="15" hidden="false" customHeight="false" outlineLevel="0" collapsed="false">
      <c r="A10637" s="64" t="s">
        <v>1359</v>
      </c>
      <c r="B10637" s="64"/>
      <c r="C10637" s="64"/>
      <c r="D10637" s="64"/>
      <c r="E10637" s="64"/>
      <c r="F10637" s="64"/>
      <c r="G10637" s="65" t="n">
        <v>5.58</v>
      </c>
    </row>
    <row r="10638" customFormat="false" ht="15" hidden="false" customHeight="false" outlineLevel="0" collapsed="false">
      <c r="A10638" s="64" t="s">
        <v>1360</v>
      </c>
      <c r="B10638" s="64"/>
      <c r="C10638" s="64"/>
      <c r="D10638" s="64"/>
      <c r="E10638" s="64"/>
      <c r="F10638" s="64"/>
      <c r="G10638" s="65" t="n">
        <v>27.32</v>
      </c>
    </row>
    <row r="10639" customFormat="false" ht="15" hidden="false" customHeight="false" outlineLevel="0" collapsed="false">
      <c r="A10639" s="64" t="s">
        <v>1361</v>
      </c>
      <c r="B10639" s="64"/>
      <c r="C10639" s="64"/>
      <c r="D10639" s="64"/>
      <c r="E10639" s="64"/>
      <c r="F10639" s="64"/>
      <c r="G10639" s="65" t="n">
        <v>72</v>
      </c>
    </row>
    <row r="10640" customFormat="false" ht="15" hidden="false" customHeight="false" outlineLevel="0" collapsed="false">
      <c r="A10640" s="64" t="s">
        <v>1362</v>
      </c>
      <c r="B10640" s="64"/>
      <c r="C10640" s="64"/>
      <c r="D10640" s="64"/>
      <c r="E10640" s="64"/>
      <c r="F10640" s="64"/>
      <c r="G10640" s="65" t="n">
        <f aca="false">G10638*G10639</f>
        <v>1967.04</v>
      </c>
    </row>
    <row r="10641" customFormat="false" ht="15" hidden="false" customHeight="false" outlineLevel="0" collapsed="false">
      <c r="A10641" s="66"/>
      <c r="B10641" s="66"/>
      <c r="C10641" s="66"/>
      <c r="D10641" s="66"/>
      <c r="E10641" s="66"/>
      <c r="F10641" s="66"/>
      <c r="G10641" s="66"/>
    </row>
    <row r="10642" customFormat="false" ht="25.5" hidden="false" customHeight="false" outlineLevel="0" collapsed="false">
      <c r="A10642" s="30" t="s">
        <v>1171</v>
      </c>
      <c r="B10642" s="30" t="s">
        <v>629</v>
      </c>
      <c r="C10642" s="61" t="s">
        <v>17</v>
      </c>
      <c r="D10642" s="61" t="s">
        <v>23</v>
      </c>
      <c r="E10642" s="62"/>
      <c r="F10642" s="25"/>
      <c r="G10642" s="25"/>
    </row>
    <row r="10643" customFormat="false" ht="25.5" hidden="false" customHeight="false" outlineLevel="0" collapsed="false">
      <c r="A10643" s="63" t="s">
        <v>1373</v>
      </c>
      <c r="B10643" s="23" t="s">
        <v>1374</v>
      </c>
      <c r="C10643" s="24" t="s">
        <v>17</v>
      </c>
      <c r="D10643" s="24" t="s">
        <v>1314</v>
      </c>
      <c r="E10643" s="62" t="n">
        <v>21.6</v>
      </c>
      <c r="F10643" s="26" t="n">
        <v>12.83</v>
      </c>
      <c r="G10643" s="26" t="n">
        <v>277.08</v>
      </c>
    </row>
    <row r="10644" customFormat="false" ht="25.5" hidden="false" customHeight="false" outlineLevel="0" collapsed="false">
      <c r="A10644" s="63" t="s">
        <v>1367</v>
      </c>
      <c r="B10644" s="23" t="s">
        <v>1368</v>
      </c>
      <c r="C10644" s="24" t="s">
        <v>17</v>
      </c>
      <c r="D10644" s="24" t="s">
        <v>1314</v>
      </c>
      <c r="E10644" s="62" t="n">
        <v>21.6</v>
      </c>
      <c r="F10644" s="26" t="n">
        <v>15.68</v>
      </c>
      <c r="G10644" s="26" t="n">
        <v>338.64</v>
      </c>
    </row>
    <row r="10645" customFormat="false" ht="15" hidden="false" customHeight="false" outlineLevel="0" collapsed="false">
      <c r="A10645" s="63" t="s">
        <v>1932</v>
      </c>
      <c r="B10645" s="23" t="s">
        <v>1933</v>
      </c>
      <c r="C10645" s="24" t="s">
        <v>1343</v>
      </c>
      <c r="D10645" s="24" t="s">
        <v>23</v>
      </c>
      <c r="E10645" s="62" t="n">
        <v>144</v>
      </c>
      <c r="F10645" s="26" t="n">
        <v>0.74</v>
      </c>
      <c r="G10645" s="26" t="n">
        <v>106.56</v>
      </c>
    </row>
    <row r="10646" customFormat="false" ht="15" hidden="false" customHeight="false" outlineLevel="0" collapsed="false">
      <c r="A10646" s="64" t="s">
        <v>1353</v>
      </c>
      <c r="B10646" s="64"/>
      <c r="C10646" s="64"/>
      <c r="D10646" s="64"/>
      <c r="E10646" s="64"/>
      <c r="F10646" s="64"/>
      <c r="G10646" s="65" t="n">
        <v>3.02</v>
      </c>
    </row>
    <row r="10647" customFormat="false" ht="15" hidden="false" customHeight="false" outlineLevel="0" collapsed="false">
      <c r="A10647" s="64" t="s">
        <v>1354</v>
      </c>
      <c r="B10647" s="64"/>
      <c r="C10647" s="64"/>
      <c r="D10647" s="64"/>
      <c r="E10647" s="64"/>
      <c r="F10647" s="64"/>
      <c r="G10647" s="65" t="n">
        <v>2</v>
      </c>
    </row>
    <row r="10648" customFormat="false" ht="15" hidden="false" customHeight="false" outlineLevel="0" collapsed="false">
      <c r="A10648" s="64" t="s">
        <v>1355</v>
      </c>
      <c r="B10648" s="64"/>
      <c r="C10648" s="64"/>
      <c r="D10648" s="64"/>
      <c r="E10648" s="64"/>
      <c r="F10648" s="64"/>
      <c r="G10648" s="65" t="n">
        <v>5.02</v>
      </c>
    </row>
    <row r="10649" customFormat="false" ht="15" hidden="false" customHeight="false" outlineLevel="0" collapsed="false">
      <c r="A10649" s="64" t="s">
        <v>1356</v>
      </c>
      <c r="B10649" s="64"/>
      <c r="C10649" s="64"/>
      <c r="D10649" s="64"/>
      <c r="E10649" s="64"/>
      <c r="F10649" s="64"/>
      <c r="G10649" s="65" t="n">
        <v>0</v>
      </c>
    </row>
    <row r="10650" customFormat="false" ht="15" hidden="false" customHeight="false" outlineLevel="0" collapsed="false">
      <c r="A10650" s="64" t="s">
        <v>1357</v>
      </c>
      <c r="B10650" s="64"/>
      <c r="C10650" s="64"/>
      <c r="D10650" s="64"/>
      <c r="E10650" s="64"/>
      <c r="F10650" s="64"/>
      <c r="G10650" s="65" t="n">
        <v>1.29</v>
      </c>
    </row>
    <row r="10651" customFormat="false" ht="15" hidden="false" customHeight="false" outlineLevel="0" collapsed="false">
      <c r="A10651" s="64" t="s">
        <v>1358</v>
      </c>
      <c r="B10651" s="64"/>
      <c r="C10651" s="64"/>
      <c r="D10651" s="64"/>
      <c r="E10651" s="64"/>
      <c r="F10651" s="64"/>
      <c r="G10651" s="65" t="n">
        <v>0</v>
      </c>
    </row>
    <row r="10652" customFormat="false" ht="15" hidden="false" customHeight="false" outlineLevel="0" collapsed="false">
      <c r="A10652" s="64" t="s">
        <v>1359</v>
      </c>
      <c r="B10652" s="64"/>
      <c r="C10652" s="64"/>
      <c r="D10652" s="64"/>
      <c r="E10652" s="64"/>
      <c r="F10652" s="64"/>
      <c r="G10652" s="65" t="n">
        <v>1.29</v>
      </c>
    </row>
    <row r="10653" customFormat="false" ht="15" hidden="false" customHeight="false" outlineLevel="0" collapsed="false">
      <c r="A10653" s="64" t="s">
        <v>1360</v>
      </c>
      <c r="B10653" s="64"/>
      <c r="C10653" s="64"/>
      <c r="D10653" s="64"/>
      <c r="E10653" s="64"/>
      <c r="F10653" s="64"/>
      <c r="G10653" s="65" t="n">
        <v>6.3</v>
      </c>
    </row>
    <row r="10654" customFormat="false" ht="15" hidden="false" customHeight="false" outlineLevel="0" collapsed="false">
      <c r="A10654" s="64" t="s">
        <v>1361</v>
      </c>
      <c r="B10654" s="64"/>
      <c r="C10654" s="64"/>
      <c r="D10654" s="64"/>
      <c r="E10654" s="64"/>
      <c r="F10654" s="64"/>
      <c r="G10654" s="65" t="n">
        <v>144</v>
      </c>
    </row>
    <row r="10655" customFormat="false" ht="15" hidden="false" customHeight="false" outlineLevel="0" collapsed="false">
      <c r="A10655" s="64" t="s">
        <v>1362</v>
      </c>
      <c r="B10655" s="64"/>
      <c r="C10655" s="64"/>
      <c r="D10655" s="64"/>
      <c r="E10655" s="64"/>
      <c r="F10655" s="64"/>
      <c r="G10655" s="65" t="n">
        <f aca="false">G10653*G10654</f>
        <v>907.2</v>
      </c>
    </row>
    <row r="10656" customFormat="false" ht="15" hidden="false" customHeight="false" outlineLevel="0" collapsed="false">
      <c r="A10656" s="66"/>
      <c r="B10656" s="66"/>
      <c r="C10656" s="66"/>
      <c r="D10656" s="66"/>
      <c r="E10656" s="66"/>
      <c r="F10656" s="66"/>
      <c r="G10656" s="66"/>
    </row>
    <row r="10657" customFormat="false" ht="15" hidden="false" customHeight="true" outlineLevel="0" collapsed="false">
      <c r="A10657" s="30" t="n">
        <v>22</v>
      </c>
      <c r="B10657" s="30" t="s">
        <v>630</v>
      </c>
      <c r="C10657" s="30"/>
      <c r="D10657" s="30"/>
      <c r="E10657" s="30"/>
      <c r="F10657" s="30"/>
      <c r="G10657" s="30"/>
    </row>
    <row r="10658" customFormat="false" ht="15" hidden="false" customHeight="true" outlineLevel="0" collapsed="false">
      <c r="A10658" s="30" t="s">
        <v>1172</v>
      </c>
      <c r="B10658" s="30" t="s">
        <v>632</v>
      </c>
      <c r="C10658" s="30"/>
      <c r="D10658" s="30"/>
      <c r="E10658" s="30"/>
      <c r="F10658" s="30"/>
      <c r="G10658" s="30"/>
    </row>
    <row r="10659" customFormat="false" ht="38.25" hidden="false" customHeight="false" outlineLevel="0" collapsed="false">
      <c r="A10659" s="30" t="s">
        <v>1173</v>
      </c>
      <c r="B10659" s="30" t="s">
        <v>107</v>
      </c>
      <c r="C10659" s="61" t="s">
        <v>17</v>
      </c>
      <c r="D10659" s="61" t="s">
        <v>28</v>
      </c>
      <c r="E10659" s="62"/>
      <c r="F10659" s="25"/>
      <c r="G10659" s="25"/>
    </row>
    <row r="10660" customFormat="false" ht="25.5" hidden="false" customHeight="false" outlineLevel="0" collapsed="false">
      <c r="A10660" s="63" t="s">
        <v>1349</v>
      </c>
      <c r="B10660" s="23" t="s">
        <v>1350</v>
      </c>
      <c r="C10660" s="24" t="s">
        <v>17</v>
      </c>
      <c r="D10660" s="24" t="s">
        <v>1314</v>
      </c>
      <c r="E10660" s="62" t="n">
        <v>5.36</v>
      </c>
      <c r="F10660" s="26" t="n">
        <v>12.54</v>
      </c>
      <c r="G10660" s="26" t="n">
        <v>67.14</v>
      </c>
    </row>
    <row r="10661" customFormat="false" ht="15" hidden="false" customHeight="false" outlineLevel="0" collapsed="false">
      <c r="A10661" s="64" t="s">
        <v>1353</v>
      </c>
      <c r="B10661" s="64"/>
      <c r="C10661" s="64"/>
      <c r="D10661" s="64"/>
      <c r="E10661" s="64"/>
      <c r="F10661" s="64"/>
      <c r="G10661" s="65" t="n">
        <v>21.27</v>
      </c>
    </row>
    <row r="10662" customFormat="false" ht="15" hidden="false" customHeight="false" outlineLevel="0" collapsed="false">
      <c r="A10662" s="64" t="s">
        <v>1354</v>
      </c>
      <c r="B10662" s="64"/>
      <c r="C10662" s="64"/>
      <c r="D10662" s="64"/>
      <c r="E10662" s="64"/>
      <c r="F10662" s="64"/>
      <c r="G10662" s="65" t="n">
        <v>10.7</v>
      </c>
    </row>
    <row r="10663" customFormat="false" ht="15" hidden="false" customHeight="false" outlineLevel="0" collapsed="false">
      <c r="A10663" s="64" t="s">
        <v>1355</v>
      </c>
      <c r="B10663" s="64"/>
      <c r="C10663" s="64"/>
      <c r="D10663" s="64"/>
      <c r="E10663" s="64"/>
      <c r="F10663" s="64"/>
      <c r="G10663" s="65" t="n">
        <v>31.97</v>
      </c>
    </row>
    <row r="10664" customFormat="false" ht="15" hidden="false" customHeight="false" outlineLevel="0" collapsed="false">
      <c r="A10664" s="64" t="s">
        <v>1356</v>
      </c>
      <c r="B10664" s="64"/>
      <c r="C10664" s="64"/>
      <c r="D10664" s="64"/>
      <c r="E10664" s="64"/>
      <c r="F10664" s="64"/>
      <c r="G10664" s="65" t="n">
        <v>0</v>
      </c>
    </row>
    <row r="10665" customFormat="false" ht="15" hidden="false" customHeight="false" outlineLevel="0" collapsed="false">
      <c r="A10665" s="64" t="s">
        <v>1357</v>
      </c>
      <c r="B10665" s="64"/>
      <c r="C10665" s="64"/>
      <c r="D10665" s="64"/>
      <c r="E10665" s="64"/>
      <c r="F10665" s="64"/>
      <c r="G10665" s="65" t="n">
        <v>8.2</v>
      </c>
    </row>
    <row r="10666" customFormat="false" ht="15" hidden="false" customHeight="false" outlineLevel="0" collapsed="false">
      <c r="A10666" s="64" t="s">
        <v>1358</v>
      </c>
      <c r="B10666" s="64"/>
      <c r="C10666" s="64"/>
      <c r="D10666" s="64"/>
      <c r="E10666" s="64"/>
      <c r="F10666" s="64"/>
      <c r="G10666" s="65" t="n">
        <v>0</v>
      </c>
    </row>
    <row r="10667" customFormat="false" ht="15" hidden="false" customHeight="false" outlineLevel="0" collapsed="false">
      <c r="A10667" s="64" t="s">
        <v>1359</v>
      </c>
      <c r="B10667" s="64"/>
      <c r="C10667" s="64"/>
      <c r="D10667" s="64"/>
      <c r="E10667" s="64"/>
      <c r="F10667" s="64"/>
      <c r="G10667" s="65" t="n">
        <v>8.2</v>
      </c>
    </row>
    <row r="10668" customFormat="false" ht="15" hidden="false" customHeight="false" outlineLevel="0" collapsed="false">
      <c r="A10668" s="64" t="s">
        <v>1360</v>
      </c>
      <c r="B10668" s="64"/>
      <c r="C10668" s="64"/>
      <c r="D10668" s="64"/>
      <c r="E10668" s="64"/>
      <c r="F10668" s="64"/>
      <c r="G10668" s="65" t="n">
        <v>40.17</v>
      </c>
    </row>
    <row r="10669" customFormat="false" ht="15" hidden="false" customHeight="false" outlineLevel="0" collapsed="false">
      <c r="A10669" s="64" t="s">
        <v>1361</v>
      </c>
      <c r="B10669" s="64"/>
      <c r="C10669" s="64"/>
      <c r="D10669" s="64"/>
      <c r="E10669" s="64"/>
      <c r="F10669" s="64"/>
      <c r="G10669" s="65" t="n">
        <v>2.1</v>
      </c>
    </row>
    <row r="10670" customFormat="false" ht="15" hidden="false" customHeight="false" outlineLevel="0" collapsed="false">
      <c r="A10670" s="64" t="s">
        <v>1362</v>
      </c>
      <c r="B10670" s="64"/>
      <c r="C10670" s="64"/>
      <c r="D10670" s="64"/>
      <c r="E10670" s="64"/>
      <c r="F10670" s="64"/>
      <c r="G10670" s="65" t="n">
        <f aca="false">G10668*G10669</f>
        <v>84.357</v>
      </c>
    </row>
    <row r="10671" customFormat="false" ht="15" hidden="false" customHeight="false" outlineLevel="0" collapsed="false">
      <c r="A10671" s="66"/>
      <c r="B10671" s="66"/>
      <c r="C10671" s="66"/>
      <c r="D10671" s="66"/>
      <c r="E10671" s="66"/>
      <c r="F10671" s="66"/>
      <c r="G10671" s="66"/>
    </row>
    <row r="10672" customFormat="false" ht="25.5" hidden="false" customHeight="false" outlineLevel="0" collapsed="false">
      <c r="A10672" s="30" t="s">
        <v>1174</v>
      </c>
      <c r="B10672" s="30" t="s">
        <v>111</v>
      </c>
      <c r="C10672" s="61" t="s">
        <v>17</v>
      </c>
      <c r="D10672" s="61" t="s">
        <v>28</v>
      </c>
      <c r="E10672" s="62"/>
      <c r="F10672" s="25"/>
      <c r="G10672" s="25"/>
    </row>
    <row r="10673" customFormat="false" ht="25.5" hidden="false" customHeight="false" outlineLevel="0" collapsed="false">
      <c r="A10673" s="63" t="s">
        <v>1349</v>
      </c>
      <c r="B10673" s="23" t="s">
        <v>1350</v>
      </c>
      <c r="C10673" s="24" t="s">
        <v>17</v>
      </c>
      <c r="D10673" s="24" t="s">
        <v>1314</v>
      </c>
      <c r="E10673" s="62" t="n">
        <v>6.3</v>
      </c>
      <c r="F10673" s="26" t="n">
        <v>12.54</v>
      </c>
      <c r="G10673" s="26" t="n">
        <v>78.99</v>
      </c>
    </row>
    <row r="10674" customFormat="false" ht="15" hidden="false" customHeight="false" outlineLevel="0" collapsed="false">
      <c r="A10674" s="64" t="s">
        <v>1353</v>
      </c>
      <c r="B10674" s="64"/>
      <c r="C10674" s="64"/>
      <c r="D10674" s="64"/>
      <c r="E10674" s="64"/>
      <c r="F10674" s="64"/>
      <c r="G10674" s="65" t="n">
        <v>25.02</v>
      </c>
    </row>
    <row r="10675" customFormat="false" ht="15" hidden="false" customHeight="false" outlineLevel="0" collapsed="false">
      <c r="A10675" s="64" t="s">
        <v>1354</v>
      </c>
      <c r="B10675" s="64"/>
      <c r="C10675" s="64"/>
      <c r="D10675" s="64"/>
      <c r="E10675" s="64"/>
      <c r="F10675" s="64"/>
      <c r="G10675" s="65" t="n">
        <v>12.59</v>
      </c>
    </row>
    <row r="10676" customFormat="false" ht="15" hidden="false" customHeight="false" outlineLevel="0" collapsed="false">
      <c r="A10676" s="64" t="s">
        <v>1355</v>
      </c>
      <c r="B10676" s="64"/>
      <c r="C10676" s="64"/>
      <c r="D10676" s="64"/>
      <c r="E10676" s="64"/>
      <c r="F10676" s="64"/>
      <c r="G10676" s="65" t="n">
        <v>37.61</v>
      </c>
    </row>
    <row r="10677" customFormat="false" ht="15" hidden="false" customHeight="false" outlineLevel="0" collapsed="false">
      <c r="A10677" s="64" t="s">
        <v>1356</v>
      </c>
      <c r="B10677" s="64"/>
      <c r="C10677" s="64"/>
      <c r="D10677" s="64"/>
      <c r="E10677" s="64"/>
      <c r="F10677" s="64"/>
      <c r="G10677" s="65" t="n">
        <v>0</v>
      </c>
    </row>
    <row r="10678" customFormat="false" ht="15" hidden="false" customHeight="false" outlineLevel="0" collapsed="false">
      <c r="A10678" s="64" t="s">
        <v>1357</v>
      </c>
      <c r="B10678" s="64"/>
      <c r="C10678" s="64"/>
      <c r="D10678" s="64"/>
      <c r="E10678" s="64"/>
      <c r="F10678" s="64"/>
      <c r="G10678" s="65" t="n">
        <v>9.65</v>
      </c>
    </row>
    <row r="10679" customFormat="false" ht="15" hidden="false" customHeight="false" outlineLevel="0" collapsed="false">
      <c r="A10679" s="64" t="s">
        <v>1358</v>
      </c>
      <c r="B10679" s="64"/>
      <c r="C10679" s="64"/>
      <c r="D10679" s="64"/>
      <c r="E10679" s="64"/>
      <c r="F10679" s="64"/>
      <c r="G10679" s="65" t="n">
        <v>0</v>
      </c>
    </row>
    <row r="10680" customFormat="false" ht="15" hidden="false" customHeight="false" outlineLevel="0" collapsed="false">
      <c r="A10680" s="64" t="s">
        <v>1359</v>
      </c>
      <c r="B10680" s="64"/>
      <c r="C10680" s="64"/>
      <c r="D10680" s="64"/>
      <c r="E10680" s="64"/>
      <c r="F10680" s="64"/>
      <c r="G10680" s="65" t="n">
        <v>9.65</v>
      </c>
    </row>
    <row r="10681" customFormat="false" ht="15" hidden="false" customHeight="false" outlineLevel="0" collapsed="false">
      <c r="A10681" s="64" t="s">
        <v>1360</v>
      </c>
      <c r="B10681" s="64"/>
      <c r="C10681" s="64"/>
      <c r="D10681" s="64"/>
      <c r="E10681" s="64"/>
      <c r="F10681" s="64"/>
      <c r="G10681" s="65" t="n">
        <v>47.26</v>
      </c>
    </row>
    <row r="10682" customFormat="false" ht="15" hidden="false" customHeight="false" outlineLevel="0" collapsed="false">
      <c r="A10682" s="64" t="s">
        <v>1361</v>
      </c>
      <c r="B10682" s="64"/>
      <c r="C10682" s="64"/>
      <c r="D10682" s="64"/>
      <c r="E10682" s="64"/>
      <c r="F10682" s="64"/>
      <c r="G10682" s="65" t="n">
        <v>2.1</v>
      </c>
    </row>
    <row r="10683" customFormat="false" ht="15" hidden="false" customHeight="false" outlineLevel="0" collapsed="false">
      <c r="A10683" s="64" t="s">
        <v>1362</v>
      </c>
      <c r="B10683" s="64"/>
      <c r="C10683" s="64"/>
      <c r="D10683" s="64"/>
      <c r="E10683" s="64"/>
      <c r="F10683" s="64"/>
      <c r="G10683" s="65" t="n">
        <f aca="false">G10681*G10682</f>
        <v>99.246</v>
      </c>
    </row>
    <row r="10684" customFormat="false" ht="15" hidden="false" customHeight="false" outlineLevel="0" collapsed="false">
      <c r="A10684" s="66"/>
      <c r="B10684" s="66"/>
      <c r="C10684" s="66"/>
      <c r="D10684" s="66"/>
      <c r="E10684" s="66"/>
      <c r="F10684" s="66"/>
      <c r="G10684" s="66"/>
    </row>
    <row r="10685" customFormat="false" ht="25.5" hidden="false" customHeight="false" outlineLevel="0" collapsed="false">
      <c r="A10685" s="30" t="s">
        <v>1175</v>
      </c>
      <c r="B10685" s="30" t="s">
        <v>636</v>
      </c>
      <c r="C10685" s="61" t="s">
        <v>17</v>
      </c>
      <c r="D10685" s="61" t="s">
        <v>23</v>
      </c>
      <c r="E10685" s="62"/>
      <c r="F10685" s="25"/>
      <c r="G10685" s="25"/>
    </row>
    <row r="10686" customFormat="false" ht="38.25" hidden="false" customHeight="false" outlineLevel="0" collapsed="false">
      <c r="A10686" s="63" t="n">
        <v>11675</v>
      </c>
      <c r="B10686" s="23" t="s">
        <v>1934</v>
      </c>
      <c r="C10686" s="24" t="s">
        <v>1343</v>
      </c>
      <c r="D10686" s="24" t="s">
        <v>23</v>
      </c>
      <c r="E10686" s="62" t="n">
        <v>2</v>
      </c>
      <c r="F10686" s="26" t="n">
        <v>19.89</v>
      </c>
      <c r="G10686" s="26" t="n">
        <v>39.78</v>
      </c>
    </row>
    <row r="10687" customFormat="false" ht="38.25" hidden="false" customHeight="false" outlineLevel="0" collapsed="false">
      <c r="A10687" s="63" t="n">
        <v>11829</v>
      </c>
      <c r="B10687" s="23" t="s">
        <v>1935</v>
      </c>
      <c r="C10687" s="24" t="s">
        <v>1343</v>
      </c>
      <c r="D10687" s="24" t="s">
        <v>23</v>
      </c>
      <c r="E10687" s="62" t="n">
        <v>2</v>
      </c>
      <c r="F10687" s="26" t="n">
        <v>13.63</v>
      </c>
      <c r="G10687" s="26" t="n">
        <v>27.26</v>
      </c>
    </row>
    <row r="10688" customFormat="false" ht="25.5" hidden="false" customHeight="false" outlineLevel="0" collapsed="false">
      <c r="A10688" s="63" t="n">
        <v>119</v>
      </c>
      <c r="B10688" s="23" t="s">
        <v>1936</v>
      </c>
      <c r="C10688" s="24" t="s">
        <v>1343</v>
      </c>
      <c r="D10688" s="24" t="s">
        <v>23</v>
      </c>
      <c r="E10688" s="62" t="n">
        <v>0.8</v>
      </c>
      <c r="F10688" s="26" t="n">
        <v>5</v>
      </c>
      <c r="G10688" s="26" t="n">
        <v>4</v>
      </c>
    </row>
    <row r="10689" customFormat="false" ht="25.5" hidden="false" customHeight="false" outlineLevel="0" collapsed="false">
      <c r="A10689" s="63" t="n">
        <v>3146</v>
      </c>
      <c r="B10689" s="23" t="s">
        <v>1711</v>
      </c>
      <c r="C10689" s="24" t="s">
        <v>1343</v>
      </c>
      <c r="D10689" s="24" t="s">
        <v>23</v>
      </c>
      <c r="E10689" s="62" t="n">
        <v>0.6</v>
      </c>
      <c r="F10689" s="26" t="n">
        <v>3</v>
      </c>
      <c r="G10689" s="26" t="n">
        <v>1.8</v>
      </c>
    </row>
    <row r="10690" customFormat="false" ht="25.5" hidden="false" customHeight="false" outlineLevel="0" collapsed="false">
      <c r="A10690" s="63" t="n">
        <v>34637</v>
      </c>
      <c r="B10690" s="23" t="s">
        <v>1937</v>
      </c>
      <c r="C10690" s="24" t="s">
        <v>1343</v>
      </c>
      <c r="D10690" s="24" t="s">
        <v>23</v>
      </c>
      <c r="E10690" s="62" t="n">
        <v>2</v>
      </c>
      <c r="F10690" s="26" t="n">
        <v>168.17</v>
      </c>
      <c r="G10690" s="26" t="n">
        <v>336.34</v>
      </c>
    </row>
    <row r="10691" customFormat="false" ht="25.5" hidden="false" customHeight="false" outlineLevel="0" collapsed="false">
      <c r="A10691" s="63" t="n">
        <v>3536</v>
      </c>
      <c r="B10691" s="23" t="s">
        <v>1938</v>
      </c>
      <c r="C10691" s="24" t="s">
        <v>1343</v>
      </c>
      <c r="D10691" s="24" t="s">
        <v>23</v>
      </c>
      <c r="E10691" s="62" t="n">
        <v>2</v>
      </c>
      <c r="F10691" s="26" t="n">
        <v>1.37</v>
      </c>
      <c r="G10691" s="26" t="n">
        <v>2.74</v>
      </c>
    </row>
    <row r="10692" customFormat="false" ht="38.25" hidden="false" customHeight="false" outlineLevel="0" collapsed="false">
      <c r="A10692" s="63" t="n">
        <v>67</v>
      </c>
      <c r="B10692" s="23" t="s">
        <v>1939</v>
      </c>
      <c r="C10692" s="24" t="s">
        <v>1343</v>
      </c>
      <c r="D10692" s="24" t="s">
        <v>23</v>
      </c>
      <c r="E10692" s="62" t="n">
        <v>2</v>
      </c>
      <c r="F10692" s="26" t="n">
        <v>8</v>
      </c>
      <c r="G10692" s="26" t="n">
        <v>16</v>
      </c>
    </row>
    <row r="10693" customFormat="false" ht="38.25" hidden="false" customHeight="false" outlineLevel="0" collapsed="false">
      <c r="A10693" s="63" t="n">
        <v>68</v>
      </c>
      <c r="B10693" s="23" t="s">
        <v>1940</v>
      </c>
      <c r="C10693" s="24" t="s">
        <v>1343</v>
      </c>
      <c r="D10693" s="24" t="s">
        <v>23</v>
      </c>
      <c r="E10693" s="62" t="n">
        <v>4</v>
      </c>
      <c r="F10693" s="26" t="n">
        <v>13.51</v>
      </c>
      <c r="G10693" s="26" t="n">
        <v>54.04</v>
      </c>
    </row>
    <row r="10694" customFormat="false" ht="38.25" hidden="false" customHeight="false" outlineLevel="0" collapsed="false">
      <c r="A10694" s="63" t="n">
        <v>7140</v>
      </c>
      <c r="B10694" s="23" t="s">
        <v>1941</v>
      </c>
      <c r="C10694" s="24" t="s">
        <v>1343</v>
      </c>
      <c r="D10694" s="24" t="s">
        <v>23</v>
      </c>
      <c r="E10694" s="62" t="n">
        <v>2</v>
      </c>
      <c r="F10694" s="26" t="n">
        <v>2.2</v>
      </c>
      <c r="G10694" s="26" t="n">
        <v>4.4</v>
      </c>
    </row>
    <row r="10695" customFormat="false" ht="38.25" hidden="false" customHeight="false" outlineLevel="0" collapsed="false">
      <c r="A10695" s="63" t="n">
        <v>87</v>
      </c>
      <c r="B10695" s="23" t="s">
        <v>1942</v>
      </c>
      <c r="C10695" s="24" t="s">
        <v>1343</v>
      </c>
      <c r="D10695" s="24" t="s">
        <v>23</v>
      </c>
      <c r="E10695" s="62" t="n">
        <v>2</v>
      </c>
      <c r="F10695" s="26" t="n">
        <v>15.1</v>
      </c>
      <c r="G10695" s="26" t="n">
        <v>30.2</v>
      </c>
    </row>
    <row r="10696" customFormat="false" ht="38.25" hidden="false" customHeight="false" outlineLevel="0" collapsed="false">
      <c r="A10696" s="63" t="s">
        <v>1375</v>
      </c>
      <c r="B10696" s="23" t="s">
        <v>1376</v>
      </c>
      <c r="C10696" s="24" t="s">
        <v>17</v>
      </c>
      <c r="D10696" s="24" t="s">
        <v>1314</v>
      </c>
      <c r="E10696" s="62" t="n">
        <v>15.4</v>
      </c>
      <c r="F10696" s="26" t="n">
        <v>12.7</v>
      </c>
      <c r="G10696" s="26" t="n">
        <v>195.54</v>
      </c>
    </row>
    <row r="10697" customFormat="false" ht="38.25" hidden="false" customHeight="false" outlineLevel="0" collapsed="false">
      <c r="A10697" s="63" t="s">
        <v>1369</v>
      </c>
      <c r="B10697" s="23" t="s">
        <v>1370</v>
      </c>
      <c r="C10697" s="24" t="s">
        <v>17</v>
      </c>
      <c r="D10697" s="24" t="s">
        <v>1314</v>
      </c>
      <c r="E10697" s="62" t="n">
        <v>15.4</v>
      </c>
      <c r="F10697" s="26" t="n">
        <v>15.51</v>
      </c>
      <c r="G10697" s="26" t="n">
        <v>238.82</v>
      </c>
    </row>
    <row r="10698" customFormat="false" ht="25.5" hidden="false" customHeight="false" outlineLevel="0" collapsed="false">
      <c r="A10698" s="63" t="n">
        <v>9868</v>
      </c>
      <c r="B10698" s="23" t="s">
        <v>1943</v>
      </c>
      <c r="C10698" s="24" t="s">
        <v>1343</v>
      </c>
      <c r="D10698" s="24" t="s">
        <v>49</v>
      </c>
      <c r="E10698" s="62" t="n">
        <v>3</v>
      </c>
      <c r="F10698" s="26" t="n">
        <v>3.18</v>
      </c>
      <c r="G10698" s="26" t="n">
        <v>9.54</v>
      </c>
    </row>
    <row r="10699" customFormat="false" ht="25.5" hidden="false" customHeight="false" outlineLevel="0" collapsed="false">
      <c r="A10699" s="63" t="n">
        <v>9869</v>
      </c>
      <c r="B10699" s="23" t="s">
        <v>1944</v>
      </c>
      <c r="C10699" s="24" t="s">
        <v>1343</v>
      </c>
      <c r="D10699" s="24" t="s">
        <v>49</v>
      </c>
      <c r="E10699" s="62" t="n">
        <v>4</v>
      </c>
      <c r="F10699" s="26" t="n">
        <v>6.81</v>
      </c>
      <c r="G10699" s="26" t="n">
        <v>27.24</v>
      </c>
    </row>
    <row r="10700" customFormat="false" ht="15" hidden="false" customHeight="false" outlineLevel="0" collapsed="false">
      <c r="A10700" s="64" t="s">
        <v>1353</v>
      </c>
      <c r="B10700" s="64"/>
      <c r="C10700" s="64"/>
      <c r="D10700" s="64"/>
      <c r="E10700" s="64"/>
      <c r="F10700" s="64"/>
      <c r="G10700" s="65" t="n">
        <v>152.54</v>
      </c>
    </row>
    <row r="10701" customFormat="false" ht="15" hidden="false" customHeight="false" outlineLevel="0" collapsed="false">
      <c r="A10701" s="64" t="s">
        <v>1354</v>
      </c>
      <c r="B10701" s="64"/>
      <c r="C10701" s="64"/>
      <c r="D10701" s="64"/>
      <c r="E10701" s="64"/>
      <c r="F10701" s="64"/>
      <c r="G10701" s="65" t="n">
        <v>341.31</v>
      </c>
    </row>
    <row r="10702" customFormat="false" ht="15" hidden="false" customHeight="false" outlineLevel="0" collapsed="false">
      <c r="A10702" s="64" t="s">
        <v>1355</v>
      </c>
      <c r="B10702" s="64"/>
      <c r="C10702" s="64"/>
      <c r="D10702" s="64"/>
      <c r="E10702" s="64"/>
      <c r="F10702" s="64"/>
      <c r="G10702" s="65" t="n">
        <v>493.85</v>
      </c>
    </row>
    <row r="10703" customFormat="false" ht="15" hidden="false" customHeight="false" outlineLevel="0" collapsed="false">
      <c r="A10703" s="64" t="s">
        <v>1356</v>
      </c>
      <c r="B10703" s="64"/>
      <c r="C10703" s="64"/>
      <c r="D10703" s="64"/>
      <c r="E10703" s="64"/>
      <c r="F10703" s="64"/>
      <c r="G10703" s="65" t="n">
        <v>0</v>
      </c>
    </row>
    <row r="10704" customFormat="false" ht="15" hidden="false" customHeight="false" outlineLevel="0" collapsed="false">
      <c r="A10704" s="64" t="s">
        <v>1357</v>
      </c>
      <c r="B10704" s="64"/>
      <c r="C10704" s="64"/>
      <c r="D10704" s="64"/>
      <c r="E10704" s="64"/>
      <c r="F10704" s="64"/>
      <c r="G10704" s="65" t="n">
        <v>126.67</v>
      </c>
    </row>
    <row r="10705" customFormat="false" ht="15" hidden="false" customHeight="false" outlineLevel="0" collapsed="false">
      <c r="A10705" s="64" t="s">
        <v>1358</v>
      </c>
      <c r="B10705" s="64"/>
      <c r="C10705" s="64"/>
      <c r="D10705" s="64"/>
      <c r="E10705" s="64"/>
      <c r="F10705" s="64"/>
      <c r="G10705" s="65" t="n">
        <v>0</v>
      </c>
    </row>
    <row r="10706" customFormat="false" ht="15" hidden="false" customHeight="false" outlineLevel="0" collapsed="false">
      <c r="A10706" s="64" t="s">
        <v>1359</v>
      </c>
      <c r="B10706" s="64"/>
      <c r="C10706" s="64"/>
      <c r="D10706" s="64"/>
      <c r="E10706" s="64"/>
      <c r="F10706" s="64"/>
      <c r="G10706" s="65" t="n">
        <v>126.67</v>
      </c>
    </row>
    <row r="10707" customFormat="false" ht="15" hidden="false" customHeight="false" outlineLevel="0" collapsed="false">
      <c r="A10707" s="64" t="s">
        <v>1360</v>
      </c>
      <c r="B10707" s="64"/>
      <c r="C10707" s="64"/>
      <c r="D10707" s="64"/>
      <c r="E10707" s="64"/>
      <c r="F10707" s="64"/>
      <c r="G10707" s="65" t="n">
        <v>620.52</v>
      </c>
    </row>
    <row r="10708" customFormat="false" ht="15" hidden="false" customHeight="false" outlineLevel="0" collapsed="false">
      <c r="A10708" s="64" t="s">
        <v>1361</v>
      </c>
      <c r="B10708" s="64"/>
      <c r="C10708" s="64"/>
      <c r="D10708" s="64"/>
      <c r="E10708" s="64"/>
      <c r="F10708" s="64"/>
      <c r="G10708" s="65" t="n">
        <v>2</v>
      </c>
    </row>
    <row r="10709" customFormat="false" ht="15" hidden="false" customHeight="false" outlineLevel="0" collapsed="false">
      <c r="A10709" s="64" t="s">
        <v>1362</v>
      </c>
      <c r="B10709" s="64"/>
      <c r="C10709" s="64"/>
      <c r="D10709" s="64"/>
      <c r="E10709" s="64"/>
      <c r="F10709" s="64"/>
      <c r="G10709" s="65" t="n">
        <f aca="false">G10707*G10708</f>
        <v>1241.04</v>
      </c>
    </row>
    <row r="10710" customFormat="false" ht="15" hidden="false" customHeight="false" outlineLevel="0" collapsed="false">
      <c r="A10710" s="66"/>
      <c r="B10710" s="66"/>
      <c r="C10710" s="66"/>
      <c r="D10710" s="66"/>
      <c r="E10710" s="66"/>
      <c r="F10710" s="66"/>
      <c r="G10710" s="66"/>
    </row>
    <row r="10711" customFormat="false" ht="51" hidden="false" customHeight="false" outlineLevel="0" collapsed="false">
      <c r="A10711" s="30" t="s">
        <v>1176</v>
      </c>
      <c r="B10711" s="30" t="s">
        <v>638</v>
      </c>
      <c r="C10711" s="61" t="s">
        <v>17</v>
      </c>
      <c r="D10711" s="61" t="s">
        <v>49</v>
      </c>
      <c r="E10711" s="62"/>
      <c r="F10711" s="25"/>
      <c r="G10711" s="25"/>
    </row>
    <row r="10712" customFormat="false" ht="38.25" hidden="false" customHeight="false" outlineLevel="0" collapsed="false">
      <c r="A10712" s="63" t="n">
        <v>3767</v>
      </c>
      <c r="B10712" s="23" t="s">
        <v>1945</v>
      </c>
      <c r="C10712" s="24" t="s">
        <v>1343</v>
      </c>
      <c r="D10712" s="24" t="s">
        <v>23</v>
      </c>
      <c r="E10712" s="62" t="n">
        <v>1.23</v>
      </c>
      <c r="F10712" s="26" t="n">
        <v>0.66</v>
      </c>
      <c r="G10712" s="26" t="n">
        <v>0.81</v>
      </c>
    </row>
    <row r="10713" customFormat="false" ht="38.25" hidden="false" customHeight="false" outlineLevel="0" collapsed="false">
      <c r="A10713" s="63" t="s">
        <v>1375</v>
      </c>
      <c r="B10713" s="23" t="s">
        <v>1376</v>
      </c>
      <c r="C10713" s="24" t="s">
        <v>17</v>
      </c>
      <c r="D10713" s="24" t="s">
        <v>1314</v>
      </c>
      <c r="E10713" s="62" t="n">
        <v>3.69</v>
      </c>
      <c r="F10713" s="26" t="n">
        <v>12.7</v>
      </c>
      <c r="G10713" s="26" t="n">
        <v>46.85</v>
      </c>
    </row>
    <row r="10714" customFormat="false" ht="38.25" hidden="false" customHeight="false" outlineLevel="0" collapsed="false">
      <c r="A10714" s="63" t="s">
        <v>1369</v>
      </c>
      <c r="B10714" s="23" t="s">
        <v>1370</v>
      </c>
      <c r="C10714" s="24" t="s">
        <v>17</v>
      </c>
      <c r="D10714" s="24" t="s">
        <v>1314</v>
      </c>
      <c r="E10714" s="62" t="n">
        <v>3.69</v>
      </c>
      <c r="F10714" s="26" t="n">
        <v>15.51</v>
      </c>
      <c r="G10714" s="26" t="n">
        <v>57.22</v>
      </c>
    </row>
    <row r="10715" customFormat="false" ht="25.5" hidden="false" customHeight="false" outlineLevel="0" collapsed="false">
      <c r="A10715" s="63" t="n">
        <v>9868</v>
      </c>
      <c r="B10715" s="23" t="s">
        <v>1943</v>
      </c>
      <c r="C10715" s="24" t="s">
        <v>1343</v>
      </c>
      <c r="D10715" s="24" t="s">
        <v>49</v>
      </c>
      <c r="E10715" s="62" t="n">
        <v>10.61</v>
      </c>
      <c r="F10715" s="26" t="n">
        <v>3.18</v>
      </c>
      <c r="G10715" s="26" t="n">
        <v>33.74</v>
      </c>
    </row>
    <row r="10716" customFormat="false" ht="15" hidden="false" customHeight="false" outlineLevel="0" collapsed="false">
      <c r="A10716" s="64" t="s">
        <v>1353</v>
      </c>
      <c r="B10716" s="64"/>
      <c r="C10716" s="64"/>
      <c r="D10716" s="64"/>
      <c r="E10716" s="64"/>
      <c r="F10716" s="64"/>
      <c r="G10716" s="65" t="n">
        <v>7.31</v>
      </c>
    </row>
    <row r="10717" customFormat="false" ht="15" hidden="false" customHeight="false" outlineLevel="0" collapsed="false">
      <c r="A10717" s="64" t="s">
        <v>1354</v>
      </c>
      <c r="B10717" s="64"/>
      <c r="C10717" s="64"/>
      <c r="D10717" s="64"/>
      <c r="E10717" s="64"/>
      <c r="F10717" s="64"/>
      <c r="G10717" s="65" t="n">
        <v>6.55</v>
      </c>
    </row>
    <row r="10718" customFormat="false" ht="15" hidden="false" customHeight="false" outlineLevel="0" collapsed="false">
      <c r="A10718" s="64" t="s">
        <v>1355</v>
      </c>
      <c r="B10718" s="64"/>
      <c r="C10718" s="64"/>
      <c r="D10718" s="64"/>
      <c r="E10718" s="64"/>
      <c r="F10718" s="64"/>
      <c r="G10718" s="65" t="n">
        <v>13.86</v>
      </c>
    </row>
    <row r="10719" customFormat="false" ht="15" hidden="false" customHeight="false" outlineLevel="0" collapsed="false">
      <c r="A10719" s="64" t="s">
        <v>1356</v>
      </c>
      <c r="B10719" s="64"/>
      <c r="C10719" s="64"/>
      <c r="D10719" s="64"/>
      <c r="E10719" s="64"/>
      <c r="F10719" s="64"/>
      <c r="G10719" s="65" t="n">
        <v>0</v>
      </c>
    </row>
    <row r="10720" customFormat="false" ht="15" hidden="false" customHeight="false" outlineLevel="0" collapsed="false">
      <c r="A10720" s="64" t="s">
        <v>1357</v>
      </c>
      <c r="B10720" s="64"/>
      <c r="C10720" s="64"/>
      <c r="D10720" s="64"/>
      <c r="E10720" s="64"/>
      <c r="F10720" s="64"/>
      <c r="G10720" s="65" t="n">
        <v>3.56</v>
      </c>
    </row>
    <row r="10721" customFormat="false" ht="15" hidden="false" customHeight="false" outlineLevel="0" collapsed="false">
      <c r="A10721" s="64" t="s">
        <v>1358</v>
      </c>
      <c r="B10721" s="64"/>
      <c r="C10721" s="64"/>
      <c r="D10721" s="64"/>
      <c r="E10721" s="64"/>
      <c r="F10721" s="64"/>
      <c r="G10721" s="65" t="n">
        <v>0</v>
      </c>
    </row>
    <row r="10722" customFormat="false" ht="15" hidden="false" customHeight="false" outlineLevel="0" collapsed="false">
      <c r="A10722" s="64" t="s">
        <v>1359</v>
      </c>
      <c r="B10722" s="64"/>
      <c r="C10722" s="64"/>
      <c r="D10722" s="64"/>
      <c r="E10722" s="64"/>
      <c r="F10722" s="64"/>
      <c r="G10722" s="65" t="n">
        <v>3.56</v>
      </c>
    </row>
    <row r="10723" customFormat="false" ht="15" hidden="false" customHeight="false" outlineLevel="0" collapsed="false">
      <c r="A10723" s="64" t="s">
        <v>1360</v>
      </c>
      <c r="B10723" s="64"/>
      <c r="C10723" s="64"/>
      <c r="D10723" s="64"/>
      <c r="E10723" s="64"/>
      <c r="F10723" s="64"/>
      <c r="G10723" s="65" t="n">
        <v>17.42</v>
      </c>
    </row>
    <row r="10724" customFormat="false" ht="15" hidden="false" customHeight="false" outlineLevel="0" collapsed="false">
      <c r="A10724" s="64" t="s">
        <v>1361</v>
      </c>
      <c r="B10724" s="64"/>
      <c r="C10724" s="64"/>
      <c r="D10724" s="64"/>
      <c r="E10724" s="64"/>
      <c r="F10724" s="64"/>
      <c r="G10724" s="65" t="n">
        <v>10</v>
      </c>
    </row>
    <row r="10725" customFormat="false" ht="15" hidden="false" customHeight="false" outlineLevel="0" collapsed="false">
      <c r="A10725" s="64" t="s">
        <v>1362</v>
      </c>
      <c r="B10725" s="64"/>
      <c r="C10725" s="64"/>
      <c r="D10725" s="64"/>
      <c r="E10725" s="64"/>
      <c r="F10725" s="64"/>
      <c r="G10725" s="65" t="n">
        <f aca="false">G10723*G10724</f>
        <v>174.2</v>
      </c>
    </row>
    <row r="10726" customFormat="false" ht="15" hidden="false" customHeight="false" outlineLevel="0" collapsed="false">
      <c r="A10726" s="66"/>
      <c r="B10726" s="66"/>
      <c r="C10726" s="66"/>
      <c r="D10726" s="66"/>
      <c r="E10726" s="66"/>
      <c r="F10726" s="66"/>
      <c r="G10726" s="66"/>
    </row>
    <row r="10727" customFormat="false" ht="51" hidden="false" customHeight="false" outlineLevel="0" collapsed="false">
      <c r="A10727" s="30" t="s">
        <v>1177</v>
      </c>
      <c r="B10727" s="30" t="s">
        <v>736</v>
      </c>
      <c r="C10727" s="61" t="s">
        <v>17</v>
      </c>
      <c r="D10727" s="61" t="s">
        <v>49</v>
      </c>
      <c r="E10727" s="62"/>
      <c r="F10727" s="25"/>
      <c r="G10727" s="25"/>
    </row>
    <row r="10728" customFormat="false" ht="38.25" hidden="false" customHeight="false" outlineLevel="0" collapsed="false">
      <c r="A10728" s="63" t="n">
        <v>3767</v>
      </c>
      <c r="B10728" s="23" t="s">
        <v>1945</v>
      </c>
      <c r="C10728" s="24" t="s">
        <v>1343</v>
      </c>
      <c r="D10728" s="24" t="s">
        <v>23</v>
      </c>
      <c r="E10728" s="62" t="n">
        <v>1.76</v>
      </c>
      <c r="F10728" s="26" t="n">
        <v>0.66</v>
      </c>
      <c r="G10728" s="26" t="n">
        <v>1.16</v>
      </c>
    </row>
    <row r="10729" customFormat="false" ht="38.25" hidden="false" customHeight="false" outlineLevel="0" collapsed="false">
      <c r="A10729" s="63" t="s">
        <v>1375</v>
      </c>
      <c r="B10729" s="23" t="s">
        <v>1376</v>
      </c>
      <c r="C10729" s="24" t="s">
        <v>17</v>
      </c>
      <c r="D10729" s="24" t="s">
        <v>1314</v>
      </c>
      <c r="E10729" s="62" t="n">
        <v>5.28</v>
      </c>
      <c r="F10729" s="26" t="n">
        <v>12.7</v>
      </c>
      <c r="G10729" s="26" t="n">
        <v>67.04</v>
      </c>
    </row>
    <row r="10730" customFormat="false" ht="38.25" hidden="false" customHeight="false" outlineLevel="0" collapsed="false">
      <c r="A10730" s="63" t="s">
        <v>1369</v>
      </c>
      <c r="B10730" s="23" t="s">
        <v>1370</v>
      </c>
      <c r="C10730" s="24" t="s">
        <v>17</v>
      </c>
      <c r="D10730" s="24" t="s">
        <v>1314</v>
      </c>
      <c r="E10730" s="62" t="n">
        <v>5.28</v>
      </c>
      <c r="F10730" s="26" t="n">
        <v>15.51</v>
      </c>
      <c r="G10730" s="26" t="n">
        <v>81.88</v>
      </c>
    </row>
    <row r="10731" customFormat="false" ht="25.5" hidden="false" customHeight="false" outlineLevel="0" collapsed="false">
      <c r="A10731" s="63" t="n">
        <v>9869</v>
      </c>
      <c r="B10731" s="23" t="s">
        <v>1944</v>
      </c>
      <c r="C10731" s="24" t="s">
        <v>1343</v>
      </c>
      <c r="D10731" s="24" t="s">
        <v>49</v>
      </c>
      <c r="E10731" s="62" t="n">
        <v>12.73</v>
      </c>
      <c r="F10731" s="26" t="n">
        <v>6.81</v>
      </c>
      <c r="G10731" s="26" t="n">
        <v>86.7</v>
      </c>
    </row>
    <row r="10732" customFormat="false" ht="15" hidden="false" customHeight="false" outlineLevel="0" collapsed="false">
      <c r="A10732" s="64" t="s">
        <v>1353</v>
      </c>
      <c r="B10732" s="64"/>
      <c r="C10732" s="64"/>
      <c r="D10732" s="64"/>
      <c r="E10732" s="64"/>
      <c r="F10732" s="64"/>
      <c r="G10732" s="65" t="n">
        <v>8.72</v>
      </c>
    </row>
    <row r="10733" customFormat="false" ht="15" hidden="false" customHeight="false" outlineLevel="0" collapsed="false">
      <c r="A10733" s="64" t="s">
        <v>1354</v>
      </c>
      <c r="B10733" s="64"/>
      <c r="C10733" s="64"/>
      <c r="D10733" s="64"/>
      <c r="E10733" s="64"/>
      <c r="F10733" s="64"/>
      <c r="G10733" s="65" t="n">
        <v>11.02</v>
      </c>
    </row>
    <row r="10734" customFormat="false" ht="15" hidden="false" customHeight="false" outlineLevel="0" collapsed="false">
      <c r="A10734" s="64" t="s">
        <v>1355</v>
      </c>
      <c r="B10734" s="64"/>
      <c r="C10734" s="64"/>
      <c r="D10734" s="64"/>
      <c r="E10734" s="64"/>
      <c r="F10734" s="64"/>
      <c r="G10734" s="65" t="n">
        <v>19.73</v>
      </c>
    </row>
    <row r="10735" customFormat="false" ht="15" hidden="false" customHeight="false" outlineLevel="0" collapsed="false">
      <c r="A10735" s="64" t="s">
        <v>1356</v>
      </c>
      <c r="B10735" s="64"/>
      <c r="C10735" s="64"/>
      <c r="D10735" s="64"/>
      <c r="E10735" s="64"/>
      <c r="F10735" s="64"/>
      <c r="G10735" s="65" t="n">
        <v>0</v>
      </c>
    </row>
    <row r="10736" customFormat="false" ht="15" hidden="false" customHeight="false" outlineLevel="0" collapsed="false">
      <c r="A10736" s="64" t="s">
        <v>1357</v>
      </c>
      <c r="B10736" s="64"/>
      <c r="C10736" s="64"/>
      <c r="D10736" s="64"/>
      <c r="E10736" s="64"/>
      <c r="F10736" s="64"/>
      <c r="G10736" s="65" t="n">
        <v>5.06</v>
      </c>
    </row>
    <row r="10737" customFormat="false" ht="15" hidden="false" customHeight="false" outlineLevel="0" collapsed="false">
      <c r="A10737" s="64" t="s">
        <v>1358</v>
      </c>
      <c r="B10737" s="64"/>
      <c r="C10737" s="64"/>
      <c r="D10737" s="64"/>
      <c r="E10737" s="64"/>
      <c r="F10737" s="64"/>
      <c r="G10737" s="65" t="n">
        <v>0</v>
      </c>
    </row>
    <row r="10738" customFormat="false" ht="15" hidden="false" customHeight="false" outlineLevel="0" collapsed="false">
      <c r="A10738" s="64" t="s">
        <v>1359</v>
      </c>
      <c r="B10738" s="64"/>
      <c r="C10738" s="64"/>
      <c r="D10738" s="64"/>
      <c r="E10738" s="64"/>
      <c r="F10738" s="64"/>
      <c r="G10738" s="65" t="n">
        <v>5.06</v>
      </c>
    </row>
    <row r="10739" customFormat="false" ht="15" hidden="false" customHeight="false" outlineLevel="0" collapsed="false">
      <c r="A10739" s="64" t="s">
        <v>1360</v>
      </c>
      <c r="B10739" s="64"/>
      <c r="C10739" s="64"/>
      <c r="D10739" s="64"/>
      <c r="E10739" s="64"/>
      <c r="F10739" s="64"/>
      <c r="G10739" s="65" t="n">
        <v>24.79</v>
      </c>
    </row>
    <row r="10740" customFormat="false" ht="15" hidden="false" customHeight="false" outlineLevel="0" collapsed="false">
      <c r="A10740" s="64" t="s">
        <v>1361</v>
      </c>
      <c r="B10740" s="64"/>
      <c r="C10740" s="64"/>
      <c r="D10740" s="64"/>
      <c r="E10740" s="64"/>
      <c r="F10740" s="64"/>
      <c r="G10740" s="65" t="n">
        <v>12</v>
      </c>
    </row>
    <row r="10741" customFormat="false" ht="15" hidden="false" customHeight="false" outlineLevel="0" collapsed="false">
      <c r="A10741" s="64" t="s">
        <v>1362</v>
      </c>
      <c r="B10741" s="64"/>
      <c r="C10741" s="64"/>
      <c r="D10741" s="64"/>
      <c r="E10741" s="64"/>
      <c r="F10741" s="64"/>
      <c r="G10741" s="65" t="n">
        <f aca="false">G10739*G10740</f>
        <v>297.48</v>
      </c>
    </row>
    <row r="10742" customFormat="false" ht="15" hidden="false" customHeight="false" outlineLevel="0" collapsed="false">
      <c r="A10742" s="66"/>
      <c r="B10742" s="66"/>
      <c r="C10742" s="66"/>
      <c r="D10742" s="66"/>
      <c r="E10742" s="66"/>
      <c r="F10742" s="66"/>
      <c r="G10742" s="66"/>
    </row>
    <row r="10743" customFormat="false" ht="63.75" hidden="false" customHeight="false" outlineLevel="0" collapsed="false">
      <c r="A10743" s="30" t="s">
        <v>1178</v>
      </c>
      <c r="B10743" s="30" t="s">
        <v>640</v>
      </c>
      <c r="C10743" s="61" t="s">
        <v>17</v>
      </c>
      <c r="D10743" s="61" t="s">
        <v>23</v>
      </c>
      <c r="E10743" s="62"/>
      <c r="F10743" s="25"/>
      <c r="G10743" s="25"/>
    </row>
    <row r="10744" customFormat="false" ht="25.5" hidden="false" customHeight="false" outlineLevel="0" collapsed="false">
      <c r="A10744" s="63" t="n">
        <v>122</v>
      </c>
      <c r="B10744" s="23" t="s">
        <v>1946</v>
      </c>
      <c r="C10744" s="24" t="s">
        <v>1343</v>
      </c>
      <c r="D10744" s="24" t="s">
        <v>23</v>
      </c>
      <c r="E10744" s="62" t="n">
        <v>0.01</v>
      </c>
      <c r="F10744" s="26" t="n">
        <v>45.16</v>
      </c>
      <c r="G10744" s="26" t="n">
        <v>0.54</v>
      </c>
    </row>
    <row r="10745" customFormat="false" ht="25.5" hidden="false" customHeight="false" outlineLevel="0" collapsed="false">
      <c r="A10745" s="63" t="n">
        <v>20083</v>
      </c>
      <c r="B10745" s="23" t="s">
        <v>1947</v>
      </c>
      <c r="C10745" s="24" t="s">
        <v>1343</v>
      </c>
      <c r="D10745" s="24" t="s">
        <v>23</v>
      </c>
      <c r="E10745" s="62" t="n">
        <v>0.01</v>
      </c>
      <c r="F10745" s="26" t="n">
        <v>39.22</v>
      </c>
      <c r="G10745" s="26" t="n">
        <v>0.47</v>
      </c>
    </row>
    <row r="10746" customFormat="false" ht="25.5" hidden="false" customHeight="false" outlineLevel="0" collapsed="false">
      <c r="A10746" s="63" t="n">
        <v>3542</v>
      </c>
      <c r="B10746" s="23" t="s">
        <v>1948</v>
      </c>
      <c r="C10746" s="24" t="s">
        <v>1343</v>
      </c>
      <c r="D10746" s="24" t="s">
        <v>23</v>
      </c>
      <c r="E10746" s="62" t="n">
        <v>2</v>
      </c>
      <c r="F10746" s="26" t="n">
        <v>0.35</v>
      </c>
      <c r="G10746" s="26" t="n">
        <v>0.7</v>
      </c>
    </row>
    <row r="10747" customFormat="false" ht="38.25" hidden="false" customHeight="false" outlineLevel="0" collapsed="false">
      <c r="A10747" s="63" t="n">
        <v>3767</v>
      </c>
      <c r="B10747" s="23" t="s">
        <v>1945</v>
      </c>
      <c r="C10747" s="24" t="s">
        <v>1343</v>
      </c>
      <c r="D10747" s="24" t="s">
        <v>23</v>
      </c>
      <c r="E10747" s="62" t="n">
        <v>0.09</v>
      </c>
      <c r="F10747" s="26" t="n">
        <v>0.66</v>
      </c>
      <c r="G10747" s="26" t="n">
        <v>0.06</v>
      </c>
    </row>
    <row r="10748" customFormat="false" ht="38.25" hidden="false" customHeight="false" outlineLevel="0" collapsed="false">
      <c r="A10748" s="63" t="s">
        <v>1375</v>
      </c>
      <c r="B10748" s="23" t="s">
        <v>1376</v>
      </c>
      <c r="C10748" s="24" t="s">
        <v>17</v>
      </c>
      <c r="D10748" s="24" t="s">
        <v>1314</v>
      </c>
      <c r="E10748" s="62" t="n">
        <v>0.26</v>
      </c>
      <c r="F10748" s="26" t="n">
        <v>12.7</v>
      </c>
      <c r="G10748" s="26" t="n">
        <v>3.28</v>
      </c>
    </row>
    <row r="10749" customFormat="false" ht="38.25" hidden="false" customHeight="false" outlineLevel="0" collapsed="false">
      <c r="A10749" s="63" t="s">
        <v>1369</v>
      </c>
      <c r="B10749" s="23" t="s">
        <v>1370</v>
      </c>
      <c r="C10749" s="24" t="s">
        <v>17</v>
      </c>
      <c r="D10749" s="24" t="s">
        <v>1314</v>
      </c>
      <c r="E10749" s="62" t="n">
        <v>0.26</v>
      </c>
      <c r="F10749" s="26" t="n">
        <v>15.51</v>
      </c>
      <c r="G10749" s="26" t="n">
        <v>4</v>
      </c>
    </row>
    <row r="10750" customFormat="false" ht="15" hidden="false" customHeight="false" outlineLevel="0" collapsed="false">
      <c r="A10750" s="64" t="s">
        <v>1353</v>
      </c>
      <c r="B10750" s="64"/>
      <c r="C10750" s="64"/>
      <c r="D10750" s="64"/>
      <c r="E10750" s="64"/>
      <c r="F10750" s="64"/>
      <c r="G10750" s="65" t="n">
        <v>2.56</v>
      </c>
    </row>
    <row r="10751" customFormat="false" ht="15" hidden="false" customHeight="false" outlineLevel="0" collapsed="false">
      <c r="A10751" s="64" t="s">
        <v>1354</v>
      </c>
      <c r="B10751" s="64"/>
      <c r="C10751" s="64"/>
      <c r="D10751" s="64"/>
      <c r="E10751" s="64"/>
      <c r="F10751" s="64"/>
      <c r="G10751" s="65" t="n">
        <v>1.97</v>
      </c>
    </row>
    <row r="10752" customFormat="false" ht="15" hidden="false" customHeight="false" outlineLevel="0" collapsed="false">
      <c r="A10752" s="64" t="s">
        <v>1355</v>
      </c>
      <c r="B10752" s="64"/>
      <c r="C10752" s="64"/>
      <c r="D10752" s="64"/>
      <c r="E10752" s="64"/>
      <c r="F10752" s="64"/>
      <c r="G10752" s="65" t="n">
        <v>4.52</v>
      </c>
    </row>
    <row r="10753" customFormat="false" ht="15" hidden="false" customHeight="false" outlineLevel="0" collapsed="false">
      <c r="A10753" s="64" t="s">
        <v>1356</v>
      </c>
      <c r="B10753" s="64"/>
      <c r="C10753" s="64"/>
      <c r="D10753" s="64"/>
      <c r="E10753" s="64"/>
      <c r="F10753" s="64"/>
      <c r="G10753" s="65" t="n">
        <v>0</v>
      </c>
    </row>
    <row r="10754" customFormat="false" ht="15" hidden="false" customHeight="false" outlineLevel="0" collapsed="false">
      <c r="A10754" s="64" t="s">
        <v>1357</v>
      </c>
      <c r="B10754" s="64"/>
      <c r="C10754" s="64"/>
      <c r="D10754" s="64"/>
      <c r="E10754" s="64"/>
      <c r="F10754" s="64"/>
      <c r="G10754" s="65" t="n">
        <v>1.16</v>
      </c>
    </row>
    <row r="10755" customFormat="false" ht="15" hidden="false" customHeight="false" outlineLevel="0" collapsed="false">
      <c r="A10755" s="64" t="s">
        <v>1358</v>
      </c>
      <c r="B10755" s="64"/>
      <c r="C10755" s="64"/>
      <c r="D10755" s="64"/>
      <c r="E10755" s="64"/>
      <c r="F10755" s="64"/>
      <c r="G10755" s="65" t="n">
        <v>0</v>
      </c>
    </row>
    <row r="10756" customFormat="false" ht="15" hidden="false" customHeight="false" outlineLevel="0" collapsed="false">
      <c r="A10756" s="64" t="s">
        <v>1359</v>
      </c>
      <c r="B10756" s="64"/>
      <c r="C10756" s="64"/>
      <c r="D10756" s="64"/>
      <c r="E10756" s="64"/>
      <c r="F10756" s="64"/>
      <c r="G10756" s="65" t="n">
        <v>1.16</v>
      </c>
    </row>
    <row r="10757" customFormat="false" ht="15" hidden="false" customHeight="false" outlineLevel="0" collapsed="false">
      <c r="A10757" s="64" t="s">
        <v>1360</v>
      </c>
      <c r="B10757" s="64"/>
      <c r="C10757" s="64"/>
      <c r="D10757" s="64"/>
      <c r="E10757" s="64"/>
      <c r="F10757" s="64"/>
      <c r="G10757" s="65" t="n">
        <v>5.68</v>
      </c>
    </row>
    <row r="10758" customFormat="false" ht="15" hidden="false" customHeight="false" outlineLevel="0" collapsed="false">
      <c r="A10758" s="64" t="s">
        <v>1361</v>
      </c>
      <c r="B10758" s="64"/>
      <c r="C10758" s="64"/>
      <c r="D10758" s="64"/>
      <c r="E10758" s="64"/>
      <c r="F10758" s="64"/>
      <c r="G10758" s="65" t="n">
        <v>2</v>
      </c>
    </row>
    <row r="10759" customFormat="false" ht="15" hidden="false" customHeight="false" outlineLevel="0" collapsed="false">
      <c r="A10759" s="64" t="s">
        <v>1362</v>
      </c>
      <c r="B10759" s="64"/>
      <c r="C10759" s="64"/>
      <c r="D10759" s="64"/>
      <c r="E10759" s="64"/>
      <c r="F10759" s="64"/>
      <c r="G10759" s="65" t="n">
        <f aca="false">G10757*G10758</f>
        <v>11.36</v>
      </c>
    </row>
    <row r="10760" customFormat="false" ht="15" hidden="false" customHeight="false" outlineLevel="0" collapsed="false">
      <c r="A10760" s="66"/>
      <c r="B10760" s="66"/>
      <c r="C10760" s="66"/>
      <c r="D10760" s="66"/>
      <c r="E10760" s="66"/>
      <c r="F10760" s="66"/>
      <c r="G10760" s="66"/>
    </row>
    <row r="10761" customFormat="false" ht="63.75" hidden="false" customHeight="false" outlineLevel="0" collapsed="false">
      <c r="A10761" s="30" t="s">
        <v>1179</v>
      </c>
      <c r="B10761" s="30" t="s">
        <v>642</v>
      </c>
      <c r="C10761" s="61" t="s">
        <v>17</v>
      </c>
      <c r="D10761" s="61" t="s">
        <v>23</v>
      </c>
      <c r="E10761" s="62"/>
      <c r="F10761" s="25"/>
      <c r="G10761" s="25"/>
    </row>
    <row r="10762" customFormat="false" ht="25.5" hidden="false" customHeight="false" outlineLevel="0" collapsed="false">
      <c r="A10762" s="63" t="n">
        <v>122</v>
      </c>
      <c r="B10762" s="23" t="s">
        <v>1946</v>
      </c>
      <c r="C10762" s="24" t="s">
        <v>1343</v>
      </c>
      <c r="D10762" s="24" t="s">
        <v>23</v>
      </c>
      <c r="E10762" s="62" t="n">
        <v>0.03</v>
      </c>
      <c r="F10762" s="26" t="n">
        <v>45.16</v>
      </c>
      <c r="G10762" s="26" t="n">
        <v>1.26</v>
      </c>
    </row>
    <row r="10763" customFormat="false" ht="25.5" hidden="false" customHeight="false" outlineLevel="0" collapsed="false">
      <c r="A10763" s="63" t="n">
        <v>20083</v>
      </c>
      <c r="B10763" s="23" t="s">
        <v>1947</v>
      </c>
      <c r="C10763" s="24" t="s">
        <v>1343</v>
      </c>
      <c r="D10763" s="24" t="s">
        <v>23</v>
      </c>
      <c r="E10763" s="62" t="n">
        <v>0.03</v>
      </c>
      <c r="F10763" s="26" t="n">
        <v>39.22</v>
      </c>
      <c r="G10763" s="26" t="n">
        <v>1.26</v>
      </c>
    </row>
    <row r="10764" customFormat="false" ht="25.5" hidden="false" customHeight="false" outlineLevel="0" collapsed="false">
      <c r="A10764" s="63" t="n">
        <v>3500</v>
      </c>
      <c r="B10764" s="23" t="s">
        <v>1949</v>
      </c>
      <c r="C10764" s="24" t="s">
        <v>1343</v>
      </c>
      <c r="D10764" s="24" t="s">
        <v>23</v>
      </c>
      <c r="E10764" s="62" t="n">
        <v>4</v>
      </c>
      <c r="F10764" s="26" t="n">
        <v>0.94</v>
      </c>
      <c r="G10764" s="26" t="n">
        <v>3.76</v>
      </c>
    </row>
    <row r="10765" customFormat="false" ht="38.25" hidden="false" customHeight="false" outlineLevel="0" collapsed="false">
      <c r="A10765" s="63" t="n">
        <v>3767</v>
      </c>
      <c r="B10765" s="23" t="s">
        <v>1945</v>
      </c>
      <c r="C10765" s="24" t="s">
        <v>1343</v>
      </c>
      <c r="D10765" s="24" t="s">
        <v>23</v>
      </c>
      <c r="E10765" s="62" t="n">
        <v>0.12</v>
      </c>
      <c r="F10765" s="26" t="n">
        <v>0.66</v>
      </c>
      <c r="G10765" s="26" t="n">
        <v>0.08</v>
      </c>
    </row>
    <row r="10766" customFormat="false" ht="38.25" hidden="false" customHeight="false" outlineLevel="0" collapsed="false">
      <c r="A10766" s="63" t="s">
        <v>1375</v>
      </c>
      <c r="B10766" s="23" t="s">
        <v>1376</v>
      </c>
      <c r="C10766" s="24" t="s">
        <v>17</v>
      </c>
      <c r="D10766" s="24" t="s">
        <v>1314</v>
      </c>
      <c r="E10766" s="62" t="n">
        <v>0.36</v>
      </c>
      <c r="F10766" s="26" t="n">
        <v>12.7</v>
      </c>
      <c r="G10766" s="26" t="n">
        <v>4.57</v>
      </c>
    </row>
    <row r="10767" customFormat="false" ht="38.25" hidden="false" customHeight="false" outlineLevel="0" collapsed="false">
      <c r="A10767" s="63" t="s">
        <v>1369</v>
      </c>
      <c r="B10767" s="23" t="s">
        <v>1370</v>
      </c>
      <c r="C10767" s="24" t="s">
        <v>17</v>
      </c>
      <c r="D10767" s="24" t="s">
        <v>1314</v>
      </c>
      <c r="E10767" s="62" t="n">
        <v>0.36</v>
      </c>
      <c r="F10767" s="26" t="n">
        <v>15.51</v>
      </c>
      <c r="G10767" s="26" t="n">
        <v>5.58</v>
      </c>
    </row>
    <row r="10768" customFormat="false" ht="15" hidden="false" customHeight="false" outlineLevel="0" collapsed="false">
      <c r="A10768" s="64" t="s">
        <v>1353</v>
      </c>
      <c r="B10768" s="64"/>
      <c r="C10768" s="64"/>
      <c r="D10768" s="64"/>
      <c r="E10768" s="64"/>
      <c r="F10768" s="64"/>
      <c r="G10768" s="65" t="n">
        <v>1.78</v>
      </c>
    </row>
    <row r="10769" customFormat="false" ht="15" hidden="false" customHeight="false" outlineLevel="0" collapsed="false">
      <c r="A10769" s="64" t="s">
        <v>1354</v>
      </c>
      <c r="B10769" s="64"/>
      <c r="C10769" s="64"/>
      <c r="D10769" s="64"/>
      <c r="E10769" s="64"/>
      <c r="F10769" s="64"/>
      <c r="G10769" s="65" t="n">
        <v>2.35</v>
      </c>
    </row>
    <row r="10770" customFormat="false" ht="15" hidden="false" customHeight="false" outlineLevel="0" collapsed="false">
      <c r="A10770" s="64" t="s">
        <v>1355</v>
      </c>
      <c r="B10770" s="64"/>
      <c r="C10770" s="64"/>
      <c r="D10770" s="64"/>
      <c r="E10770" s="64"/>
      <c r="F10770" s="64"/>
      <c r="G10770" s="65" t="n">
        <v>4.13</v>
      </c>
    </row>
    <row r="10771" customFormat="false" ht="15" hidden="false" customHeight="false" outlineLevel="0" collapsed="false">
      <c r="A10771" s="64" t="s">
        <v>1356</v>
      </c>
      <c r="B10771" s="64"/>
      <c r="C10771" s="64"/>
      <c r="D10771" s="64"/>
      <c r="E10771" s="64"/>
      <c r="F10771" s="64"/>
      <c r="G10771" s="65" t="n">
        <v>0</v>
      </c>
    </row>
    <row r="10772" customFormat="false" ht="15" hidden="false" customHeight="false" outlineLevel="0" collapsed="false">
      <c r="A10772" s="64" t="s">
        <v>1357</v>
      </c>
      <c r="B10772" s="64"/>
      <c r="C10772" s="64"/>
      <c r="D10772" s="64"/>
      <c r="E10772" s="64"/>
      <c r="F10772" s="64"/>
      <c r="G10772" s="65" t="n">
        <v>1.06</v>
      </c>
    </row>
    <row r="10773" customFormat="false" ht="15" hidden="false" customHeight="false" outlineLevel="0" collapsed="false">
      <c r="A10773" s="64" t="s">
        <v>1358</v>
      </c>
      <c r="B10773" s="64"/>
      <c r="C10773" s="64"/>
      <c r="D10773" s="64"/>
      <c r="E10773" s="64"/>
      <c r="F10773" s="64"/>
      <c r="G10773" s="65" t="n">
        <v>0</v>
      </c>
    </row>
    <row r="10774" customFormat="false" ht="15" hidden="false" customHeight="false" outlineLevel="0" collapsed="false">
      <c r="A10774" s="64" t="s">
        <v>1359</v>
      </c>
      <c r="B10774" s="64"/>
      <c r="C10774" s="64"/>
      <c r="D10774" s="64"/>
      <c r="E10774" s="64"/>
      <c r="F10774" s="64"/>
      <c r="G10774" s="65" t="n">
        <v>1.06</v>
      </c>
    </row>
    <row r="10775" customFormat="false" ht="15" hidden="false" customHeight="false" outlineLevel="0" collapsed="false">
      <c r="A10775" s="64" t="s">
        <v>1360</v>
      </c>
      <c r="B10775" s="64"/>
      <c r="C10775" s="64"/>
      <c r="D10775" s="64"/>
      <c r="E10775" s="64"/>
      <c r="F10775" s="64"/>
      <c r="G10775" s="65" t="n">
        <v>5.19</v>
      </c>
    </row>
    <row r="10776" customFormat="false" ht="15" hidden="false" customHeight="false" outlineLevel="0" collapsed="false">
      <c r="A10776" s="64" t="s">
        <v>1361</v>
      </c>
      <c r="B10776" s="64"/>
      <c r="C10776" s="64"/>
      <c r="D10776" s="64"/>
      <c r="E10776" s="64"/>
      <c r="F10776" s="64"/>
      <c r="G10776" s="65" t="n">
        <v>4</v>
      </c>
    </row>
    <row r="10777" customFormat="false" ht="15" hidden="false" customHeight="false" outlineLevel="0" collapsed="false">
      <c r="A10777" s="64" t="s">
        <v>1362</v>
      </c>
      <c r="B10777" s="64"/>
      <c r="C10777" s="64"/>
      <c r="D10777" s="64"/>
      <c r="E10777" s="64"/>
      <c r="F10777" s="64"/>
      <c r="G10777" s="65" t="n">
        <f aca="false">G10775*G10776</f>
        <v>20.76</v>
      </c>
    </row>
    <row r="10778" customFormat="false" ht="15" hidden="false" customHeight="false" outlineLevel="0" collapsed="false">
      <c r="A10778" s="66"/>
      <c r="B10778" s="66"/>
      <c r="C10778" s="66"/>
      <c r="D10778" s="66"/>
      <c r="E10778" s="66"/>
      <c r="F10778" s="66"/>
      <c r="G10778" s="66"/>
    </row>
    <row r="10779" customFormat="false" ht="63.75" hidden="false" customHeight="false" outlineLevel="0" collapsed="false">
      <c r="A10779" s="30" t="s">
        <v>1180</v>
      </c>
      <c r="B10779" s="30" t="s">
        <v>1181</v>
      </c>
      <c r="C10779" s="61" t="s">
        <v>17</v>
      </c>
      <c r="D10779" s="61" t="s">
        <v>23</v>
      </c>
      <c r="E10779" s="62"/>
      <c r="F10779" s="25"/>
      <c r="G10779" s="25"/>
    </row>
    <row r="10780" customFormat="false" ht="25.5" hidden="false" customHeight="false" outlineLevel="0" collapsed="false">
      <c r="A10780" s="63" t="n">
        <v>122</v>
      </c>
      <c r="B10780" s="23" t="s">
        <v>1946</v>
      </c>
      <c r="C10780" s="24" t="s">
        <v>1343</v>
      </c>
      <c r="D10780" s="24" t="s">
        <v>23</v>
      </c>
      <c r="E10780" s="62" t="n">
        <v>0.01</v>
      </c>
      <c r="F10780" s="26" t="n">
        <v>45.16</v>
      </c>
      <c r="G10780" s="26" t="n">
        <v>0.32</v>
      </c>
    </row>
    <row r="10781" customFormat="false" ht="38.25" hidden="false" customHeight="false" outlineLevel="0" collapsed="false">
      <c r="A10781" s="63" t="n">
        <v>1956</v>
      </c>
      <c r="B10781" s="23" t="s">
        <v>2017</v>
      </c>
      <c r="C10781" s="24" t="s">
        <v>1343</v>
      </c>
      <c r="D10781" s="24" t="s">
        <v>23</v>
      </c>
      <c r="E10781" s="62" t="n">
        <v>1</v>
      </c>
      <c r="F10781" s="26" t="n">
        <v>1.82</v>
      </c>
      <c r="G10781" s="26" t="n">
        <v>1.82</v>
      </c>
    </row>
    <row r="10782" customFormat="false" ht="25.5" hidden="false" customHeight="false" outlineLevel="0" collapsed="false">
      <c r="A10782" s="63" t="n">
        <v>20083</v>
      </c>
      <c r="B10782" s="23" t="s">
        <v>1947</v>
      </c>
      <c r="C10782" s="24" t="s">
        <v>1343</v>
      </c>
      <c r="D10782" s="24" t="s">
        <v>23</v>
      </c>
      <c r="E10782" s="62" t="n">
        <v>0.01</v>
      </c>
      <c r="F10782" s="26" t="n">
        <v>39.22</v>
      </c>
      <c r="G10782" s="26" t="n">
        <v>0.31</v>
      </c>
    </row>
    <row r="10783" customFormat="false" ht="38.25" hidden="false" customHeight="false" outlineLevel="0" collapsed="false">
      <c r="A10783" s="63" t="n">
        <v>3767</v>
      </c>
      <c r="B10783" s="23" t="s">
        <v>1945</v>
      </c>
      <c r="C10783" s="24" t="s">
        <v>1343</v>
      </c>
      <c r="D10783" s="24" t="s">
        <v>23</v>
      </c>
      <c r="E10783" s="62" t="n">
        <v>0.03</v>
      </c>
      <c r="F10783" s="26" t="n">
        <v>0.66</v>
      </c>
      <c r="G10783" s="26" t="n">
        <v>0.02</v>
      </c>
    </row>
    <row r="10784" customFormat="false" ht="38.25" hidden="false" customHeight="false" outlineLevel="0" collapsed="false">
      <c r="A10784" s="63" t="s">
        <v>1375</v>
      </c>
      <c r="B10784" s="23" t="s">
        <v>1376</v>
      </c>
      <c r="C10784" s="24" t="s">
        <v>17</v>
      </c>
      <c r="D10784" s="24" t="s">
        <v>1314</v>
      </c>
      <c r="E10784" s="62" t="n">
        <v>0.09</v>
      </c>
      <c r="F10784" s="26" t="n">
        <v>12.7</v>
      </c>
      <c r="G10784" s="26" t="n">
        <v>1.14</v>
      </c>
    </row>
    <row r="10785" customFormat="false" ht="38.25" hidden="false" customHeight="false" outlineLevel="0" collapsed="false">
      <c r="A10785" s="63" t="s">
        <v>1369</v>
      </c>
      <c r="B10785" s="23" t="s">
        <v>1370</v>
      </c>
      <c r="C10785" s="24" t="s">
        <v>17</v>
      </c>
      <c r="D10785" s="24" t="s">
        <v>1314</v>
      </c>
      <c r="E10785" s="62" t="n">
        <v>0.09</v>
      </c>
      <c r="F10785" s="26" t="n">
        <v>15.51</v>
      </c>
      <c r="G10785" s="26" t="n">
        <v>1.4</v>
      </c>
    </row>
    <row r="10786" customFormat="false" ht="15" hidden="false" customHeight="false" outlineLevel="0" collapsed="false">
      <c r="A10786" s="64" t="s">
        <v>1353</v>
      </c>
      <c r="B10786" s="64"/>
      <c r="C10786" s="64"/>
      <c r="D10786" s="64"/>
      <c r="E10786" s="64"/>
      <c r="F10786" s="64"/>
      <c r="G10786" s="65" t="n">
        <v>1.78</v>
      </c>
    </row>
    <row r="10787" customFormat="false" ht="15" hidden="false" customHeight="false" outlineLevel="0" collapsed="false">
      <c r="A10787" s="64" t="s">
        <v>1354</v>
      </c>
      <c r="B10787" s="64"/>
      <c r="C10787" s="64"/>
      <c r="D10787" s="64"/>
      <c r="E10787" s="64"/>
      <c r="F10787" s="64"/>
      <c r="G10787" s="65" t="n">
        <v>3.23</v>
      </c>
    </row>
    <row r="10788" customFormat="false" ht="15" hidden="false" customHeight="false" outlineLevel="0" collapsed="false">
      <c r="A10788" s="64" t="s">
        <v>1355</v>
      </c>
      <c r="B10788" s="64"/>
      <c r="C10788" s="64"/>
      <c r="D10788" s="64"/>
      <c r="E10788" s="64"/>
      <c r="F10788" s="64"/>
      <c r="G10788" s="65" t="n">
        <v>5.01</v>
      </c>
    </row>
    <row r="10789" customFormat="false" ht="15" hidden="false" customHeight="false" outlineLevel="0" collapsed="false">
      <c r="A10789" s="64" t="s">
        <v>1356</v>
      </c>
      <c r="B10789" s="64"/>
      <c r="C10789" s="64"/>
      <c r="D10789" s="64"/>
      <c r="E10789" s="64"/>
      <c r="F10789" s="64"/>
      <c r="G10789" s="65" t="n">
        <v>0</v>
      </c>
    </row>
    <row r="10790" customFormat="false" ht="15" hidden="false" customHeight="false" outlineLevel="0" collapsed="false">
      <c r="A10790" s="64" t="s">
        <v>1357</v>
      </c>
      <c r="B10790" s="64"/>
      <c r="C10790" s="64"/>
      <c r="D10790" s="64"/>
      <c r="E10790" s="64"/>
      <c r="F10790" s="64"/>
      <c r="G10790" s="65" t="n">
        <v>1.28</v>
      </c>
    </row>
    <row r="10791" customFormat="false" ht="15" hidden="false" customHeight="false" outlineLevel="0" collapsed="false">
      <c r="A10791" s="64" t="s">
        <v>1358</v>
      </c>
      <c r="B10791" s="64"/>
      <c r="C10791" s="64"/>
      <c r="D10791" s="64"/>
      <c r="E10791" s="64"/>
      <c r="F10791" s="64"/>
      <c r="G10791" s="65" t="n">
        <v>0</v>
      </c>
    </row>
    <row r="10792" customFormat="false" ht="15" hidden="false" customHeight="false" outlineLevel="0" collapsed="false">
      <c r="A10792" s="64" t="s">
        <v>1359</v>
      </c>
      <c r="B10792" s="64"/>
      <c r="C10792" s="64"/>
      <c r="D10792" s="64"/>
      <c r="E10792" s="64"/>
      <c r="F10792" s="64"/>
      <c r="G10792" s="65" t="n">
        <v>1.28</v>
      </c>
    </row>
    <row r="10793" customFormat="false" ht="15" hidden="false" customHeight="false" outlineLevel="0" collapsed="false">
      <c r="A10793" s="64" t="s">
        <v>1360</v>
      </c>
      <c r="B10793" s="64"/>
      <c r="C10793" s="64"/>
      <c r="D10793" s="64"/>
      <c r="E10793" s="64"/>
      <c r="F10793" s="64"/>
      <c r="G10793" s="65" t="n">
        <v>6.29</v>
      </c>
    </row>
    <row r="10794" customFormat="false" ht="15" hidden="false" customHeight="false" outlineLevel="0" collapsed="false">
      <c r="A10794" s="64" t="s">
        <v>1361</v>
      </c>
      <c r="B10794" s="64"/>
      <c r="C10794" s="64"/>
      <c r="D10794" s="64"/>
      <c r="E10794" s="64"/>
      <c r="F10794" s="64"/>
      <c r="G10794" s="65" t="n">
        <v>1</v>
      </c>
    </row>
    <row r="10795" customFormat="false" ht="15" hidden="false" customHeight="false" outlineLevel="0" collapsed="false">
      <c r="A10795" s="64" t="s">
        <v>1362</v>
      </c>
      <c r="B10795" s="64"/>
      <c r="C10795" s="64"/>
      <c r="D10795" s="64"/>
      <c r="E10795" s="64"/>
      <c r="F10795" s="64"/>
      <c r="G10795" s="65" t="n">
        <f aca="false">G10793*G10794</f>
        <v>6.29</v>
      </c>
    </row>
    <row r="10796" customFormat="false" ht="15" hidden="false" customHeight="false" outlineLevel="0" collapsed="false">
      <c r="A10796" s="66"/>
      <c r="B10796" s="66"/>
      <c r="C10796" s="66"/>
      <c r="D10796" s="66"/>
      <c r="E10796" s="66"/>
      <c r="F10796" s="66"/>
      <c r="G10796" s="66"/>
    </row>
    <row r="10797" customFormat="false" ht="63.75" hidden="false" customHeight="false" outlineLevel="0" collapsed="false">
      <c r="A10797" s="30" t="s">
        <v>1182</v>
      </c>
      <c r="B10797" s="30" t="s">
        <v>644</v>
      </c>
      <c r="C10797" s="61" t="s">
        <v>17</v>
      </c>
      <c r="D10797" s="61" t="s">
        <v>23</v>
      </c>
      <c r="E10797" s="62"/>
      <c r="F10797" s="25"/>
      <c r="G10797" s="25"/>
    </row>
    <row r="10798" customFormat="false" ht="25.5" hidden="false" customHeight="false" outlineLevel="0" collapsed="false">
      <c r="A10798" s="63" t="n">
        <v>122</v>
      </c>
      <c r="B10798" s="23" t="s">
        <v>1946</v>
      </c>
      <c r="C10798" s="24" t="s">
        <v>1343</v>
      </c>
      <c r="D10798" s="24" t="s">
        <v>23</v>
      </c>
      <c r="E10798" s="62" t="n">
        <v>0.01</v>
      </c>
      <c r="F10798" s="26" t="n">
        <v>45.16</v>
      </c>
      <c r="G10798" s="26" t="n">
        <v>0.41</v>
      </c>
    </row>
    <row r="10799" customFormat="false" ht="25.5" hidden="false" customHeight="false" outlineLevel="0" collapsed="false">
      <c r="A10799" s="63" t="n">
        <v>20083</v>
      </c>
      <c r="B10799" s="23" t="s">
        <v>1947</v>
      </c>
      <c r="C10799" s="24" t="s">
        <v>1343</v>
      </c>
      <c r="D10799" s="24" t="s">
        <v>23</v>
      </c>
      <c r="E10799" s="62" t="n">
        <v>0.01</v>
      </c>
      <c r="F10799" s="26" t="n">
        <v>39.22</v>
      </c>
      <c r="G10799" s="26" t="n">
        <v>0.43</v>
      </c>
    </row>
    <row r="10800" customFormat="false" ht="25.5" hidden="false" customHeight="false" outlineLevel="0" collapsed="false">
      <c r="A10800" s="63" t="n">
        <v>3501</v>
      </c>
      <c r="B10800" s="23" t="s">
        <v>1950</v>
      </c>
      <c r="C10800" s="24" t="s">
        <v>1343</v>
      </c>
      <c r="D10800" s="24" t="s">
        <v>23</v>
      </c>
      <c r="E10800" s="62" t="n">
        <v>1</v>
      </c>
      <c r="F10800" s="26" t="n">
        <v>2.52</v>
      </c>
      <c r="G10800" s="26" t="n">
        <v>2.52</v>
      </c>
    </row>
    <row r="10801" customFormat="false" ht="38.25" hidden="false" customHeight="false" outlineLevel="0" collapsed="false">
      <c r="A10801" s="63" t="n">
        <v>3767</v>
      </c>
      <c r="B10801" s="23" t="s">
        <v>1945</v>
      </c>
      <c r="C10801" s="24" t="s">
        <v>1343</v>
      </c>
      <c r="D10801" s="24" t="s">
        <v>23</v>
      </c>
      <c r="E10801" s="62" t="n">
        <v>0.04</v>
      </c>
      <c r="F10801" s="26" t="n">
        <v>0.66</v>
      </c>
      <c r="G10801" s="26" t="n">
        <v>0.02</v>
      </c>
    </row>
    <row r="10802" customFormat="false" ht="38.25" hidden="false" customHeight="false" outlineLevel="0" collapsed="false">
      <c r="A10802" s="63" t="s">
        <v>1375</v>
      </c>
      <c r="B10802" s="23" t="s">
        <v>1376</v>
      </c>
      <c r="C10802" s="24" t="s">
        <v>17</v>
      </c>
      <c r="D10802" s="24" t="s">
        <v>1314</v>
      </c>
      <c r="E10802" s="62" t="n">
        <v>0.11</v>
      </c>
      <c r="F10802" s="26" t="n">
        <v>12.7</v>
      </c>
      <c r="G10802" s="26" t="n">
        <v>1.36</v>
      </c>
    </row>
    <row r="10803" customFormat="false" ht="38.25" hidden="false" customHeight="false" outlineLevel="0" collapsed="false">
      <c r="A10803" s="63" t="s">
        <v>1369</v>
      </c>
      <c r="B10803" s="23" t="s">
        <v>1370</v>
      </c>
      <c r="C10803" s="24" t="s">
        <v>17</v>
      </c>
      <c r="D10803" s="24" t="s">
        <v>1314</v>
      </c>
      <c r="E10803" s="62" t="n">
        <v>0.11</v>
      </c>
      <c r="F10803" s="26" t="n">
        <v>15.51</v>
      </c>
      <c r="G10803" s="26" t="n">
        <v>1.66</v>
      </c>
    </row>
    <row r="10804" customFormat="false" ht="15" hidden="false" customHeight="false" outlineLevel="0" collapsed="false">
      <c r="A10804" s="64" t="s">
        <v>1353</v>
      </c>
      <c r="B10804" s="64"/>
      <c r="C10804" s="64"/>
      <c r="D10804" s="64"/>
      <c r="E10804" s="64"/>
      <c r="F10804" s="64"/>
      <c r="G10804" s="65" t="n">
        <v>2.12</v>
      </c>
    </row>
    <row r="10805" customFormat="false" ht="15" hidden="false" customHeight="false" outlineLevel="0" collapsed="false">
      <c r="A10805" s="64" t="s">
        <v>1354</v>
      </c>
      <c r="B10805" s="64"/>
      <c r="C10805" s="64"/>
      <c r="D10805" s="64"/>
      <c r="E10805" s="64"/>
      <c r="F10805" s="64"/>
      <c r="G10805" s="65" t="n">
        <v>4.28</v>
      </c>
    </row>
    <row r="10806" customFormat="false" ht="15" hidden="false" customHeight="false" outlineLevel="0" collapsed="false">
      <c r="A10806" s="64" t="s">
        <v>1355</v>
      </c>
      <c r="B10806" s="64"/>
      <c r="C10806" s="64"/>
      <c r="D10806" s="64"/>
      <c r="E10806" s="64"/>
      <c r="F10806" s="64"/>
      <c r="G10806" s="65" t="n">
        <v>6.4</v>
      </c>
    </row>
    <row r="10807" customFormat="false" ht="15" hidden="false" customHeight="false" outlineLevel="0" collapsed="false">
      <c r="A10807" s="64" t="s">
        <v>1356</v>
      </c>
      <c r="B10807" s="64"/>
      <c r="C10807" s="64"/>
      <c r="D10807" s="64"/>
      <c r="E10807" s="64"/>
      <c r="F10807" s="64"/>
      <c r="G10807" s="65" t="n">
        <v>0</v>
      </c>
    </row>
    <row r="10808" customFormat="false" ht="15" hidden="false" customHeight="false" outlineLevel="0" collapsed="false">
      <c r="A10808" s="64" t="s">
        <v>1357</v>
      </c>
      <c r="B10808" s="64"/>
      <c r="C10808" s="64"/>
      <c r="D10808" s="64"/>
      <c r="E10808" s="64"/>
      <c r="F10808" s="64"/>
      <c r="G10808" s="65" t="n">
        <v>1.64</v>
      </c>
    </row>
    <row r="10809" customFormat="false" ht="15" hidden="false" customHeight="false" outlineLevel="0" collapsed="false">
      <c r="A10809" s="64" t="s">
        <v>1358</v>
      </c>
      <c r="B10809" s="64"/>
      <c r="C10809" s="64"/>
      <c r="D10809" s="64"/>
      <c r="E10809" s="64"/>
      <c r="F10809" s="64"/>
      <c r="G10809" s="65" t="n">
        <v>0</v>
      </c>
    </row>
    <row r="10810" customFormat="false" ht="15" hidden="false" customHeight="false" outlineLevel="0" collapsed="false">
      <c r="A10810" s="64" t="s">
        <v>1359</v>
      </c>
      <c r="B10810" s="64"/>
      <c r="C10810" s="64"/>
      <c r="D10810" s="64"/>
      <c r="E10810" s="64"/>
      <c r="F10810" s="64"/>
      <c r="G10810" s="65" t="n">
        <v>1.64</v>
      </c>
    </row>
    <row r="10811" customFormat="false" ht="15" hidden="false" customHeight="false" outlineLevel="0" collapsed="false">
      <c r="A10811" s="64" t="s">
        <v>1360</v>
      </c>
      <c r="B10811" s="64"/>
      <c r="C10811" s="64"/>
      <c r="D10811" s="64"/>
      <c r="E10811" s="64"/>
      <c r="F10811" s="64"/>
      <c r="G10811" s="65" t="n">
        <v>8.04</v>
      </c>
    </row>
    <row r="10812" customFormat="false" ht="15" hidden="false" customHeight="false" outlineLevel="0" collapsed="false">
      <c r="A10812" s="64" t="s">
        <v>1361</v>
      </c>
      <c r="B10812" s="64"/>
      <c r="C10812" s="64"/>
      <c r="D10812" s="64"/>
      <c r="E10812" s="64"/>
      <c r="F10812" s="64"/>
      <c r="G10812" s="65" t="n">
        <v>1</v>
      </c>
    </row>
    <row r="10813" customFormat="false" ht="15" hidden="false" customHeight="false" outlineLevel="0" collapsed="false">
      <c r="A10813" s="64" t="s">
        <v>1362</v>
      </c>
      <c r="B10813" s="64"/>
      <c r="C10813" s="64"/>
      <c r="D10813" s="64"/>
      <c r="E10813" s="64"/>
      <c r="F10813" s="64"/>
      <c r="G10813" s="65" t="n">
        <f aca="false">G10811*G10812</f>
        <v>8.04</v>
      </c>
    </row>
    <row r="10814" customFormat="false" ht="15" hidden="false" customHeight="false" outlineLevel="0" collapsed="false">
      <c r="A10814" s="66"/>
      <c r="B10814" s="66"/>
      <c r="C10814" s="66"/>
      <c r="D10814" s="66"/>
      <c r="E10814" s="66"/>
      <c r="F10814" s="66"/>
      <c r="G10814" s="66"/>
    </row>
    <row r="10815" customFormat="false" ht="63.75" hidden="false" customHeight="false" outlineLevel="0" collapsed="false">
      <c r="A10815" s="30" t="s">
        <v>1183</v>
      </c>
      <c r="B10815" s="30" t="s">
        <v>646</v>
      </c>
      <c r="C10815" s="61" t="s">
        <v>17</v>
      </c>
      <c r="D10815" s="61" t="s">
        <v>23</v>
      </c>
      <c r="E10815" s="62"/>
      <c r="F10815" s="25"/>
      <c r="G10815" s="25"/>
    </row>
    <row r="10816" customFormat="false" ht="25.5" hidden="false" customHeight="false" outlineLevel="0" collapsed="false">
      <c r="A10816" s="63" t="n">
        <v>122</v>
      </c>
      <c r="B10816" s="23" t="s">
        <v>1946</v>
      </c>
      <c r="C10816" s="24" t="s">
        <v>1343</v>
      </c>
      <c r="D10816" s="24" t="s">
        <v>23</v>
      </c>
      <c r="E10816" s="62" t="n">
        <v>0.03</v>
      </c>
      <c r="F10816" s="26" t="n">
        <v>45.16</v>
      </c>
      <c r="G10816" s="26" t="n">
        <v>1.26</v>
      </c>
    </row>
    <row r="10817" customFormat="false" ht="25.5" hidden="false" customHeight="false" outlineLevel="0" collapsed="false">
      <c r="A10817" s="63" t="n">
        <v>20083</v>
      </c>
      <c r="B10817" s="23" t="s">
        <v>1947</v>
      </c>
      <c r="C10817" s="24" t="s">
        <v>1343</v>
      </c>
      <c r="D10817" s="24" t="s">
        <v>23</v>
      </c>
      <c r="E10817" s="62" t="n">
        <v>0.03</v>
      </c>
      <c r="F10817" s="26" t="n">
        <v>39.22</v>
      </c>
      <c r="G10817" s="26" t="n">
        <v>1.33</v>
      </c>
    </row>
    <row r="10818" customFormat="false" ht="38.25" hidden="false" customHeight="false" outlineLevel="0" collapsed="false">
      <c r="A10818" s="63" t="n">
        <v>3767</v>
      </c>
      <c r="B10818" s="23" t="s">
        <v>1945</v>
      </c>
      <c r="C10818" s="24" t="s">
        <v>1343</v>
      </c>
      <c r="D10818" s="24" t="s">
        <v>23</v>
      </c>
      <c r="E10818" s="62" t="n">
        <v>0.11</v>
      </c>
      <c r="F10818" s="26" t="n">
        <v>0.66</v>
      </c>
      <c r="G10818" s="26" t="n">
        <v>0.07</v>
      </c>
    </row>
    <row r="10819" customFormat="false" ht="38.25" hidden="false" customHeight="false" outlineLevel="0" collapsed="false">
      <c r="A10819" s="63" t="n">
        <v>7136</v>
      </c>
      <c r="B10819" s="23" t="s">
        <v>1951</v>
      </c>
      <c r="C10819" s="24" t="s">
        <v>1343</v>
      </c>
      <c r="D10819" s="24" t="s">
        <v>23</v>
      </c>
      <c r="E10819" s="62" t="n">
        <v>2</v>
      </c>
      <c r="F10819" s="26" t="n">
        <v>4.09</v>
      </c>
      <c r="G10819" s="26" t="n">
        <v>8.18</v>
      </c>
    </row>
    <row r="10820" customFormat="false" ht="38.25" hidden="false" customHeight="false" outlineLevel="0" collapsed="false">
      <c r="A10820" s="63" t="s">
        <v>1375</v>
      </c>
      <c r="B10820" s="23" t="s">
        <v>1376</v>
      </c>
      <c r="C10820" s="24" t="s">
        <v>17</v>
      </c>
      <c r="D10820" s="24" t="s">
        <v>1314</v>
      </c>
      <c r="E10820" s="62" t="n">
        <v>0.29</v>
      </c>
      <c r="F10820" s="26" t="n">
        <v>12.7</v>
      </c>
      <c r="G10820" s="26" t="n">
        <v>3.63</v>
      </c>
    </row>
    <row r="10821" customFormat="false" ht="38.25" hidden="false" customHeight="false" outlineLevel="0" collapsed="false">
      <c r="A10821" s="63" t="s">
        <v>1369</v>
      </c>
      <c r="B10821" s="23" t="s">
        <v>1370</v>
      </c>
      <c r="C10821" s="24" t="s">
        <v>17</v>
      </c>
      <c r="D10821" s="24" t="s">
        <v>1314</v>
      </c>
      <c r="E10821" s="62" t="n">
        <v>0.29</v>
      </c>
      <c r="F10821" s="26" t="n">
        <v>15.51</v>
      </c>
      <c r="G10821" s="26" t="n">
        <v>4.44</v>
      </c>
    </row>
    <row r="10822" customFormat="false" ht="15" hidden="false" customHeight="false" outlineLevel="0" collapsed="false">
      <c r="A10822" s="64" t="s">
        <v>1353</v>
      </c>
      <c r="B10822" s="64"/>
      <c r="C10822" s="64"/>
      <c r="D10822" s="64"/>
      <c r="E10822" s="64"/>
      <c r="F10822" s="64"/>
      <c r="G10822" s="65" t="n">
        <v>2.83</v>
      </c>
    </row>
    <row r="10823" customFormat="false" ht="15" hidden="false" customHeight="false" outlineLevel="0" collapsed="false">
      <c r="A10823" s="64" t="s">
        <v>1354</v>
      </c>
      <c r="B10823" s="64"/>
      <c r="C10823" s="64"/>
      <c r="D10823" s="64"/>
      <c r="E10823" s="64"/>
      <c r="F10823" s="64"/>
      <c r="G10823" s="65" t="n">
        <v>6.62</v>
      </c>
    </row>
    <row r="10824" customFormat="false" ht="15" hidden="false" customHeight="false" outlineLevel="0" collapsed="false">
      <c r="A10824" s="64" t="s">
        <v>1355</v>
      </c>
      <c r="B10824" s="64"/>
      <c r="C10824" s="64"/>
      <c r="D10824" s="64"/>
      <c r="E10824" s="64"/>
      <c r="F10824" s="64"/>
      <c r="G10824" s="65" t="n">
        <v>9.46</v>
      </c>
    </row>
    <row r="10825" customFormat="false" ht="15" hidden="false" customHeight="false" outlineLevel="0" collapsed="false">
      <c r="A10825" s="64" t="s">
        <v>1356</v>
      </c>
      <c r="B10825" s="64"/>
      <c r="C10825" s="64"/>
      <c r="D10825" s="64"/>
      <c r="E10825" s="64"/>
      <c r="F10825" s="64"/>
      <c r="G10825" s="65" t="n">
        <v>0</v>
      </c>
    </row>
    <row r="10826" customFormat="false" ht="15" hidden="false" customHeight="false" outlineLevel="0" collapsed="false">
      <c r="A10826" s="64" t="s">
        <v>1357</v>
      </c>
      <c r="B10826" s="64"/>
      <c r="C10826" s="64"/>
      <c r="D10826" s="64"/>
      <c r="E10826" s="64"/>
      <c r="F10826" s="64"/>
      <c r="G10826" s="65" t="n">
        <v>2.43</v>
      </c>
    </row>
    <row r="10827" customFormat="false" ht="15" hidden="false" customHeight="false" outlineLevel="0" collapsed="false">
      <c r="A10827" s="64" t="s">
        <v>1358</v>
      </c>
      <c r="B10827" s="64"/>
      <c r="C10827" s="64"/>
      <c r="D10827" s="64"/>
      <c r="E10827" s="64"/>
      <c r="F10827" s="64"/>
      <c r="G10827" s="65" t="n">
        <v>0</v>
      </c>
    </row>
    <row r="10828" customFormat="false" ht="15" hidden="false" customHeight="false" outlineLevel="0" collapsed="false">
      <c r="A10828" s="64" t="s">
        <v>1359</v>
      </c>
      <c r="B10828" s="64"/>
      <c r="C10828" s="64"/>
      <c r="D10828" s="64"/>
      <c r="E10828" s="64"/>
      <c r="F10828" s="64"/>
      <c r="G10828" s="65" t="n">
        <v>2.43</v>
      </c>
    </row>
    <row r="10829" customFormat="false" ht="15" hidden="false" customHeight="false" outlineLevel="0" collapsed="false">
      <c r="A10829" s="64" t="s">
        <v>1360</v>
      </c>
      <c r="B10829" s="64"/>
      <c r="C10829" s="64"/>
      <c r="D10829" s="64"/>
      <c r="E10829" s="64"/>
      <c r="F10829" s="64"/>
      <c r="G10829" s="65" t="n">
        <v>11.88</v>
      </c>
    </row>
    <row r="10830" customFormat="false" ht="15" hidden="false" customHeight="false" outlineLevel="0" collapsed="false">
      <c r="A10830" s="64" t="s">
        <v>1361</v>
      </c>
      <c r="B10830" s="64"/>
      <c r="C10830" s="64"/>
      <c r="D10830" s="64"/>
      <c r="E10830" s="64"/>
      <c r="F10830" s="64"/>
      <c r="G10830" s="65" t="n">
        <v>2</v>
      </c>
    </row>
    <row r="10831" customFormat="false" ht="15" hidden="false" customHeight="false" outlineLevel="0" collapsed="false">
      <c r="A10831" s="64" t="s">
        <v>1362</v>
      </c>
      <c r="B10831" s="64"/>
      <c r="C10831" s="64"/>
      <c r="D10831" s="64"/>
      <c r="E10831" s="64"/>
      <c r="F10831" s="64"/>
      <c r="G10831" s="65" t="n">
        <f aca="false">G10829*G10830</f>
        <v>23.76</v>
      </c>
    </row>
    <row r="10832" customFormat="false" ht="15" hidden="false" customHeight="false" outlineLevel="0" collapsed="false">
      <c r="A10832" s="66"/>
      <c r="B10832" s="66"/>
      <c r="C10832" s="66"/>
      <c r="D10832" s="66"/>
      <c r="E10832" s="66"/>
      <c r="F10832" s="66"/>
      <c r="G10832" s="66"/>
    </row>
    <row r="10833" customFormat="false" ht="51" hidden="false" customHeight="false" outlineLevel="0" collapsed="false">
      <c r="A10833" s="30" t="s">
        <v>1184</v>
      </c>
      <c r="B10833" s="30" t="s">
        <v>1185</v>
      </c>
      <c r="C10833" s="61" t="s">
        <v>17</v>
      </c>
      <c r="D10833" s="61" t="s">
        <v>23</v>
      </c>
      <c r="E10833" s="62"/>
      <c r="F10833" s="25"/>
      <c r="G10833" s="25"/>
    </row>
    <row r="10834" customFormat="false" ht="25.5" hidden="false" customHeight="false" outlineLevel="0" collapsed="false">
      <c r="A10834" s="63" t="n">
        <v>122</v>
      </c>
      <c r="B10834" s="23" t="s">
        <v>1946</v>
      </c>
      <c r="C10834" s="24" t="s">
        <v>1343</v>
      </c>
      <c r="D10834" s="24" t="s">
        <v>23</v>
      </c>
      <c r="E10834" s="62" t="n">
        <v>0.01</v>
      </c>
      <c r="F10834" s="26" t="n">
        <v>45.16</v>
      </c>
      <c r="G10834" s="26" t="n">
        <v>0.54</v>
      </c>
    </row>
    <row r="10835" customFormat="false" ht="38.25" hidden="false" customHeight="false" outlineLevel="0" collapsed="false">
      <c r="A10835" s="63" t="n">
        <v>1958</v>
      </c>
      <c r="B10835" s="23" t="s">
        <v>2204</v>
      </c>
      <c r="C10835" s="24" t="s">
        <v>1343</v>
      </c>
      <c r="D10835" s="24" t="s">
        <v>23</v>
      </c>
      <c r="E10835" s="62" t="n">
        <v>1</v>
      </c>
      <c r="F10835" s="26" t="n">
        <v>6.68</v>
      </c>
      <c r="G10835" s="26" t="n">
        <v>6.68</v>
      </c>
    </row>
    <row r="10836" customFormat="false" ht="25.5" hidden="false" customHeight="false" outlineLevel="0" collapsed="false">
      <c r="A10836" s="63" t="n">
        <v>20083</v>
      </c>
      <c r="B10836" s="23" t="s">
        <v>1947</v>
      </c>
      <c r="C10836" s="24" t="s">
        <v>1343</v>
      </c>
      <c r="D10836" s="24" t="s">
        <v>23</v>
      </c>
      <c r="E10836" s="62" t="n">
        <v>0.01</v>
      </c>
      <c r="F10836" s="26" t="n">
        <v>39.22</v>
      </c>
      <c r="G10836" s="26" t="n">
        <v>0.55</v>
      </c>
    </row>
    <row r="10837" customFormat="false" ht="38.25" hidden="false" customHeight="false" outlineLevel="0" collapsed="false">
      <c r="A10837" s="63" t="n">
        <v>3767</v>
      </c>
      <c r="B10837" s="23" t="s">
        <v>1945</v>
      </c>
      <c r="C10837" s="24" t="s">
        <v>1343</v>
      </c>
      <c r="D10837" s="24" t="s">
        <v>23</v>
      </c>
      <c r="E10837" s="62" t="n">
        <v>0.02</v>
      </c>
      <c r="F10837" s="26" t="n">
        <v>0.66</v>
      </c>
      <c r="G10837" s="26" t="n">
        <v>0.01</v>
      </c>
    </row>
    <row r="10838" customFormat="false" ht="38.25" hidden="false" customHeight="false" outlineLevel="0" collapsed="false">
      <c r="A10838" s="63" t="s">
        <v>1375</v>
      </c>
      <c r="B10838" s="23" t="s">
        <v>1376</v>
      </c>
      <c r="C10838" s="24" t="s">
        <v>17</v>
      </c>
      <c r="D10838" s="24" t="s">
        <v>1314</v>
      </c>
      <c r="E10838" s="62" t="n">
        <v>0.09</v>
      </c>
      <c r="F10838" s="26" t="n">
        <v>12.7</v>
      </c>
      <c r="G10838" s="26" t="n">
        <v>1.13</v>
      </c>
    </row>
    <row r="10839" customFormat="false" ht="38.25" hidden="false" customHeight="false" outlineLevel="0" collapsed="false">
      <c r="A10839" s="63" t="s">
        <v>1369</v>
      </c>
      <c r="B10839" s="23" t="s">
        <v>1370</v>
      </c>
      <c r="C10839" s="24" t="s">
        <v>17</v>
      </c>
      <c r="D10839" s="24" t="s">
        <v>1314</v>
      </c>
      <c r="E10839" s="62" t="n">
        <v>0.09</v>
      </c>
      <c r="F10839" s="26" t="n">
        <v>15.51</v>
      </c>
      <c r="G10839" s="26" t="n">
        <v>1.38</v>
      </c>
    </row>
    <row r="10840" customFormat="false" ht="15" hidden="false" customHeight="false" outlineLevel="0" collapsed="false">
      <c r="A10840" s="64" t="s">
        <v>1353</v>
      </c>
      <c r="B10840" s="64"/>
      <c r="C10840" s="64"/>
      <c r="D10840" s="64"/>
      <c r="E10840" s="64"/>
      <c r="F10840" s="64"/>
      <c r="G10840" s="65" t="n">
        <v>1.76</v>
      </c>
    </row>
    <row r="10841" customFormat="false" ht="15" hidden="false" customHeight="false" outlineLevel="0" collapsed="false">
      <c r="A10841" s="64" t="s">
        <v>1354</v>
      </c>
      <c r="B10841" s="64"/>
      <c r="C10841" s="64"/>
      <c r="D10841" s="64"/>
      <c r="E10841" s="64"/>
      <c r="F10841" s="64"/>
      <c r="G10841" s="65" t="n">
        <v>8.53</v>
      </c>
    </row>
    <row r="10842" customFormat="false" ht="15" hidden="false" customHeight="false" outlineLevel="0" collapsed="false">
      <c r="A10842" s="64" t="s">
        <v>1355</v>
      </c>
      <c r="B10842" s="64"/>
      <c r="C10842" s="64"/>
      <c r="D10842" s="64"/>
      <c r="E10842" s="64"/>
      <c r="F10842" s="64"/>
      <c r="G10842" s="65" t="n">
        <v>10.29</v>
      </c>
    </row>
    <row r="10843" customFormat="false" ht="15" hidden="false" customHeight="false" outlineLevel="0" collapsed="false">
      <c r="A10843" s="64" t="s">
        <v>1356</v>
      </c>
      <c r="B10843" s="64"/>
      <c r="C10843" s="64"/>
      <c r="D10843" s="64"/>
      <c r="E10843" s="64"/>
      <c r="F10843" s="64"/>
      <c r="G10843" s="65" t="n">
        <v>0</v>
      </c>
    </row>
    <row r="10844" customFormat="false" ht="15" hidden="false" customHeight="false" outlineLevel="0" collapsed="false">
      <c r="A10844" s="64" t="s">
        <v>1357</v>
      </c>
      <c r="B10844" s="64"/>
      <c r="C10844" s="64"/>
      <c r="D10844" s="64"/>
      <c r="E10844" s="64"/>
      <c r="F10844" s="64"/>
      <c r="G10844" s="65" t="n">
        <v>2.64</v>
      </c>
    </row>
    <row r="10845" customFormat="false" ht="15" hidden="false" customHeight="false" outlineLevel="0" collapsed="false">
      <c r="A10845" s="64" t="s">
        <v>1358</v>
      </c>
      <c r="B10845" s="64"/>
      <c r="C10845" s="64"/>
      <c r="D10845" s="64"/>
      <c r="E10845" s="64"/>
      <c r="F10845" s="64"/>
      <c r="G10845" s="65" t="n">
        <v>0</v>
      </c>
    </row>
    <row r="10846" customFormat="false" ht="15" hidden="false" customHeight="false" outlineLevel="0" collapsed="false">
      <c r="A10846" s="64" t="s">
        <v>1359</v>
      </c>
      <c r="B10846" s="64"/>
      <c r="C10846" s="64"/>
      <c r="D10846" s="64"/>
      <c r="E10846" s="64"/>
      <c r="F10846" s="64"/>
      <c r="G10846" s="65" t="n">
        <v>2.64</v>
      </c>
    </row>
    <row r="10847" customFormat="false" ht="15" hidden="false" customHeight="false" outlineLevel="0" collapsed="false">
      <c r="A10847" s="64" t="s">
        <v>1360</v>
      </c>
      <c r="B10847" s="64"/>
      <c r="C10847" s="64"/>
      <c r="D10847" s="64"/>
      <c r="E10847" s="64"/>
      <c r="F10847" s="64"/>
      <c r="G10847" s="65" t="n">
        <v>12.93</v>
      </c>
    </row>
    <row r="10848" customFormat="false" ht="15" hidden="false" customHeight="false" outlineLevel="0" collapsed="false">
      <c r="A10848" s="64" t="s">
        <v>1361</v>
      </c>
      <c r="B10848" s="64"/>
      <c r="C10848" s="64"/>
      <c r="D10848" s="64"/>
      <c r="E10848" s="64"/>
      <c r="F10848" s="64"/>
      <c r="G10848" s="65" t="n">
        <v>1</v>
      </c>
    </row>
    <row r="10849" customFormat="false" ht="15" hidden="false" customHeight="false" outlineLevel="0" collapsed="false">
      <c r="A10849" s="64" t="s">
        <v>1362</v>
      </c>
      <c r="B10849" s="64"/>
      <c r="C10849" s="64"/>
      <c r="D10849" s="64"/>
      <c r="E10849" s="64"/>
      <c r="F10849" s="64"/>
      <c r="G10849" s="65" t="n">
        <f aca="false">G10847*G10848</f>
        <v>12.93</v>
      </c>
    </row>
    <row r="10850" customFormat="false" ht="15" hidden="false" customHeight="false" outlineLevel="0" collapsed="false">
      <c r="A10850" s="66"/>
      <c r="B10850" s="66"/>
      <c r="C10850" s="66"/>
      <c r="D10850" s="66"/>
      <c r="E10850" s="66"/>
      <c r="F10850" s="66"/>
      <c r="G10850" s="66"/>
    </row>
    <row r="10851" customFormat="false" ht="76.5" hidden="false" customHeight="false" outlineLevel="0" collapsed="false">
      <c r="A10851" s="30" t="s">
        <v>1186</v>
      </c>
      <c r="B10851" s="30" t="s">
        <v>648</v>
      </c>
      <c r="C10851" s="61" t="s">
        <v>17</v>
      </c>
      <c r="D10851" s="61" t="s">
        <v>23</v>
      </c>
      <c r="E10851" s="62"/>
      <c r="F10851" s="25"/>
      <c r="G10851" s="25"/>
    </row>
    <row r="10852" customFormat="false" ht="51" hidden="false" customHeight="false" outlineLevel="0" collapsed="false">
      <c r="A10852" s="63" t="s">
        <v>1952</v>
      </c>
      <c r="B10852" s="23" t="s">
        <v>638</v>
      </c>
      <c r="C10852" s="24" t="s">
        <v>17</v>
      </c>
      <c r="D10852" s="24" t="s">
        <v>49</v>
      </c>
      <c r="E10852" s="62" t="n">
        <v>47.08</v>
      </c>
      <c r="F10852" s="26" t="n">
        <v>13.86</v>
      </c>
      <c r="G10852" s="26" t="n">
        <v>652.66</v>
      </c>
    </row>
    <row r="10853" customFormat="false" ht="63.75" hidden="false" customHeight="false" outlineLevel="0" collapsed="false">
      <c r="A10853" s="63" t="s">
        <v>1953</v>
      </c>
      <c r="B10853" s="23" t="s">
        <v>738</v>
      </c>
      <c r="C10853" s="24" t="s">
        <v>17</v>
      </c>
      <c r="D10853" s="24" t="s">
        <v>23</v>
      </c>
      <c r="E10853" s="62" t="n">
        <v>25.96</v>
      </c>
      <c r="F10853" s="26" t="n">
        <v>5.42</v>
      </c>
      <c r="G10853" s="26" t="n">
        <v>140.8</v>
      </c>
    </row>
    <row r="10854" customFormat="false" ht="63.75" hidden="false" customHeight="false" outlineLevel="0" collapsed="false">
      <c r="A10854" s="63" t="s">
        <v>1954</v>
      </c>
      <c r="B10854" s="23" t="s">
        <v>1955</v>
      </c>
      <c r="C10854" s="24" t="s">
        <v>17</v>
      </c>
      <c r="D10854" s="24" t="s">
        <v>23</v>
      </c>
      <c r="E10854" s="62" t="n">
        <v>22</v>
      </c>
      <c r="F10854" s="26" t="n">
        <v>9.71</v>
      </c>
      <c r="G10854" s="26" t="n">
        <v>213.7</v>
      </c>
    </row>
    <row r="10855" customFormat="false" ht="51" hidden="false" customHeight="false" outlineLevel="0" collapsed="false">
      <c r="A10855" s="63" t="s">
        <v>1956</v>
      </c>
      <c r="B10855" s="23" t="s">
        <v>742</v>
      </c>
      <c r="C10855" s="24" t="s">
        <v>17</v>
      </c>
      <c r="D10855" s="24" t="s">
        <v>23</v>
      </c>
      <c r="E10855" s="62" t="n">
        <v>19.58</v>
      </c>
      <c r="F10855" s="26" t="n">
        <v>7.54</v>
      </c>
      <c r="G10855" s="26" t="n">
        <v>147.59</v>
      </c>
    </row>
    <row r="10856" customFormat="false" ht="51" hidden="false" customHeight="false" outlineLevel="0" collapsed="false">
      <c r="A10856" s="63" t="s">
        <v>1504</v>
      </c>
      <c r="B10856" s="23" t="s">
        <v>1505</v>
      </c>
      <c r="C10856" s="24" t="s">
        <v>17</v>
      </c>
      <c r="D10856" s="24" t="s">
        <v>49</v>
      </c>
      <c r="E10856" s="62" t="n">
        <v>47.08</v>
      </c>
      <c r="F10856" s="26" t="n">
        <v>7.85</v>
      </c>
      <c r="G10856" s="26" t="n">
        <v>369.66</v>
      </c>
    </row>
    <row r="10857" customFormat="false" ht="63.75" hidden="false" customHeight="false" outlineLevel="0" collapsed="false">
      <c r="A10857" s="63" t="s">
        <v>1506</v>
      </c>
      <c r="B10857" s="23" t="s">
        <v>532</v>
      </c>
      <c r="C10857" s="24" t="s">
        <v>17</v>
      </c>
      <c r="D10857" s="24" t="s">
        <v>49</v>
      </c>
      <c r="E10857" s="62" t="n">
        <v>47.08</v>
      </c>
      <c r="F10857" s="26" t="n">
        <v>7.86</v>
      </c>
      <c r="G10857" s="26" t="n">
        <v>369.82</v>
      </c>
    </row>
    <row r="10858" customFormat="false" ht="15" hidden="false" customHeight="false" outlineLevel="0" collapsed="false">
      <c r="A10858" s="64" t="s">
        <v>1353</v>
      </c>
      <c r="B10858" s="64"/>
      <c r="C10858" s="64"/>
      <c r="D10858" s="64"/>
      <c r="E10858" s="64"/>
      <c r="F10858" s="64"/>
      <c r="G10858" s="65" t="n">
        <v>48.71</v>
      </c>
    </row>
    <row r="10859" customFormat="false" ht="15" hidden="false" customHeight="false" outlineLevel="0" collapsed="false">
      <c r="A10859" s="64" t="s">
        <v>1354</v>
      </c>
      <c r="B10859" s="64"/>
      <c r="C10859" s="64"/>
      <c r="D10859" s="64"/>
      <c r="E10859" s="64"/>
      <c r="F10859" s="64"/>
      <c r="G10859" s="65" t="n">
        <v>37.4</v>
      </c>
    </row>
    <row r="10860" customFormat="false" ht="15" hidden="false" customHeight="false" outlineLevel="0" collapsed="false">
      <c r="A10860" s="64" t="s">
        <v>1355</v>
      </c>
      <c r="B10860" s="64"/>
      <c r="C10860" s="64"/>
      <c r="D10860" s="64"/>
      <c r="E10860" s="64"/>
      <c r="F10860" s="64"/>
      <c r="G10860" s="65" t="n">
        <v>86.1</v>
      </c>
    </row>
    <row r="10861" customFormat="false" ht="15" hidden="false" customHeight="false" outlineLevel="0" collapsed="false">
      <c r="A10861" s="64" t="s">
        <v>1356</v>
      </c>
      <c r="B10861" s="64"/>
      <c r="C10861" s="64"/>
      <c r="D10861" s="64"/>
      <c r="E10861" s="64"/>
      <c r="F10861" s="64"/>
      <c r="G10861" s="65" t="n">
        <v>0</v>
      </c>
    </row>
    <row r="10862" customFormat="false" ht="15" hidden="false" customHeight="false" outlineLevel="0" collapsed="false">
      <c r="A10862" s="64" t="s">
        <v>1357</v>
      </c>
      <c r="B10862" s="64"/>
      <c r="C10862" s="64"/>
      <c r="D10862" s="64"/>
      <c r="E10862" s="64"/>
      <c r="F10862" s="64"/>
      <c r="G10862" s="65" t="n">
        <v>22.09</v>
      </c>
    </row>
    <row r="10863" customFormat="false" ht="15" hidden="false" customHeight="false" outlineLevel="0" collapsed="false">
      <c r="A10863" s="64" t="s">
        <v>1358</v>
      </c>
      <c r="B10863" s="64"/>
      <c r="C10863" s="64"/>
      <c r="D10863" s="64"/>
      <c r="E10863" s="64"/>
      <c r="F10863" s="64"/>
      <c r="G10863" s="65" t="n">
        <v>0</v>
      </c>
    </row>
    <row r="10864" customFormat="false" ht="15" hidden="false" customHeight="false" outlineLevel="0" collapsed="false">
      <c r="A10864" s="64" t="s">
        <v>1359</v>
      </c>
      <c r="B10864" s="64"/>
      <c r="C10864" s="64"/>
      <c r="D10864" s="64"/>
      <c r="E10864" s="64"/>
      <c r="F10864" s="64"/>
      <c r="G10864" s="65" t="n">
        <v>22.09</v>
      </c>
    </row>
    <row r="10865" customFormat="false" ht="15" hidden="false" customHeight="false" outlineLevel="0" collapsed="false">
      <c r="A10865" s="64" t="s">
        <v>1360</v>
      </c>
      <c r="B10865" s="64"/>
      <c r="C10865" s="64"/>
      <c r="D10865" s="64"/>
      <c r="E10865" s="64"/>
      <c r="F10865" s="64"/>
      <c r="G10865" s="65" t="n">
        <v>108.19</v>
      </c>
    </row>
    <row r="10866" customFormat="false" ht="15" hidden="false" customHeight="false" outlineLevel="0" collapsed="false">
      <c r="A10866" s="64" t="s">
        <v>1361</v>
      </c>
      <c r="B10866" s="64"/>
      <c r="C10866" s="64"/>
      <c r="D10866" s="64"/>
      <c r="E10866" s="64"/>
      <c r="F10866" s="64"/>
      <c r="G10866" s="65" t="n">
        <v>22</v>
      </c>
    </row>
    <row r="10867" customFormat="false" ht="15" hidden="false" customHeight="false" outlineLevel="0" collapsed="false">
      <c r="A10867" s="64" t="s">
        <v>1362</v>
      </c>
      <c r="B10867" s="64"/>
      <c r="C10867" s="64"/>
      <c r="D10867" s="64"/>
      <c r="E10867" s="64"/>
      <c r="F10867" s="64"/>
      <c r="G10867" s="65" t="n">
        <f aca="false">G10865*G10866</f>
        <v>2380.18</v>
      </c>
    </row>
    <row r="10868" customFormat="false" ht="15" hidden="false" customHeight="false" outlineLevel="0" collapsed="false">
      <c r="A10868" s="66"/>
      <c r="B10868" s="66"/>
      <c r="C10868" s="66"/>
      <c r="D10868" s="66"/>
      <c r="E10868" s="66"/>
      <c r="F10868" s="66"/>
      <c r="G10868" s="66"/>
    </row>
    <row r="10869" customFormat="false" ht="76.5" hidden="false" customHeight="false" outlineLevel="0" collapsed="false">
      <c r="A10869" s="30" t="s">
        <v>1187</v>
      </c>
      <c r="B10869" s="30" t="s">
        <v>652</v>
      </c>
      <c r="C10869" s="61" t="s">
        <v>17</v>
      </c>
      <c r="D10869" s="61" t="s">
        <v>23</v>
      </c>
      <c r="E10869" s="62"/>
      <c r="F10869" s="25"/>
      <c r="G10869" s="25"/>
    </row>
    <row r="10870" customFormat="false" ht="25.5" hidden="false" customHeight="false" outlineLevel="0" collapsed="false">
      <c r="A10870" s="63" t="n">
        <v>3148</v>
      </c>
      <c r="B10870" s="23" t="s">
        <v>1716</v>
      </c>
      <c r="C10870" s="24" t="s">
        <v>1343</v>
      </c>
      <c r="D10870" s="24" t="s">
        <v>23</v>
      </c>
      <c r="E10870" s="62" t="n">
        <v>0.05</v>
      </c>
      <c r="F10870" s="26" t="n">
        <v>11.06</v>
      </c>
      <c r="G10870" s="26" t="n">
        <v>0.58</v>
      </c>
    </row>
    <row r="10871" customFormat="false" ht="51" hidden="false" customHeight="false" outlineLevel="0" collapsed="false">
      <c r="A10871" s="63" t="n">
        <v>6005</v>
      </c>
      <c r="B10871" s="23" t="s">
        <v>1958</v>
      </c>
      <c r="C10871" s="24" t="s">
        <v>1343</v>
      </c>
      <c r="D10871" s="24" t="s">
        <v>23</v>
      </c>
      <c r="E10871" s="62" t="n">
        <v>4</v>
      </c>
      <c r="F10871" s="26" t="n">
        <v>40.74</v>
      </c>
      <c r="G10871" s="26" t="n">
        <v>162.96</v>
      </c>
    </row>
    <row r="10872" customFormat="false" ht="38.25" hidden="false" customHeight="false" outlineLevel="0" collapsed="false">
      <c r="A10872" s="63" t="s">
        <v>1375</v>
      </c>
      <c r="B10872" s="23" t="s">
        <v>1376</v>
      </c>
      <c r="C10872" s="24" t="s">
        <v>17</v>
      </c>
      <c r="D10872" s="24" t="s">
        <v>1314</v>
      </c>
      <c r="E10872" s="62" t="n">
        <v>0.92</v>
      </c>
      <c r="F10872" s="26" t="n">
        <v>12.7</v>
      </c>
      <c r="G10872" s="26" t="n">
        <v>11.68</v>
      </c>
    </row>
    <row r="10873" customFormat="false" ht="38.25" hidden="false" customHeight="false" outlineLevel="0" collapsed="false">
      <c r="A10873" s="63" t="s">
        <v>1369</v>
      </c>
      <c r="B10873" s="23" t="s">
        <v>1370</v>
      </c>
      <c r="C10873" s="24" t="s">
        <v>17</v>
      </c>
      <c r="D10873" s="24" t="s">
        <v>1314</v>
      </c>
      <c r="E10873" s="62" t="n">
        <v>1.2</v>
      </c>
      <c r="F10873" s="26" t="n">
        <v>15.51</v>
      </c>
      <c r="G10873" s="26" t="n">
        <v>18.61</v>
      </c>
    </row>
    <row r="10874" customFormat="false" ht="15" hidden="false" customHeight="false" outlineLevel="0" collapsed="false">
      <c r="A10874" s="64" t="s">
        <v>1353</v>
      </c>
      <c r="B10874" s="64"/>
      <c r="C10874" s="64"/>
      <c r="D10874" s="64"/>
      <c r="E10874" s="64"/>
      <c r="F10874" s="64"/>
      <c r="G10874" s="65" t="n">
        <v>5.35</v>
      </c>
    </row>
    <row r="10875" customFormat="false" ht="15" hidden="false" customHeight="false" outlineLevel="0" collapsed="false">
      <c r="A10875" s="64" t="s">
        <v>1354</v>
      </c>
      <c r="B10875" s="64"/>
      <c r="C10875" s="64"/>
      <c r="D10875" s="64"/>
      <c r="E10875" s="64"/>
      <c r="F10875" s="64"/>
      <c r="G10875" s="65" t="n">
        <v>43.11</v>
      </c>
    </row>
    <row r="10876" customFormat="false" ht="15" hidden="false" customHeight="false" outlineLevel="0" collapsed="false">
      <c r="A10876" s="64" t="s">
        <v>1355</v>
      </c>
      <c r="B10876" s="64"/>
      <c r="C10876" s="64"/>
      <c r="D10876" s="64"/>
      <c r="E10876" s="64"/>
      <c r="F10876" s="64"/>
      <c r="G10876" s="65" t="n">
        <v>48.46</v>
      </c>
    </row>
    <row r="10877" customFormat="false" ht="15" hidden="false" customHeight="false" outlineLevel="0" collapsed="false">
      <c r="A10877" s="64" t="s">
        <v>1356</v>
      </c>
      <c r="B10877" s="64"/>
      <c r="C10877" s="64"/>
      <c r="D10877" s="64"/>
      <c r="E10877" s="64"/>
      <c r="F10877" s="64"/>
      <c r="G10877" s="65" t="n">
        <v>0</v>
      </c>
    </row>
    <row r="10878" customFormat="false" ht="15" hidden="false" customHeight="false" outlineLevel="0" collapsed="false">
      <c r="A10878" s="64" t="s">
        <v>1357</v>
      </c>
      <c r="B10878" s="64"/>
      <c r="C10878" s="64"/>
      <c r="D10878" s="64"/>
      <c r="E10878" s="64"/>
      <c r="F10878" s="64"/>
      <c r="G10878" s="65" t="n">
        <v>12.43</v>
      </c>
    </row>
    <row r="10879" customFormat="false" ht="15" hidden="false" customHeight="false" outlineLevel="0" collapsed="false">
      <c r="A10879" s="64" t="s">
        <v>1358</v>
      </c>
      <c r="B10879" s="64"/>
      <c r="C10879" s="64"/>
      <c r="D10879" s="64"/>
      <c r="E10879" s="64"/>
      <c r="F10879" s="64"/>
      <c r="G10879" s="65" t="n">
        <v>0</v>
      </c>
    </row>
    <row r="10880" customFormat="false" ht="15" hidden="false" customHeight="false" outlineLevel="0" collapsed="false">
      <c r="A10880" s="64" t="s">
        <v>1359</v>
      </c>
      <c r="B10880" s="64"/>
      <c r="C10880" s="64"/>
      <c r="D10880" s="64"/>
      <c r="E10880" s="64"/>
      <c r="F10880" s="64"/>
      <c r="G10880" s="65" t="n">
        <v>12.43</v>
      </c>
    </row>
    <row r="10881" customFormat="false" ht="15" hidden="false" customHeight="false" outlineLevel="0" collapsed="false">
      <c r="A10881" s="64" t="s">
        <v>1360</v>
      </c>
      <c r="B10881" s="64"/>
      <c r="C10881" s="64"/>
      <c r="D10881" s="64"/>
      <c r="E10881" s="64"/>
      <c r="F10881" s="64"/>
      <c r="G10881" s="65" t="n">
        <v>60.89</v>
      </c>
    </row>
    <row r="10882" customFormat="false" ht="15" hidden="false" customHeight="false" outlineLevel="0" collapsed="false">
      <c r="A10882" s="64" t="s">
        <v>1361</v>
      </c>
      <c r="B10882" s="64"/>
      <c r="C10882" s="64"/>
      <c r="D10882" s="64"/>
      <c r="E10882" s="64"/>
      <c r="F10882" s="64"/>
      <c r="G10882" s="65" t="n">
        <v>4</v>
      </c>
    </row>
    <row r="10883" customFormat="false" ht="15" hidden="false" customHeight="false" outlineLevel="0" collapsed="false">
      <c r="A10883" s="64" t="s">
        <v>1362</v>
      </c>
      <c r="B10883" s="64"/>
      <c r="C10883" s="64"/>
      <c r="D10883" s="64"/>
      <c r="E10883" s="64"/>
      <c r="F10883" s="64"/>
      <c r="G10883" s="65" t="n">
        <f aca="false">G10881*G10882</f>
        <v>243.56</v>
      </c>
    </row>
    <row r="10884" customFormat="false" ht="15" hidden="false" customHeight="false" outlineLevel="0" collapsed="false">
      <c r="A10884" s="66"/>
      <c r="B10884" s="66"/>
      <c r="C10884" s="66"/>
      <c r="D10884" s="66"/>
      <c r="E10884" s="66"/>
      <c r="F10884" s="66"/>
      <c r="G10884" s="66"/>
    </row>
    <row r="10885" customFormat="false" ht="102" hidden="false" customHeight="false" outlineLevel="0" collapsed="false">
      <c r="A10885" s="30" t="s">
        <v>1188</v>
      </c>
      <c r="B10885" s="30" t="s">
        <v>654</v>
      </c>
      <c r="C10885" s="61" t="s">
        <v>17</v>
      </c>
      <c r="D10885" s="61" t="s">
        <v>23</v>
      </c>
      <c r="E10885" s="62"/>
      <c r="F10885" s="25"/>
      <c r="G10885" s="25"/>
    </row>
    <row r="10886" customFormat="false" ht="38.25" hidden="false" customHeight="false" outlineLevel="0" collapsed="false">
      <c r="A10886" s="63" t="n">
        <v>11674</v>
      </c>
      <c r="B10886" s="23" t="s">
        <v>1959</v>
      </c>
      <c r="C10886" s="24" t="s">
        <v>1343</v>
      </c>
      <c r="D10886" s="24" t="s">
        <v>23</v>
      </c>
      <c r="E10886" s="62" t="n">
        <v>2</v>
      </c>
      <c r="F10886" s="26" t="n">
        <v>12.53</v>
      </c>
      <c r="G10886" s="26" t="n">
        <v>25.06</v>
      </c>
    </row>
    <row r="10887" customFormat="false" ht="25.5" hidden="false" customHeight="false" outlineLevel="0" collapsed="false">
      <c r="A10887" s="63" t="n">
        <v>20080</v>
      </c>
      <c r="B10887" s="23" t="s">
        <v>1960</v>
      </c>
      <c r="C10887" s="24" t="s">
        <v>1343</v>
      </c>
      <c r="D10887" s="24" t="s">
        <v>23</v>
      </c>
      <c r="E10887" s="62" t="n">
        <v>0.12</v>
      </c>
      <c r="F10887" s="26" t="n">
        <v>14.33</v>
      </c>
      <c r="G10887" s="26" t="n">
        <v>1.72</v>
      </c>
    </row>
    <row r="10888" customFormat="false" ht="25.5" hidden="false" customHeight="false" outlineLevel="0" collapsed="false">
      <c r="A10888" s="63" t="n">
        <v>20083</v>
      </c>
      <c r="B10888" s="23" t="s">
        <v>1947</v>
      </c>
      <c r="C10888" s="24" t="s">
        <v>1343</v>
      </c>
      <c r="D10888" s="24" t="s">
        <v>23</v>
      </c>
      <c r="E10888" s="62" t="n">
        <v>0.03</v>
      </c>
      <c r="F10888" s="26" t="n">
        <v>39.22</v>
      </c>
      <c r="G10888" s="26" t="n">
        <v>1.1</v>
      </c>
    </row>
    <row r="10889" customFormat="false" ht="38.25" hidden="false" customHeight="false" outlineLevel="0" collapsed="false">
      <c r="A10889" s="63" t="n">
        <v>3767</v>
      </c>
      <c r="B10889" s="23" t="s">
        <v>1945</v>
      </c>
      <c r="C10889" s="24" t="s">
        <v>1343</v>
      </c>
      <c r="D10889" s="24" t="s">
        <v>23</v>
      </c>
      <c r="E10889" s="62" t="n">
        <v>0.04</v>
      </c>
      <c r="F10889" s="26" t="n">
        <v>0.66</v>
      </c>
      <c r="G10889" s="26" t="n">
        <v>0.03</v>
      </c>
    </row>
    <row r="10890" customFormat="false" ht="38.25" hidden="false" customHeight="false" outlineLevel="0" collapsed="false">
      <c r="A10890" s="63" t="s">
        <v>1375</v>
      </c>
      <c r="B10890" s="23" t="s">
        <v>1376</v>
      </c>
      <c r="C10890" s="24" t="s">
        <v>17</v>
      </c>
      <c r="D10890" s="24" t="s">
        <v>1314</v>
      </c>
      <c r="E10890" s="62" t="n">
        <v>0.11</v>
      </c>
      <c r="F10890" s="26" t="n">
        <v>12.7</v>
      </c>
      <c r="G10890" s="26" t="n">
        <v>1.35</v>
      </c>
    </row>
    <row r="10891" customFormat="false" ht="38.25" hidden="false" customHeight="false" outlineLevel="0" collapsed="false">
      <c r="A10891" s="63" t="s">
        <v>1369</v>
      </c>
      <c r="B10891" s="23" t="s">
        <v>1370</v>
      </c>
      <c r="C10891" s="24" t="s">
        <v>17</v>
      </c>
      <c r="D10891" s="24" t="s">
        <v>1314</v>
      </c>
      <c r="E10891" s="62" t="n">
        <v>0.11</v>
      </c>
      <c r="F10891" s="26" t="n">
        <v>15.51</v>
      </c>
      <c r="G10891" s="26" t="n">
        <v>1.64</v>
      </c>
    </row>
    <row r="10892" customFormat="false" ht="15" hidden="false" customHeight="false" outlineLevel="0" collapsed="false">
      <c r="A10892" s="64" t="s">
        <v>1353</v>
      </c>
      <c r="B10892" s="64"/>
      <c r="C10892" s="64"/>
      <c r="D10892" s="64"/>
      <c r="E10892" s="64"/>
      <c r="F10892" s="64"/>
      <c r="G10892" s="65" t="n">
        <v>1.05</v>
      </c>
    </row>
    <row r="10893" customFormat="false" ht="15" hidden="false" customHeight="false" outlineLevel="0" collapsed="false">
      <c r="A10893" s="64" t="s">
        <v>1354</v>
      </c>
      <c r="B10893" s="64"/>
      <c r="C10893" s="64"/>
      <c r="D10893" s="64"/>
      <c r="E10893" s="64"/>
      <c r="F10893" s="64"/>
      <c r="G10893" s="65" t="n">
        <v>14.4</v>
      </c>
    </row>
    <row r="10894" customFormat="false" ht="15" hidden="false" customHeight="false" outlineLevel="0" collapsed="false">
      <c r="A10894" s="64" t="s">
        <v>1355</v>
      </c>
      <c r="B10894" s="64"/>
      <c r="C10894" s="64"/>
      <c r="D10894" s="64"/>
      <c r="E10894" s="64"/>
      <c r="F10894" s="64"/>
      <c r="G10894" s="65" t="n">
        <v>15.45</v>
      </c>
    </row>
    <row r="10895" customFormat="false" ht="15" hidden="false" customHeight="false" outlineLevel="0" collapsed="false">
      <c r="A10895" s="64" t="s">
        <v>1356</v>
      </c>
      <c r="B10895" s="64"/>
      <c r="C10895" s="64"/>
      <c r="D10895" s="64"/>
      <c r="E10895" s="64"/>
      <c r="F10895" s="64"/>
      <c r="G10895" s="65" t="n">
        <v>0</v>
      </c>
    </row>
    <row r="10896" customFormat="false" ht="15" hidden="false" customHeight="false" outlineLevel="0" collapsed="false">
      <c r="A10896" s="64" t="s">
        <v>1357</v>
      </c>
      <c r="B10896" s="64"/>
      <c r="C10896" s="64"/>
      <c r="D10896" s="64"/>
      <c r="E10896" s="64"/>
      <c r="F10896" s="64"/>
      <c r="G10896" s="65" t="n">
        <v>3.96</v>
      </c>
    </row>
    <row r="10897" customFormat="false" ht="15" hidden="false" customHeight="false" outlineLevel="0" collapsed="false">
      <c r="A10897" s="64" t="s">
        <v>1358</v>
      </c>
      <c r="B10897" s="64"/>
      <c r="C10897" s="64"/>
      <c r="D10897" s="64"/>
      <c r="E10897" s="64"/>
      <c r="F10897" s="64"/>
      <c r="G10897" s="65" t="n">
        <v>0</v>
      </c>
    </row>
    <row r="10898" customFormat="false" ht="15" hidden="false" customHeight="false" outlineLevel="0" collapsed="false">
      <c r="A10898" s="64" t="s">
        <v>1359</v>
      </c>
      <c r="B10898" s="64"/>
      <c r="C10898" s="64"/>
      <c r="D10898" s="64"/>
      <c r="E10898" s="64"/>
      <c r="F10898" s="64"/>
      <c r="G10898" s="65" t="n">
        <v>3.96</v>
      </c>
    </row>
    <row r="10899" customFormat="false" ht="15" hidden="false" customHeight="false" outlineLevel="0" collapsed="false">
      <c r="A10899" s="64" t="s">
        <v>1360</v>
      </c>
      <c r="B10899" s="64"/>
      <c r="C10899" s="64"/>
      <c r="D10899" s="64"/>
      <c r="E10899" s="64"/>
      <c r="F10899" s="64"/>
      <c r="G10899" s="65" t="n">
        <v>19.41</v>
      </c>
    </row>
    <row r="10900" customFormat="false" ht="15" hidden="false" customHeight="false" outlineLevel="0" collapsed="false">
      <c r="A10900" s="64" t="s">
        <v>1361</v>
      </c>
      <c r="B10900" s="64"/>
      <c r="C10900" s="64"/>
      <c r="D10900" s="64"/>
      <c r="E10900" s="64"/>
      <c r="F10900" s="64"/>
      <c r="G10900" s="65" t="n">
        <v>2</v>
      </c>
    </row>
    <row r="10901" customFormat="false" ht="15" hidden="false" customHeight="false" outlineLevel="0" collapsed="false">
      <c r="A10901" s="64" t="s">
        <v>1362</v>
      </c>
      <c r="B10901" s="64"/>
      <c r="C10901" s="64"/>
      <c r="D10901" s="64"/>
      <c r="E10901" s="64"/>
      <c r="F10901" s="64"/>
      <c r="G10901" s="65" t="n">
        <f aca="false">G10899*G10900</f>
        <v>38.82</v>
      </c>
    </row>
    <row r="10902" customFormat="false" ht="15" hidden="false" customHeight="false" outlineLevel="0" collapsed="false">
      <c r="A10902" s="66"/>
      <c r="B10902" s="66"/>
      <c r="C10902" s="66"/>
      <c r="D10902" s="66"/>
      <c r="E10902" s="66"/>
      <c r="F10902" s="66"/>
      <c r="G10902" s="66"/>
    </row>
    <row r="10903" customFormat="false" ht="102" hidden="false" customHeight="false" outlineLevel="0" collapsed="false">
      <c r="A10903" s="30" t="s">
        <v>1189</v>
      </c>
      <c r="B10903" s="30" t="s">
        <v>656</v>
      </c>
      <c r="C10903" s="61" t="s">
        <v>17</v>
      </c>
      <c r="D10903" s="61" t="s">
        <v>23</v>
      </c>
      <c r="E10903" s="62"/>
      <c r="F10903" s="25"/>
      <c r="G10903" s="25"/>
    </row>
    <row r="10904" customFormat="false" ht="38.25" hidden="false" customHeight="false" outlineLevel="0" collapsed="false">
      <c r="A10904" s="63" t="n">
        <v>11675</v>
      </c>
      <c r="B10904" s="23" t="s">
        <v>1934</v>
      </c>
      <c r="C10904" s="24" t="s">
        <v>1343</v>
      </c>
      <c r="D10904" s="24" t="s">
        <v>23</v>
      </c>
      <c r="E10904" s="62" t="n">
        <v>2</v>
      </c>
      <c r="F10904" s="26" t="n">
        <v>19.89</v>
      </c>
      <c r="G10904" s="26" t="n">
        <v>39.78</v>
      </c>
    </row>
    <row r="10905" customFormat="false" ht="25.5" hidden="false" customHeight="false" outlineLevel="0" collapsed="false">
      <c r="A10905" s="63" t="n">
        <v>20080</v>
      </c>
      <c r="B10905" s="23" t="s">
        <v>1960</v>
      </c>
      <c r="C10905" s="24" t="s">
        <v>1343</v>
      </c>
      <c r="D10905" s="24" t="s">
        <v>23</v>
      </c>
      <c r="E10905" s="62" t="n">
        <v>0.12</v>
      </c>
      <c r="F10905" s="26" t="n">
        <v>14.33</v>
      </c>
      <c r="G10905" s="26" t="n">
        <v>1.72</v>
      </c>
    </row>
    <row r="10906" customFormat="false" ht="25.5" hidden="false" customHeight="false" outlineLevel="0" collapsed="false">
      <c r="A10906" s="63" t="n">
        <v>20083</v>
      </c>
      <c r="B10906" s="23" t="s">
        <v>1947</v>
      </c>
      <c r="C10906" s="24" t="s">
        <v>1343</v>
      </c>
      <c r="D10906" s="24" t="s">
        <v>23</v>
      </c>
      <c r="E10906" s="62" t="n">
        <v>0.03</v>
      </c>
      <c r="F10906" s="26" t="n">
        <v>39.22</v>
      </c>
      <c r="G10906" s="26" t="n">
        <v>1.1</v>
      </c>
    </row>
    <row r="10907" customFormat="false" ht="38.25" hidden="false" customHeight="false" outlineLevel="0" collapsed="false">
      <c r="A10907" s="63" t="n">
        <v>3767</v>
      </c>
      <c r="B10907" s="23" t="s">
        <v>1945</v>
      </c>
      <c r="C10907" s="24" t="s">
        <v>1343</v>
      </c>
      <c r="D10907" s="24" t="s">
        <v>23</v>
      </c>
      <c r="E10907" s="62" t="n">
        <v>0.05</v>
      </c>
      <c r="F10907" s="26" t="n">
        <v>0.66</v>
      </c>
      <c r="G10907" s="26" t="n">
        <v>0.03</v>
      </c>
    </row>
    <row r="10908" customFormat="false" ht="38.25" hidden="false" customHeight="false" outlineLevel="0" collapsed="false">
      <c r="A10908" s="63" t="s">
        <v>1375</v>
      </c>
      <c r="B10908" s="23" t="s">
        <v>1376</v>
      </c>
      <c r="C10908" s="24" t="s">
        <v>17</v>
      </c>
      <c r="D10908" s="24" t="s">
        <v>1314</v>
      </c>
      <c r="E10908" s="62" t="n">
        <v>0.32</v>
      </c>
      <c r="F10908" s="26" t="n">
        <v>12.7</v>
      </c>
      <c r="G10908" s="26" t="n">
        <v>4.04</v>
      </c>
    </row>
    <row r="10909" customFormat="false" ht="38.25" hidden="false" customHeight="false" outlineLevel="0" collapsed="false">
      <c r="A10909" s="63" t="s">
        <v>1369</v>
      </c>
      <c r="B10909" s="23" t="s">
        <v>1370</v>
      </c>
      <c r="C10909" s="24" t="s">
        <v>17</v>
      </c>
      <c r="D10909" s="24" t="s">
        <v>1314</v>
      </c>
      <c r="E10909" s="62" t="n">
        <v>0.32</v>
      </c>
      <c r="F10909" s="26" t="n">
        <v>15.51</v>
      </c>
      <c r="G10909" s="26" t="n">
        <v>4.93</v>
      </c>
    </row>
    <row r="10910" customFormat="false" ht="15" hidden="false" customHeight="false" outlineLevel="0" collapsed="false">
      <c r="A10910" s="64" t="s">
        <v>1353</v>
      </c>
      <c r="B10910" s="64"/>
      <c r="C10910" s="64"/>
      <c r="D10910" s="64"/>
      <c r="E10910" s="64"/>
      <c r="F10910" s="64"/>
      <c r="G10910" s="65" t="n">
        <v>3.15</v>
      </c>
    </row>
    <row r="10911" customFormat="false" ht="15" hidden="false" customHeight="false" outlineLevel="0" collapsed="false">
      <c r="A10911" s="64" t="s">
        <v>1354</v>
      </c>
      <c r="B10911" s="64"/>
      <c r="C10911" s="64"/>
      <c r="D10911" s="64"/>
      <c r="E10911" s="64"/>
      <c r="F10911" s="64"/>
      <c r="G10911" s="65" t="n">
        <v>22.65</v>
      </c>
    </row>
    <row r="10912" customFormat="false" ht="15" hidden="false" customHeight="false" outlineLevel="0" collapsed="false">
      <c r="A10912" s="64" t="s">
        <v>1355</v>
      </c>
      <c r="B10912" s="64"/>
      <c r="C10912" s="64"/>
      <c r="D10912" s="64"/>
      <c r="E10912" s="64"/>
      <c r="F10912" s="64"/>
      <c r="G10912" s="65" t="n">
        <v>25.8</v>
      </c>
    </row>
    <row r="10913" customFormat="false" ht="15" hidden="false" customHeight="false" outlineLevel="0" collapsed="false">
      <c r="A10913" s="64" t="s">
        <v>1356</v>
      </c>
      <c r="B10913" s="64"/>
      <c r="C10913" s="64"/>
      <c r="D10913" s="64"/>
      <c r="E10913" s="64"/>
      <c r="F10913" s="64"/>
      <c r="G10913" s="65" t="n">
        <v>0</v>
      </c>
    </row>
    <row r="10914" customFormat="false" ht="15" hidden="false" customHeight="false" outlineLevel="0" collapsed="false">
      <c r="A10914" s="64" t="s">
        <v>1357</v>
      </c>
      <c r="B10914" s="64"/>
      <c r="C10914" s="64"/>
      <c r="D10914" s="64"/>
      <c r="E10914" s="64"/>
      <c r="F10914" s="64"/>
      <c r="G10914" s="65" t="n">
        <v>6.62</v>
      </c>
    </row>
    <row r="10915" customFormat="false" ht="15" hidden="false" customHeight="false" outlineLevel="0" collapsed="false">
      <c r="A10915" s="64" t="s">
        <v>1358</v>
      </c>
      <c r="B10915" s="64"/>
      <c r="C10915" s="64"/>
      <c r="D10915" s="64"/>
      <c r="E10915" s="64"/>
      <c r="F10915" s="64"/>
      <c r="G10915" s="65" t="n">
        <v>0</v>
      </c>
    </row>
    <row r="10916" customFormat="false" ht="15" hidden="false" customHeight="false" outlineLevel="0" collapsed="false">
      <c r="A10916" s="64" t="s">
        <v>1359</v>
      </c>
      <c r="B10916" s="64"/>
      <c r="C10916" s="64"/>
      <c r="D10916" s="64"/>
      <c r="E10916" s="64"/>
      <c r="F10916" s="64"/>
      <c r="G10916" s="65" t="n">
        <v>6.62</v>
      </c>
    </row>
    <row r="10917" customFormat="false" ht="15" hidden="false" customHeight="false" outlineLevel="0" collapsed="false">
      <c r="A10917" s="64" t="s">
        <v>1360</v>
      </c>
      <c r="B10917" s="64"/>
      <c r="C10917" s="64"/>
      <c r="D10917" s="64"/>
      <c r="E10917" s="64"/>
      <c r="F10917" s="64"/>
      <c r="G10917" s="65" t="n">
        <v>32.42</v>
      </c>
    </row>
    <row r="10918" customFormat="false" ht="15" hidden="false" customHeight="false" outlineLevel="0" collapsed="false">
      <c r="A10918" s="64" t="s">
        <v>1361</v>
      </c>
      <c r="B10918" s="64"/>
      <c r="C10918" s="64"/>
      <c r="D10918" s="64"/>
      <c r="E10918" s="64"/>
      <c r="F10918" s="64"/>
      <c r="G10918" s="65" t="n">
        <v>2</v>
      </c>
    </row>
    <row r="10919" customFormat="false" ht="15" hidden="false" customHeight="false" outlineLevel="0" collapsed="false">
      <c r="A10919" s="64" t="s">
        <v>1362</v>
      </c>
      <c r="B10919" s="64"/>
      <c r="C10919" s="64"/>
      <c r="D10919" s="64"/>
      <c r="E10919" s="64"/>
      <c r="F10919" s="64"/>
      <c r="G10919" s="65" t="n">
        <f aca="false">G10917*G10918</f>
        <v>64.84</v>
      </c>
    </row>
    <row r="10920" customFormat="false" ht="15" hidden="false" customHeight="false" outlineLevel="0" collapsed="false">
      <c r="A10920" s="66"/>
      <c r="B10920" s="66"/>
      <c r="C10920" s="66"/>
      <c r="D10920" s="66"/>
      <c r="E10920" s="66"/>
      <c r="F10920" s="66"/>
      <c r="G10920" s="66"/>
    </row>
    <row r="10921" customFormat="false" ht="102" hidden="false" customHeight="false" outlineLevel="0" collapsed="false">
      <c r="A10921" s="30" t="s">
        <v>1190</v>
      </c>
      <c r="B10921" s="30" t="s">
        <v>658</v>
      </c>
      <c r="C10921" s="61" t="s">
        <v>17</v>
      </c>
      <c r="D10921" s="61" t="s">
        <v>23</v>
      </c>
      <c r="E10921" s="62"/>
      <c r="F10921" s="25"/>
      <c r="G10921" s="25"/>
    </row>
    <row r="10922" customFormat="false" ht="25.5" hidden="false" customHeight="false" outlineLevel="0" collapsed="false">
      <c r="A10922" s="63" t="n">
        <v>3148</v>
      </c>
      <c r="B10922" s="23" t="s">
        <v>1716</v>
      </c>
      <c r="C10922" s="24" t="s">
        <v>1343</v>
      </c>
      <c r="D10922" s="24" t="s">
        <v>23</v>
      </c>
      <c r="E10922" s="62" t="n">
        <v>0.01</v>
      </c>
      <c r="F10922" s="26" t="n">
        <v>11.06</v>
      </c>
      <c r="G10922" s="26" t="n">
        <v>0.11</v>
      </c>
    </row>
    <row r="10923" customFormat="false" ht="38.25" hidden="false" customHeight="false" outlineLevel="0" collapsed="false">
      <c r="A10923" s="63" t="n">
        <v>6019</v>
      </c>
      <c r="B10923" s="23" t="s">
        <v>1961</v>
      </c>
      <c r="C10923" s="24" t="s">
        <v>1343</v>
      </c>
      <c r="D10923" s="24" t="s">
        <v>23</v>
      </c>
      <c r="E10923" s="62" t="n">
        <v>1</v>
      </c>
      <c r="F10923" s="26" t="n">
        <v>26.36</v>
      </c>
      <c r="G10923" s="26" t="n">
        <v>26.36</v>
      </c>
    </row>
    <row r="10924" customFormat="false" ht="38.25" hidden="false" customHeight="false" outlineLevel="0" collapsed="false">
      <c r="A10924" s="63" t="s">
        <v>1375</v>
      </c>
      <c r="B10924" s="23" t="s">
        <v>1376</v>
      </c>
      <c r="C10924" s="24" t="s">
        <v>17</v>
      </c>
      <c r="D10924" s="24" t="s">
        <v>1314</v>
      </c>
      <c r="E10924" s="62" t="n">
        <v>0.77</v>
      </c>
      <c r="F10924" s="26" t="n">
        <v>12.7</v>
      </c>
      <c r="G10924" s="26" t="n">
        <v>9.83</v>
      </c>
    </row>
    <row r="10925" customFormat="false" ht="38.25" hidden="false" customHeight="false" outlineLevel="0" collapsed="false">
      <c r="A10925" s="63" t="s">
        <v>1369</v>
      </c>
      <c r="B10925" s="23" t="s">
        <v>1370</v>
      </c>
      <c r="C10925" s="24" t="s">
        <v>17</v>
      </c>
      <c r="D10925" s="24" t="s">
        <v>1314</v>
      </c>
      <c r="E10925" s="62" t="n">
        <v>0.77</v>
      </c>
      <c r="F10925" s="26" t="n">
        <v>15.51</v>
      </c>
      <c r="G10925" s="26" t="n">
        <v>12.01</v>
      </c>
    </row>
    <row r="10926" customFormat="false" ht="15" hidden="false" customHeight="false" outlineLevel="0" collapsed="false">
      <c r="A10926" s="64" t="s">
        <v>1353</v>
      </c>
      <c r="B10926" s="64"/>
      <c r="C10926" s="64"/>
      <c r="D10926" s="64"/>
      <c r="E10926" s="64"/>
      <c r="F10926" s="64"/>
      <c r="G10926" s="65" t="n">
        <v>15.34</v>
      </c>
    </row>
    <row r="10927" customFormat="false" ht="15" hidden="false" customHeight="false" outlineLevel="0" collapsed="false">
      <c r="A10927" s="64" t="s">
        <v>1354</v>
      </c>
      <c r="B10927" s="64"/>
      <c r="C10927" s="64"/>
      <c r="D10927" s="64"/>
      <c r="E10927" s="64"/>
      <c r="F10927" s="64"/>
      <c r="G10927" s="65" t="n">
        <v>32.97</v>
      </c>
    </row>
    <row r="10928" customFormat="false" ht="15" hidden="false" customHeight="false" outlineLevel="0" collapsed="false">
      <c r="A10928" s="64" t="s">
        <v>1355</v>
      </c>
      <c r="B10928" s="64"/>
      <c r="C10928" s="64"/>
      <c r="D10928" s="64"/>
      <c r="E10928" s="64"/>
      <c r="F10928" s="64"/>
      <c r="G10928" s="65" t="n">
        <v>48.31</v>
      </c>
    </row>
    <row r="10929" customFormat="false" ht="15" hidden="false" customHeight="false" outlineLevel="0" collapsed="false">
      <c r="A10929" s="64" t="s">
        <v>1356</v>
      </c>
      <c r="B10929" s="64"/>
      <c r="C10929" s="64"/>
      <c r="D10929" s="64"/>
      <c r="E10929" s="64"/>
      <c r="F10929" s="64"/>
      <c r="G10929" s="65" t="n">
        <v>0</v>
      </c>
    </row>
    <row r="10930" customFormat="false" ht="15" hidden="false" customHeight="false" outlineLevel="0" collapsed="false">
      <c r="A10930" s="64" t="s">
        <v>1357</v>
      </c>
      <c r="B10930" s="64"/>
      <c r="C10930" s="64"/>
      <c r="D10930" s="64"/>
      <c r="E10930" s="64"/>
      <c r="F10930" s="64"/>
      <c r="G10930" s="65" t="n">
        <v>12.39</v>
      </c>
    </row>
    <row r="10931" customFormat="false" ht="15" hidden="false" customHeight="false" outlineLevel="0" collapsed="false">
      <c r="A10931" s="64" t="s">
        <v>1358</v>
      </c>
      <c r="B10931" s="64"/>
      <c r="C10931" s="64"/>
      <c r="D10931" s="64"/>
      <c r="E10931" s="64"/>
      <c r="F10931" s="64"/>
      <c r="G10931" s="65" t="n">
        <v>0</v>
      </c>
    </row>
    <row r="10932" customFormat="false" ht="15" hidden="false" customHeight="false" outlineLevel="0" collapsed="false">
      <c r="A10932" s="64" t="s">
        <v>1359</v>
      </c>
      <c r="B10932" s="64"/>
      <c r="C10932" s="64"/>
      <c r="D10932" s="64"/>
      <c r="E10932" s="64"/>
      <c r="F10932" s="64"/>
      <c r="G10932" s="65" t="n">
        <v>12.39</v>
      </c>
    </row>
    <row r="10933" customFormat="false" ht="15" hidden="false" customHeight="false" outlineLevel="0" collapsed="false">
      <c r="A10933" s="64" t="s">
        <v>1360</v>
      </c>
      <c r="B10933" s="64"/>
      <c r="C10933" s="64"/>
      <c r="D10933" s="64"/>
      <c r="E10933" s="64"/>
      <c r="F10933" s="64"/>
      <c r="G10933" s="65" t="n">
        <v>60.7</v>
      </c>
    </row>
    <row r="10934" customFormat="false" ht="15" hidden="false" customHeight="false" outlineLevel="0" collapsed="false">
      <c r="A10934" s="64" t="s">
        <v>1361</v>
      </c>
      <c r="B10934" s="64"/>
      <c r="C10934" s="64"/>
      <c r="D10934" s="64"/>
      <c r="E10934" s="64"/>
      <c r="F10934" s="64"/>
      <c r="G10934" s="65" t="n">
        <v>1</v>
      </c>
    </row>
    <row r="10935" customFormat="false" ht="15" hidden="false" customHeight="false" outlineLevel="0" collapsed="false">
      <c r="A10935" s="64" t="s">
        <v>1362</v>
      </c>
      <c r="B10935" s="64"/>
      <c r="C10935" s="64"/>
      <c r="D10935" s="64"/>
      <c r="E10935" s="64"/>
      <c r="F10935" s="64"/>
      <c r="G10935" s="65" t="n">
        <f aca="false">G10933*G10934</f>
        <v>60.7</v>
      </c>
    </row>
    <row r="10936" customFormat="false" ht="15" hidden="false" customHeight="false" outlineLevel="0" collapsed="false">
      <c r="A10936" s="66"/>
      <c r="B10936" s="66"/>
      <c r="C10936" s="66"/>
      <c r="D10936" s="66"/>
      <c r="E10936" s="66"/>
      <c r="F10936" s="66"/>
      <c r="G10936" s="66"/>
    </row>
    <row r="10937" customFormat="false" ht="102" hidden="false" customHeight="false" outlineLevel="0" collapsed="false">
      <c r="A10937" s="30" t="s">
        <v>1191</v>
      </c>
      <c r="B10937" s="30" t="s">
        <v>1192</v>
      </c>
      <c r="C10937" s="61" t="s">
        <v>17</v>
      </c>
      <c r="D10937" s="61" t="s">
        <v>23</v>
      </c>
      <c r="E10937" s="62"/>
      <c r="F10937" s="25"/>
      <c r="G10937" s="25"/>
    </row>
    <row r="10938" customFormat="false" ht="25.5" hidden="false" customHeight="false" outlineLevel="0" collapsed="false">
      <c r="A10938" s="63" t="n">
        <v>3148</v>
      </c>
      <c r="B10938" s="23" t="s">
        <v>1716</v>
      </c>
      <c r="C10938" s="24" t="s">
        <v>1343</v>
      </c>
      <c r="D10938" s="24" t="s">
        <v>23</v>
      </c>
      <c r="E10938" s="62" t="n">
        <v>0.02</v>
      </c>
      <c r="F10938" s="26" t="n">
        <v>11.06</v>
      </c>
      <c r="G10938" s="26" t="n">
        <v>0.21</v>
      </c>
    </row>
    <row r="10939" customFormat="false" ht="38.25" hidden="false" customHeight="false" outlineLevel="0" collapsed="false">
      <c r="A10939" s="63" t="n">
        <v>6017</v>
      </c>
      <c r="B10939" s="23" t="s">
        <v>2205</v>
      </c>
      <c r="C10939" s="24" t="s">
        <v>1343</v>
      </c>
      <c r="D10939" s="24" t="s">
        <v>23</v>
      </c>
      <c r="E10939" s="62" t="n">
        <v>1</v>
      </c>
      <c r="F10939" s="26" t="n">
        <v>35.92</v>
      </c>
      <c r="G10939" s="26" t="n">
        <v>35.92</v>
      </c>
    </row>
    <row r="10940" customFormat="false" ht="38.25" hidden="false" customHeight="false" outlineLevel="0" collapsed="false">
      <c r="A10940" s="63" t="s">
        <v>1375</v>
      </c>
      <c r="B10940" s="23" t="s">
        <v>1376</v>
      </c>
      <c r="C10940" s="24" t="s">
        <v>17</v>
      </c>
      <c r="D10940" s="24" t="s">
        <v>1314</v>
      </c>
      <c r="E10940" s="62" t="n">
        <v>0.79</v>
      </c>
      <c r="F10940" s="26" t="n">
        <v>12.7</v>
      </c>
      <c r="G10940" s="26" t="n">
        <v>10.02</v>
      </c>
    </row>
    <row r="10941" customFormat="false" ht="38.25" hidden="false" customHeight="false" outlineLevel="0" collapsed="false">
      <c r="A10941" s="63" t="s">
        <v>1369</v>
      </c>
      <c r="B10941" s="23" t="s">
        <v>1370</v>
      </c>
      <c r="C10941" s="24" t="s">
        <v>17</v>
      </c>
      <c r="D10941" s="24" t="s">
        <v>1314</v>
      </c>
      <c r="E10941" s="62" t="n">
        <v>0.79</v>
      </c>
      <c r="F10941" s="26" t="n">
        <v>15.51</v>
      </c>
      <c r="G10941" s="26" t="n">
        <v>12.24</v>
      </c>
    </row>
    <row r="10942" customFormat="false" ht="15" hidden="false" customHeight="false" outlineLevel="0" collapsed="false">
      <c r="A10942" s="64" t="s">
        <v>1353</v>
      </c>
      <c r="B10942" s="64"/>
      <c r="C10942" s="64"/>
      <c r="D10942" s="64"/>
      <c r="E10942" s="64"/>
      <c r="F10942" s="64"/>
      <c r="G10942" s="65" t="n">
        <v>15.63</v>
      </c>
    </row>
    <row r="10943" customFormat="false" ht="15" hidden="false" customHeight="false" outlineLevel="0" collapsed="false">
      <c r="A10943" s="64" t="s">
        <v>1354</v>
      </c>
      <c r="B10943" s="64"/>
      <c r="C10943" s="64"/>
      <c r="D10943" s="64"/>
      <c r="E10943" s="64"/>
      <c r="F10943" s="64"/>
      <c r="G10943" s="65" t="n">
        <v>42.75</v>
      </c>
    </row>
    <row r="10944" customFormat="false" ht="15" hidden="false" customHeight="false" outlineLevel="0" collapsed="false">
      <c r="A10944" s="64" t="s">
        <v>1355</v>
      </c>
      <c r="B10944" s="64"/>
      <c r="C10944" s="64"/>
      <c r="D10944" s="64"/>
      <c r="E10944" s="64"/>
      <c r="F10944" s="64"/>
      <c r="G10944" s="65" t="n">
        <v>58.38</v>
      </c>
    </row>
    <row r="10945" customFormat="false" ht="15" hidden="false" customHeight="false" outlineLevel="0" collapsed="false">
      <c r="A10945" s="64" t="s">
        <v>1356</v>
      </c>
      <c r="B10945" s="64"/>
      <c r="C10945" s="64"/>
      <c r="D10945" s="64"/>
      <c r="E10945" s="64"/>
      <c r="F10945" s="64"/>
      <c r="G10945" s="65" t="n">
        <v>0</v>
      </c>
    </row>
    <row r="10946" customFormat="false" ht="15" hidden="false" customHeight="false" outlineLevel="0" collapsed="false">
      <c r="A10946" s="64" t="s">
        <v>1357</v>
      </c>
      <c r="B10946" s="64"/>
      <c r="C10946" s="64"/>
      <c r="D10946" s="64"/>
      <c r="E10946" s="64"/>
      <c r="F10946" s="64"/>
      <c r="G10946" s="65" t="n">
        <v>14.98</v>
      </c>
    </row>
    <row r="10947" customFormat="false" ht="15" hidden="false" customHeight="false" outlineLevel="0" collapsed="false">
      <c r="A10947" s="64" t="s">
        <v>1358</v>
      </c>
      <c r="B10947" s="64"/>
      <c r="C10947" s="64"/>
      <c r="D10947" s="64"/>
      <c r="E10947" s="64"/>
      <c r="F10947" s="64"/>
      <c r="G10947" s="65" t="n">
        <v>0</v>
      </c>
    </row>
    <row r="10948" customFormat="false" ht="15" hidden="false" customHeight="false" outlineLevel="0" collapsed="false">
      <c r="A10948" s="64" t="s">
        <v>1359</v>
      </c>
      <c r="B10948" s="64"/>
      <c r="C10948" s="64"/>
      <c r="D10948" s="64"/>
      <c r="E10948" s="64"/>
      <c r="F10948" s="64"/>
      <c r="G10948" s="65" t="n">
        <v>14.98</v>
      </c>
    </row>
    <row r="10949" customFormat="false" ht="15" hidden="false" customHeight="false" outlineLevel="0" collapsed="false">
      <c r="A10949" s="64" t="s">
        <v>1360</v>
      </c>
      <c r="B10949" s="64"/>
      <c r="C10949" s="64"/>
      <c r="D10949" s="64"/>
      <c r="E10949" s="64"/>
      <c r="F10949" s="64"/>
      <c r="G10949" s="65" t="n">
        <v>73.36</v>
      </c>
    </row>
    <row r="10950" customFormat="false" ht="15" hidden="false" customHeight="false" outlineLevel="0" collapsed="false">
      <c r="A10950" s="64" t="s">
        <v>1361</v>
      </c>
      <c r="B10950" s="64"/>
      <c r="C10950" s="64"/>
      <c r="D10950" s="64"/>
      <c r="E10950" s="64"/>
      <c r="F10950" s="64"/>
      <c r="G10950" s="65" t="n">
        <v>1</v>
      </c>
    </row>
    <row r="10951" customFormat="false" ht="15" hidden="false" customHeight="false" outlineLevel="0" collapsed="false">
      <c r="A10951" s="64" t="s">
        <v>1362</v>
      </c>
      <c r="B10951" s="64"/>
      <c r="C10951" s="64"/>
      <c r="D10951" s="64"/>
      <c r="E10951" s="64"/>
      <c r="F10951" s="64"/>
      <c r="G10951" s="65" t="n">
        <f aca="false">G10949*G10950</f>
        <v>73.36</v>
      </c>
    </row>
    <row r="10952" customFormat="false" ht="15" hidden="false" customHeight="false" outlineLevel="0" collapsed="false">
      <c r="A10952" s="66"/>
      <c r="B10952" s="66"/>
      <c r="C10952" s="66"/>
      <c r="D10952" s="66"/>
      <c r="E10952" s="66"/>
      <c r="F10952" s="66"/>
      <c r="G10952" s="66"/>
    </row>
    <row r="10953" customFormat="false" ht="89.25" hidden="false" customHeight="false" outlineLevel="0" collapsed="false">
      <c r="A10953" s="30" t="s">
        <v>1193</v>
      </c>
      <c r="B10953" s="30" t="s">
        <v>660</v>
      </c>
      <c r="C10953" s="61" t="s">
        <v>17</v>
      </c>
      <c r="D10953" s="61" t="s">
        <v>49</v>
      </c>
      <c r="E10953" s="62"/>
      <c r="F10953" s="25"/>
      <c r="G10953" s="25"/>
    </row>
    <row r="10954" customFormat="false" ht="38.25" hidden="false" customHeight="false" outlineLevel="0" collapsed="false">
      <c r="A10954" s="63" t="n">
        <v>3767</v>
      </c>
      <c r="B10954" s="23" t="s">
        <v>1945</v>
      </c>
      <c r="C10954" s="24" t="s">
        <v>1343</v>
      </c>
      <c r="D10954" s="24" t="s">
        <v>23</v>
      </c>
      <c r="E10954" s="62" t="n">
        <v>0.33</v>
      </c>
      <c r="F10954" s="26" t="n">
        <v>0.66</v>
      </c>
      <c r="G10954" s="26" t="n">
        <v>0.22</v>
      </c>
    </row>
    <row r="10955" customFormat="false" ht="38.25" hidden="false" customHeight="false" outlineLevel="0" collapsed="false">
      <c r="A10955" s="63" t="s">
        <v>1375</v>
      </c>
      <c r="B10955" s="23" t="s">
        <v>1376</v>
      </c>
      <c r="C10955" s="24" t="s">
        <v>17</v>
      </c>
      <c r="D10955" s="24" t="s">
        <v>1314</v>
      </c>
      <c r="E10955" s="62" t="n">
        <v>6.25</v>
      </c>
      <c r="F10955" s="26" t="n">
        <v>12.7</v>
      </c>
      <c r="G10955" s="26" t="n">
        <v>79.37</v>
      </c>
    </row>
    <row r="10956" customFormat="false" ht="38.25" hidden="false" customHeight="false" outlineLevel="0" collapsed="false">
      <c r="A10956" s="63" t="s">
        <v>1369</v>
      </c>
      <c r="B10956" s="23" t="s">
        <v>1370</v>
      </c>
      <c r="C10956" s="24" t="s">
        <v>17</v>
      </c>
      <c r="D10956" s="24" t="s">
        <v>1314</v>
      </c>
      <c r="E10956" s="62" t="n">
        <v>6.25</v>
      </c>
      <c r="F10956" s="26" t="n">
        <v>15.51</v>
      </c>
      <c r="G10956" s="26" t="n">
        <v>96.94</v>
      </c>
    </row>
    <row r="10957" customFormat="false" ht="25.5" hidden="false" customHeight="false" outlineLevel="0" collapsed="false">
      <c r="A10957" s="63" t="n">
        <v>9868</v>
      </c>
      <c r="B10957" s="23" t="s">
        <v>1943</v>
      </c>
      <c r="C10957" s="24" t="s">
        <v>1343</v>
      </c>
      <c r="D10957" s="24" t="s">
        <v>49</v>
      </c>
      <c r="E10957" s="62" t="n">
        <v>49.02</v>
      </c>
      <c r="F10957" s="26" t="n">
        <v>3.18</v>
      </c>
      <c r="G10957" s="26" t="n">
        <v>155.89</v>
      </c>
    </row>
    <row r="10958" customFormat="false" ht="15" hidden="false" customHeight="false" outlineLevel="0" collapsed="false">
      <c r="A10958" s="64" t="s">
        <v>1353</v>
      </c>
      <c r="B10958" s="64"/>
      <c r="C10958" s="64"/>
      <c r="D10958" s="64"/>
      <c r="E10958" s="64"/>
      <c r="F10958" s="64"/>
      <c r="G10958" s="65" t="n">
        <v>2.63</v>
      </c>
    </row>
    <row r="10959" customFormat="false" ht="15" hidden="false" customHeight="false" outlineLevel="0" collapsed="false">
      <c r="A10959" s="64" t="s">
        <v>1354</v>
      </c>
      <c r="B10959" s="64"/>
      <c r="C10959" s="64"/>
      <c r="D10959" s="64"/>
      <c r="E10959" s="64"/>
      <c r="F10959" s="64"/>
      <c r="G10959" s="65" t="n">
        <v>4.44</v>
      </c>
    </row>
    <row r="10960" customFormat="false" ht="15" hidden="false" customHeight="false" outlineLevel="0" collapsed="false">
      <c r="A10960" s="64" t="s">
        <v>1355</v>
      </c>
      <c r="B10960" s="64"/>
      <c r="C10960" s="64"/>
      <c r="D10960" s="64"/>
      <c r="E10960" s="64"/>
      <c r="F10960" s="64"/>
      <c r="G10960" s="65" t="n">
        <v>7.07</v>
      </c>
    </row>
    <row r="10961" customFormat="false" ht="15" hidden="false" customHeight="false" outlineLevel="0" collapsed="false">
      <c r="A10961" s="64" t="s">
        <v>1356</v>
      </c>
      <c r="B10961" s="64"/>
      <c r="C10961" s="64"/>
      <c r="D10961" s="64"/>
      <c r="E10961" s="64"/>
      <c r="F10961" s="64"/>
      <c r="G10961" s="65" t="n">
        <v>0</v>
      </c>
    </row>
    <row r="10962" customFormat="false" ht="15" hidden="false" customHeight="false" outlineLevel="0" collapsed="false">
      <c r="A10962" s="64" t="s">
        <v>1357</v>
      </c>
      <c r="B10962" s="64"/>
      <c r="C10962" s="64"/>
      <c r="D10962" s="64"/>
      <c r="E10962" s="64"/>
      <c r="F10962" s="64"/>
      <c r="G10962" s="65" t="n">
        <v>1.81</v>
      </c>
    </row>
    <row r="10963" customFormat="false" ht="15" hidden="false" customHeight="false" outlineLevel="0" collapsed="false">
      <c r="A10963" s="64" t="s">
        <v>1358</v>
      </c>
      <c r="B10963" s="64"/>
      <c r="C10963" s="64"/>
      <c r="D10963" s="64"/>
      <c r="E10963" s="64"/>
      <c r="F10963" s="64"/>
      <c r="G10963" s="65" t="n">
        <v>0</v>
      </c>
    </row>
    <row r="10964" customFormat="false" ht="15" hidden="false" customHeight="false" outlineLevel="0" collapsed="false">
      <c r="A10964" s="64" t="s">
        <v>1359</v>
      </c>
      <c r="B10964" s="64"/>
      <c r="C10964" s="64"/>
      <c r="D10964" s="64"/>
      <c r="E10964" s="64"/>
      <c r="F10964" s="64"/>
      <c r="G10964" s="65" t="n">
        <v>1.81</v>
      </c>
    </row>
    <row r="10965" customFormat="false" ht="15" hidden="false" customHeight="false" outlineLevel="0" collapsed="false">
      <c r="A10965" s="64" t="s">
        <v>1360</v>
      </c>
      <c r="B10965" s="64"/>
      <c r="C10965" s="64"/>
      <c r="D10965" s="64"/>
      <c r="E10965" s="64"/>
      <c r="F10965" s="64"/>
      <c r="G10965" s="65" t="n">
        <v>8.89</v>
      </c>
    </row>
    <row r="10966" customFormat="false" ht="15" hidden="false" customHeight="false" outlineLevel="0" collapsed="false">
      <c r="A10966" s="64" t="s">
        <v>1361</v>
      </c>
      <c r="B10966" s="64"/>
      <c r="C10966" s="64"/>
      <c r="D10966" s="64"/>
      <c r="E10966" s="64"/>
      <c r="F10966" s="64"/>
      <c r="G10966" s="65" t="n">
        <v>47</v>
      </c>
    </row>
    <row r="10967" customFormat="false" ht="15" hidden="false" customHeight="false" outlineLevel="0" collapsed="false">
      <c r="A10967" s="64" t="s">
        <v>1362</v>
      </c>
      <c r="B10967" s="64"/>
      <c r="C10967" s="64"/>
      <c r="D10967" s="64"/>
      <c r="E10967" s="64"/>
      <c r="F10967" s="64"/>
      <c r="G10967" s="65" t="n">
        <f aca="false">G10965*G10966</f>
        <v>417.83</v>
      </c>
    </row>
    <row r="10968" customFormat="false" ht="15" hidden="false" customHeight="false" outlineLevel="0" collapsed="false">
      <c r="A10968" s="66"/>
      <c r="B10968" s="66"/>
      <c r="C10968" s="66"/>
      <c r="D10968" s="66"/>
      <c r="E10968" s="66"/>
      <c r="F10968" s="66"/>
      <c r="G10968" s="66"/>
    </row>
    <row r="10969" customFormat="false" ht="89.25" hidden="false" customHeight="false" outlineLevel="0" collapsed="false">
      <c r="A10969" s="30" t="s">
        <v>1194</v>
      </c>
      <c r="B10969" s="30" t="s">
        <v>662</v>
      </c>
      <c r="C10969" s="61" t="s">
        <v>17</v>
      </c>
      <c r="D10969" s="61" t="s">
        <v>49</v>
      </c>
      <c r="E10969" s="62"/>
      <c r="F10969" s="25"/>
      <c r="G10969" s="25"/>
    </row>
    <row r="10970" customFormat="false" ht="38.25" hidden="false" customHeight="false" outlineLevel="0" collapsed="false">
      <c r="A10970" s="63" t="n">
        <v>3767</v>
      </c>
      <c r="B10970" s="23" t="s">
        <v>1945</v>
      </c>
      <c r="C10970" s="24" t="s">
        <v>1343</v>
      </c>
      <c r="D10970" s="24" t="s">
        <v>23</v>
      </c>
      <c r="E10970" s="62" t="n">
        <v>0.05</v>
      </c>
      <c r="F10970" s="26" t="n">
        <v>0.66</v>
      </c>
      <c r="G10970" s="26" t="n">
        <v>0.03</v>
      </c>
    </row>
    <row r="10971" customFormat="false" ht="38.25" hidden="false" customHeight="false" outlineLevel="0" collapsed="false">
      <c r="A10971" s="63" t="s">
        <v>1375</v>
      </c>
      <c r="B10971" s="23" t="s">
        <v>1376</v>
      </c>
      <c r="C10971" s="24" t="s">
        <v>17</v>
      </c>
      <c r="D10971" s="24" t="s">
        <v>1314</v>
      </c>
      <c r="E10971" s="62" t="n">
        <v>0.93</v>
      </c>
      <c r="F10971" s="26" t="n">
        <v>12.7</v>
      </c>
      <c r="G10971" s="26" t="n">
        <v>11.82</v>
      </c>
    </row>
    <row r="10972" customFormat="false" ht="38.25" hidden="false" customHeight="false" outlineLevel="0" collapsed="false">
      <c r="A10972" s="63" t="s">
        <v>1369</v>
      </c>
      <c r="B10972" s="23" t="s">
        <v>1370</v>
      </c>
      <c r="C10972" s="24" t="s">
        <v>17</v>
      </c>
      <c r="D10972" s="24" t="s">
        <v>1314</v>
      </c>
      <c r="E10972" s="62" t="n">
        <v>0.93</v>
      </c>
      <c r="F10972" s="26" t="n">
        <v>15.51</v>
      </c>
      <c r="G10972" s="26" t="n">
        <v>14.44</v>
      </c>
    </row>
    <row r="10973" customFormat="false" ht="25.5" hidden="false" customHeight="false" outlineLevel="0" collapsed="false">
      <c r="A10973" s="63" t="n">
        <v>9869</v>
      </c>
      <c r="B10973" s="23" t="s">
        <v>1944</v>
      </c>
      <c r="C10973" s="24" t="s">
        <v>1343</v>
      </c>
      <c r="D10973" s="24" t="s">
        <v>49</v>
      </c>
      <c r="E10973" s="62" t="n">
        <v>7.3</v>
      </c>
      <c r="F10973" s="26" t="n">
        <v>6.81</v>
      </c>
      <c r="G10973" s="26" t="n">
        <v>49.72</v>
      </c>
    </row>
    <row r="10974" customFormat="false" ht="15" hidden="false" customHeight="false" outlineLevel="0" collapsed="false">
      <c r="A10974" s="64" t="s">
        <v>1353</v>
      </c>
      <c r="B10974" s="64"/>
      <c r="C10974" s="64"/>
      <c r="D10974" s="64"/>
      <c r="E10974" s="64"/>
      <c r="F10974" s="64"/>
      <c r="G10974" s="65" t="n">
        <v>2.63</v>
      </c>
    </row>
    <row r="10975" customFormat="false" ht="15" hidden="false" customHeight="false" outlineLevel="0" collapsed="false">
      <c r="A10975" s="64" t="s">
        <v>1354</v>
      </c>
      <c r="B10975" s="64"/>
      <c r="C10975" s="64"/>
      <c r="D10975" s="64"/>
      <c r="E10975" s="64"/>
      <c r="F10975" s="64"/>
      <c r="G10975" s="65" t="n">
        <v>8.22</v>
      </c>
    </row>
    <row r="10976" customFormat="false" ht="15" hidden="false" customHeight="false" outlineLevel="0" collapsed="false">
      <c r="A10976" s="64" t="s">
        <v>1355</v>
      </c>
      <c r="B10976" s="64"/>
      <c r="C10976" s="64"/>
      <c r="D10976" s="64"/>
      <c r="E10976" s="64"/>
      <c r="F10976" s="64"/>
      <c r="G10976" s="65" t="n">
        <v>10.86</v>
      </c>
    </row>
    <row r="10977" customFormat="false" ht="15" hidden="false" customHeight="false" outlineLevel="0" collapsed="false">
      <c r="A10977" s="64" t="s">
        <v>1356</v>
      </c>
      <c r="B10977" s="64"/>
      <c r="C10977" s="64"/>
      <c r="D10977" s="64"/>
      <c r="E10977" s="64"/>
      <c r="F10977" s="64"/>
      <c r="G10977" s="65" t="n">
        <v>0</v>
      </c>
    </row>
    <row r="10978" customFormat="false" ht="15" hidden="false" customHeight="false" outlineLevel="0" collapsed="false">
      <c r="A10978" s="64" t="s">
        <v>1357</v>
      </c>
      <c r="B10978" s="64"/>
      <c r="C10978" s="64"/>
      <c r="D10978" s="64"/>
      <c r="E10978" s="64"/>
      <c r="F10978" s="64"/>
      <c r="G10978" s="65" t="n">
        <v>2.79</v>
      </c>
    </row>
    <row r="10979" customFormat="false" ht="15" hidden="false" customHeight="false" outlineLevel="0" collapsed="false">
      <c r="A10979" s="64" t="s">
        <v>1358</v>
      </c>
      <c r="B10979" s="64"/>
      <c r="C10979" s="64"/>
      <c r="D10979" s="64"/>
      <c r="E10979" s="64"/>
      <c r="F10979" s="64"/>
      <c r="G10979" s="65" t="n">
        <v>0</v>
      </c>
    </row>
    <row r="10980" customFormat="false" ht="15" hidden="false" customHeight="false" outlineLevel="0" collapsed="false">
      <c r="A10980" s="64" t="s">
        <v>1359</v>
      </c>
      <c r="B10980" s="64"/>
      <c r="C10980" s="64"/>
      <c r="D10980" s="64"/>
      <c r="E10980" s="64"/>
      <c r="F10980" s="64"/>
      <c r="G10980" s="65" t="n">
        <v>2.79</v>
      </c>
    </row>
    <row r="10981" customFormat="false" ht="15" hidden="false" customHeight="false" outlineLevel="0" collapsed="false">
      <c r="A10981" s="64" t="s">
        <v>1360</v>
      </c>
      <c r="B10981" s="64"/>
      <c r="C10981" s="64"/>
      <c r="D10981" s="64"/>
      <c r="E10981" s="64"/>
      <c r="F10981" s="64"/>
      <c r="G10981" s="65" t="n">
        <v>13.64</v>
      </c>
    </row>
    <row r="10982" customFormat="false" ht="15" hidden="false" customHeight="false" outlineLevel="0" collapsed="false">
      <c r="A10982" s="64" t="s">
        <v>1361</v>
      </c>
      <c r="B10982" s="64"/>
      <c r="C10982" s="64"/>
      <c r="D10982" s="64"/>
      <c r="E10982" s="64"/>
      <c r="F10982" s="64"/>
      <c r="G10982" s="65" t="n">
        <v>7</v>
      </c>
    </row>
    <row r="10983" customFormat="false" ht="15" hidden="false" customHeight="false" outlineLevel="0" collapsed="false">
      <c r="A10983" s="64" t="s">
        <v>1362</v>
      </c>
      <c r="B10983" s="64"/>
      <c r="C10983" s="64"/>
      <c r="D10983" s="64"/>
      <c r="E10983" s="64"/>
      <c r="F10983" s="64"/>
      <c r="G10983" s="65" t="n">
        <f aca="false">G10981*G10982</f>
        <v>95.48</v>
      </c>
    </row>
    <row r="10984" customFormat="false" ht="15" hidden="false" customHeight="false" outlineLevel="0" collapsed="false">
      <c r="A10984" s="66"/>
      <c r="B10984" s="66"/>
      <c r="C10984" s="66"/>
      <c r="D10984" s="66"/>
      <c r="E10984" s="66"/>
      <c r="F10984" s="66"/>
      <c r="G10984" s="66"/>
    </row>
    <row r="10985" customFormat="false" ht="89.25" hidden="false" customHeight="false" outlineLevel="0" collapsed="false">
      <c r="A10985" s="30" t="s">
        <v>1195</v>
      </c>
      <c r="B10985" s="30" t="s">
        <v>1196</v>
      </c>
      <c r="C10985" s="61" t="s">
        <v>17</v>
      </c>
      <c r="D10985" s="61" t="s">
        <v>49</v>
      </c>
      <c r="E10985" s="62"/>
      <c r="F10985" s="25"/>
      <c r="G10985" s="25"/>
    </row>
    <row r="10986" customFormat="false" ht="38.25" hidden="false" customHeight="false" outlineLevel="0" collapsed="false">
      <c r="A10986" s="63" t="n">
        <v>3767</v>
      </c>
      <c r="B10986" s="23" t="s">
        <v>1945</v>
      </c>
      <c r="C10986" s="24" t="s">
        <v>1343</v>
      </c>
      <c r="D10986" s="24" t="s">
        <v>23</v>
      </c>
      <c r="E10986" s="62" t="n">
        <v>0.15</v>
      </c>
      <c r="F10986" s="26" t="n">
        <v>0.66</v>
      </c>
      <c r="G10986" s="26" t="n">
        <v>0.1</v>
      </c>
    </row>
    <row r="10987" customFormat="false" ht="38.25" hidden="false" customHeight="false" outlineLevel="0" collapsed="false">
      <c r="A10987" s="63" t="s">
        <v>1375</v>
      </c>
      <c r="B10987" s="23" t="s">
        <v>1376</v>
      </c>
      <c r="C10987" s="24" t="s">
        <v>17</v>
      </c>
      <c r="D10987" s="24" t="s">
        <v>1314</v>
      </c>
      <c r="E10987" s="62" t="n">
        <v>2.65</v>
      </c>
      <c r="F10987" s="26" t="n">
        <v>12.7</v>
      </c>
      <c r="G10987" s="26" t="n">
        <v>33.6</v>
      </c>
    </row>
    <row r="10988" customFormat="false" ht="38.25" hidden="false" customHeight="false" outlineLevel="0" collapsed="false">
      <c r="A10988" s="63" t="s">
        <v>1369</v>
      </c>
      <c r="B10988" s="23" t="s">
        <v>1370</v>
      </c>
      <c r="C10988" s="24" t="s">
        <v>17</v>
      </c>
      <c r="D10988" s="24" t="s">
        <v>1314</v>
      </c>
      <c r="E10988" s="62" t="n">
        <v>2.65</v>
      </c>
      <c r="F10988" s="26" t="n">
        <v>15.51</v>
      </c>
      <c r="G10988" s="26" t="n">
        <v>41.03</v>
      </c>
    </row>
    <row r="10989" customFormat="false" ht="25.5" hidden="false" customHeight="false" outlineLevel="0" collapsed="false">
      <c r="A10989" s="63" t="n">
        <v>9874</v>
      </c>
      <c r="B10989" s="23" t="s">
        <v>2206</v>
      </c>
      <c r="C10989" s="24" t="s">
        <v>1343</v>
      </c>
      <c r="D10989" s="24" t="s">
        <v>49</v>
      </c>
      <c r="E10989" s="62" t="n">
        <v>14.38</v>
      </c>
      <c r="F10989" s="26" t="n">
        <v>9.93</v>
      </c>
      <c r="G10989" s="26" t="n">
        <v>142.77</v>
      </c>
    </row>
    <row r="10990" customFormat="false" ht="15" hidden="false" customHeight="false" outlineLevel="0" collapsed="false">
      <c r="A10990" s="64" t="s">
        <v>1353</v>
      </c>
      <c r="B10990" s="64"/>
      <c r="C10990" s="64"/>
      <c r="D10990" s="64"/>
      <c r="E10990" s="64"/>
      <c r="F10990" s="64"/>
      <c r="G10990" s="65" t="n">
        <v>3.74</v>
      </c>
    </row>
    <row r="10991" customFormat="false" ht="15" hidden="false" customHeight="false" outlineLevel="0" collapsed="false">
      <c r="A10991" s="64" t="s">
        <v>1354</v>
      </c>
      <c r="B10991" s="64"/>
      <c r="C10991" s="64"/>
      <c r="D10991" s="64"/>
      <c r="E10991" s="64"/>
      <c r="F10991" s="64"/>
      <c r="G10991" s="65" t="n">
        <v>11.79</v>
      </c>
    </row>
    <row r="10992" customFormat="false" ht="15" hidden="false" customHeight="false" outlineLevel="0" collapsed="false">
      <c r="A10992" s="64" t="s">
        <v>1355</v>
      </c>
      <c r="B10992" s="64"/>
      <c r="C10992" s="64"/>
      <c r="D10992" s="64"/>
      <c r="E10992" s="64"/>
      <c r="F10992" s="64"/>
      <c r="G10992" s="65" t="n">
        <v>15.54</v>
      </c>
    </row>
    <row r="10993" customFormat="false" ht="15" hidden="false" customHeight="false" outlineLevel="0" collapsed="false">
      <c r="A10993" s="64" t="s">
        <v>1356</v>
      </c>
      <c r="B10993" s="64"/>
      <c r="C10993" s="64"/>
      <c r="D10993" s="64"/>
      <c r="E10993" s="64"/>
      <c r="F10993" s="64"/>
      <c r="G10993" s="65" t="n">
        <v>0</v>
      </c>
    </row>
    <row r="10994" customFormat="false" ht="15" hidden="false" customHeight="false" outlineLevel="0" collapsed="false">
      <c r="A10994" s="64" t="s">
        <v>1357</v>
      </c>
      <c r="B10994" s="64"/>
      <c r="C10994" s="64"/>
      <c r="D10994" s="64"/>
      <c r="E10994" s="64"/>
      <c r="F10994" s="64"/>
      <c r="G10994" s="65" t="n">
        <v>3.99</v>
      </c>
    </row>
    <row r="10995" customFormat="false" ht="15" hidden="false" customHeight="false" outlineLevel="0" collapsed="false">
      <c r="A10995" s="64" t="s">
        <v>1358</v>
      </c>
      <c r="B10995" s="64"/>
      <c r="C10995" s="64"/>
      <c r="D10995" s="64"/>
      <c r="E10995" s="64"/>
      <c r="F10995" s="64"/>
      <c r="G10995" s="65" t="n">
        <v>0</v>
      </c>
    </row>
    <row r="10996" customFormat="false" ht="15" hidden="false" customHeight="false" outlineLevel="0" collapsed="false">
      <c r="A10996" s="64" t="s">
        <v>1359</v>
      </c>
      <c r="B10996" s="64"/>
      <c r="C10996" s="64"/>
      <c r="D10996" s="64"/>
      <c r="E10996" s="64"/>
      <c r="F10996" s="64"/>
      <c r="G10996" s="65" t="n">
        <v>3.99</v>
      </c>
    </row>
    <row r="10997" customFormat="false" ht="15" hidden="false" customHeight="false" outlineLevel="0" collapsed="false">
      <c r="A10997" s="64" t="s">
        <v>1360</v>
      </c>
      <c r="B10997" s="64"/>
      <c r="C10997" s="64"/>
      <c r="D10997" s="64"/>
      <c r="E10997" s="64"/>
      <c r="F10997" s="64"/>
      <c r="G10997" s="65" t="n">
        <v>19.52</v>
      </c>
    </row>
    <row r="10998" customFormat="false" ht="15" hidden="false" customHeight="false" outlineLevel="0" collapsed="false">
      <c r="A10998" s="64" t="s">
        <v>1361</v>
      </c>
      <c r="B10998" s="64"/>
      <c r="C10998" s="64"/>
      <c r="D10998" s="64"/>
      <c r="E10998" s="64"/>
      <c r="F10998" s="64"/>
      <c r="G10998" s="65" t="n">
        <v>14</v>
      </c>
    </row>
    <row r="10999" customFormat="false" ht="15" hidden="false" customHeight="false" outlineLevel="0" collapsed="false">
      <c r="A10999" s="64" t="s">
        <v>1362</v>
      </c>
      <c r="B10999" s="64"/>
      <c r="C10999" s="64"/>
      <c r="D10999" s="64"/>
      <c r="E10999" s="64"/>
      <c r="F10999" s="64"/>
      <c r="G10999" s="65" t="n">
        <f aca="false">G10997*G10998</f>
        <v>273.28</v>
      </c>
    </row>
    <row r="11000" customFormat="false" ht="15" hidden="false" customHeight="false" outlineLevel="0" collapsed="false">
      <c r="A11000" s="66"/>
      <c r="B11000" s="66"/>
      <c r="C11000" s="66"/>
      <c r="D11000" s="66"/>
      <c r="E11000" s="66"/>
      <c r="F11000" s="66"/>
      <c r="G11000" s="66"/>
    </row>
    <row r="11001" customFormat="false" ht="89.25" hidden="false" customHeight="false" outlineLevel="0" collapsed="false">
      <c r="A11001" s="30" t="s">
        <v>1197</v>
      </c>
      <c r="B11001" s="30" t="s">
        <v>1198</v>
      </c>
      <c r="C11001" s="61" t="s">
        <v>17</v>
      </c>
      <c r="D11001" s="61" t="s">
        <v>23</v>
      </c>
      <c r="E11001" s="62"/>
      <c r="F11001" s="25"/>
      <c r="G11001" s="25"/>
    </row>
    <row r="11002" customFormat="false" ht="25.5" hidden="false" customHeight="false" outlineLevel="0" collapsed="false">
      <c r="A11002" s="63" t="n">
        <v>20080</v>
      </c>
      <c r="B11002" s="23" t="s">
        <v>1960</v>
      </c>
      <c r="C11002" s="24" t="s">
        <v>1343</v>
      </c>
      <c r="D11002" s="24" t="s">
        <v>23</v>
      </c>
      <c r="E11002" s="62" t="n">
        <v>0.11</v>
      </c>
      <c r="F11002" s="26" t="n">
        <v>14.33</v>
      </c>
      <c r="G11002" s="26" t="n">
        <v>1.53</v>
      </c>
    </row>
    <row r="11003" customFormat="false" ht="25.5" hidden="false" customHeight="false" outlineLevel="0" collapsed="false">
      <c r="A11003" s="63" t="n">
        <v>20083</v>
      </c>
      <c r="B11003" s="23" t="s">
        <v>1947</v>
      </c>
      <c r="C11003" s="24" t="s">
        <v>1343</v>
      </c>
      <c r="D11003" s="24" t="s">
        <v>23</v>
      </c>
      <c r="E11003" s="62" t="n">
        <v>0.03</v>
      </c>
      <c r="F11003" s="26" t="n">
        <v>39.22</v>
      </c>
      <c r="G11003" s="26" t="n">
        <v>1.06</v>
      </c>
    </row>
    <row r="11004" customFormat="false" ht="38.25" hidden="false" customHeight="false" outlineLevel="0" collapsed="false">
      <c r="A11004" s="63" t="n">
        <v>3767</v>
      </c>
      <c r="B11004" s="23" t="s">
        <v>1945</v>
      </c>
      <c r="C11004" s="24" t="s">
        <v>1343</v>
      </c>
      <c r="D11004" s="24" t="s">
        <v>23</v>
      </c>
      <c r="E11004" s="62" t="n">
        <v>0.03</v>
      </c>
      <c r="F11004" s="26" t="n">
        <v>0.66</v>
      </c>
      <c r="G11004" s="26" t="n">
        <v>0.02</v>
      </c>
    </row>
    <row r="11005" customFormat="false" ht="38.25" hidden="false" customHeight="false" outlineLevel="0" collapsed="false">
      <c r="A11005" s="63" t="n">
        <v>7141</v>
      </c>
      <c r="B11005" s="23" t="s">
        <v>2207</v>
      </c>
      <c r="C11005" s="24" t="s">
        <v>1343</v>
      </c>
      <c r="D11005" s="24" t="s">
        <v>23</v>
      </c>
      <c r="E11005" s="62" t="n">
        <v>1</v>
      </c>
      <c r="F11005" s="26" t="n">
        <v>5.68</v>
      </c>
      <c r="G11005" s="26" t="n">
        <v>5.68</v>
      </c>
    </row>
    <row r="11006" customFormat="false" ht="38.25" hidden="false" customHeight="false" outlineLevel="0" collapsed="false">
      <c r="A11006" s="63" t="s">
        <v>1375</v>
      </c>
      <c r="B11006" s="23" t="s">
        <v>1376</v>
      </c>
      <c r="C11006" s="24" t="s">
        <v>17</v>
      </c>
      <c r="D11006" s="24" t="s">
        <v>1314</v>
      </c>
      <c r="E11006" s="62" t="n">
        <v>0.23</v>
      </c>
      <c r="F11006" s="26" t="n">
        <v>12.7</v>
      </c>
      <c r="G11006" s="26" t="n">
        <v>2.88</v>
      </c>
    </row>
    <row r="11007" customFormat="false" ht="38.25" hidden="false" customHeight="false" outlineLevel="0" collapsed="false">
      <c r="A11007" s="63" t="s">
        <v>1369</v>
      </c>
      <c r="B11007" s="23" t="s">
        <v>1370</v>
      </c>
      <c r="C11007" s="24" t="s">
        <v>17</v>
      </c>
      <c r="D11007" s="24" t="s">
        <v>1314</v>
      </c>
      <c r="E11007" s="62" t="n">
        <v>0.23</v>
      </c>
      <c r="F11007" s="26" t="n">
        <v>15.51</v>
      </c>
      <c r="G11007" s="26" t="n">
        <v>3.52</v>
      </c>
    </row>
    <row r="11008" customFormat="false" ht="15" hidden="false" customHeight="false" outlineLevel="0" collapsed="false">
      <c r="A11008" s="64" t="s">
        <v>1353</v>
      </c>
      <c r="B11008" s="64"/>
      <c r="C11008" s="64"/>
      <c r="D11008" s="64"/>
      <c r="E11008" s="64"/>
      <c r="F11008" s="64"/>
      <c r="G11008" s="65" t="n">
        <v>4.5</v>
      </c>
    </row>
    <row r="11009" customFormat="false" ht="15" hidden="false" customHeight="false" outlineLevel="0" collapsed="false">
      <c r="A11009" s="64" t="s">
        <v>1354</v>
      </c>
      <c r="B11009" s="64"/>
      <c r="C11009" s="64"/>
      <c r="D11009" s="64"/>
      <c r="E11009" s="64"/>
      <c r="F11009" s="64"/>
      <c r="G11009" s="65" t="n">
        <v>10.2</v>
      </c>
    </row>
    <row r="11010" customFormat="false" ht="15" hidden="false" customHeight="false" outlineLevel="0" collapsed="false">
      <c r="A11010" s="64" t="s">
        <v>1355</v>
      </c>
      <c r="B11010" s="64"/>
      <c r="C11010" s="64"/>
      <c r="D11010" s="64"/>
      <c r="E11010" s="64"/>
      <c r="F11010" s="64"/>
      <c r="G11010" s="65" t="n">
        <v>14.7</v>
      </c>
    </row>
    <row r="11011" customFormat="false" ht="15" hidden="false" customHeight="false" outlineLevel="0" collapsed="false">
      <c r="A11011" s="64" t="s">
        <v>1356</v>
      </c>
      <c r="B11011" s="64"/>
      <c r="C11011" s="64"/>
      <c r="D11011" s="64"/>
      <c r="E11011" s="64"/>
      <c r="F11011" s="64"/>
      <c r="G11011" s="65" t="n">
        <v>0</v>
      </c>
    </row>
    <row r="11012" customFormat="false" ht="15" hidden="false" customHeight="false" outlineLevel="0" collapsed="false">
      <c r="A11012" s="64" t="s">
        <v>1357</v>
      </c>
      <c r="B11012" s="64"/>
      <c r="C11012" s="64"/>
      <c r="D11012" s="64"/>
      <c r="E11012" s="64"/>
      <c r="F11012" s="64"/>
      <c r="G11012" s="65" t="n">
        <v>3.77</v>
      </c>
    </row>
    <row r="11013" customFormat="false" ht="15" hidden="false" customHeight="false" outlineLevel="0" collapsed="false">
      <c r="A11013" s="64" t="s">
        <v>1358</v>
      </c>
      <c r="B11013" s="64"/>
      <c r="C11013" s="64"/>
      <c r="D11013" s="64"/>
      <c r="E11013" s="64"/>
      <c r="F11013" s="64"/>
      <c r="G11013" s="65" t="n">
        <v>0</v>
      </c>
    </row>
    <row r="11014" customFormat="false" ht="15" hidden="false" customHeight="false" outlineLevel="0" collapsed="false">
      <c r="A11014" s="64" t="s">
        <v>1359</v>
      </c>
      <c r="B11014" s="64"/>
      <c r="C11014" s="64"/>
      <c r="D11014" s="64"/>
      <c r="E11014" s="64"/>
      <c r="F11014" s="64"/>
      <c r="G11014" s="65" t="n">
        <v>3.77</v>
      </c>
    </row>
    <row r="11015" customFormat="false" ht="15" hidden="false" customHeight="false" outlineLevel="0" collapsed="false">
      <c r="A11015" s="64" t="s">
        <v>1360</v>
      </c>
      <c r="B11015" s="64"/>
      <c r="C11015" s="64"/>
      <c r="D11015" s="64"/>
      <c r="E11015" s="64"/>
      <c r="F11015" s="64"/>
      <c r="G11015" s="65" t="n">
        <v>18.47</v>
      </c>
    </row>
    <row r="11016" customFormat="false" ht="15" hidden="false" customHeight="false" outlineLevel="0" collapsed="false">
      <c r="A11016" s="64" t="s">
        <v>1361</v>
      </c>
      <c r="B11016" s="64"/>
      <c r="C11016" s="64"/>
      <c r="D11016" s="64"/>
      <c r="E11016" s="64"/>
      <c r="F11016" s="64"/>
      <c r="G11016" s="65" t="n">
        <v>1</v>
      </c>
    </row>
    <row r="11017" customFormat="false" ht="15" hidden="false" customHeight="false" outlineLevel="0" collapsed="false">
      <c r="A11017" s="64" t="s">
        <v>1362</v>
      </c>
      <c r="B11017" s="64"/>
      <c r="C11017" s="64"/>
      <c r="D11017" s="64"/>
      <c r="E11017" s="64"/>
      <c r="F11017" s="64"/>
      <c r="G11017" s="65" t="n">
        <f aca="false">G11015*G11016</f>
        <v>18.47</v>
      </c>
    </row>
    <row r="11018" customFormat="false" ht="15" hidden="false" customHeight="false" outlineLevel="0" collapsed="false">
      <c r="A11018" s="66"/>
      <c r="B11018" s="66"/>
      <c r="C11018" s="66"/>
      <c r="D11018" s="66"/>
      <c r="E11018" s="66"/>
      <c r="F11018" s="66"/>
      <c r="G11018" s="66"/>
    </row>
    <row r="11019" customFormat="false" ht="102" hidden="false" customHeight="false" outlineLevel="0" collapsed="false">
      <c r="A11019" s="30" t="s">
        <v>1199</v>
      </c>
      <c r="B11019" s="30" t="s">
        <v>1200</v>
      </c>
      <c r="C11019" s="61" t="s">
        <v>17</v>
      </c>
      <c r="D11019" s="61" t="s">
        <v>23</v>
      </c>
      <c r="E11019" s="62"/>
      <c r="F11019" s="25"/>
      <c r="G11019" s="25"/>
    </row>
    <row r="11020" customFormat="false" ht="25.5" hidden="false" customHeight="false" outlineLevel="0" collapsed="false">
      <c r="A11020" s="63" t="n">
        <v>20080</v>
      </c>
      <c r="B11020" s="23" t="s">
        <v>1960</v>
      </c>
      <c r="C11020" s="24" t="s">
        <v>1343</v>
      </c>
      <c r="D11020" s="24" t="s">
        <v>23</v>
      </c>
      <c r="E11020" s="62" t="n">
        <v>0.32</v>
      </c>
      <c r="F11020" s="26" t="n">
        <v>14.33</v>
      </c>
      <c r="G11020" s="26" t="n">
        <v>4.6</v>
      </c>
    </row>
    <row r="11021" customFormat="false" ht="25.5" hidden="false" customHeight="false" outlineLevel="0" collapsed="false">
      <c r="A11021" s="63" t="n">
        <v>20083</v>
      </c>
      <c r="B11021" s="23" t="s">
        <v>1947</v>
      </c>
      <c r="C11021" s="24" t="s">
        <v>1343</v>
      </c>
      <c r="D11021" s="24" t="s">
        <v>23</v>
      </c>
      <c r="E11021" s="62" t="n">
        <v>0.08</v>
      </c>
      <c r="F11021" s="26" t="n">
        <v>39.22</v>
      </c>
      <c r="G11021" s="26" t="n">
        <v>3.18</v>
      </c>
    </row>
    <row r="11022" customFormat="false" ht="38.25" hidden="false" customHeight="false" outlineLevel="0" collapsed="false">
      <c r="A11022" s="63" t="n">
        <v>3767</v>
      </c>
      <c r="B11022" s="23" t="s">
        <v>1945</v>
      </c>
      <c r="C11022" s="24" t="s">
        <v>1343</v>
      </c>
      <c r="D11022" s="24" t="s">
        <v>23</v>
      </c>
      <c r="E11022" s="62" t="n">
        <v>0.1</v>
      </c>
      <c r="F11022" s="26" t="n">
        <v>0.66</v>
      </c>
      <c r="G11022" s="26" t="n">
        <v>0.07</v>
      </c>
    </row>
    <row r="11023" customFormat="false" ht="38.25" hidden="false" customHeight="false" outlineLevel="0" collapsed="false">
      <c r="A11023" s="63" t="n">
        <v>7128</v>
      </c>
      <c r="B11023" s="23" t="s">
        <v>2208</v>
      </c>
      <c r="C11023" s="24" t="s">
        <v>1343</v>
      </c>
      <c r="D11023" s="24" t="s">
        <v>23</v>
      </c>
      <c r="E11023" s="62" t="n">
        <v>3</v>
      </c>
      <c r="F11023" s="26" t="n">
        <v>5.58</v>
      </c>
      <c r="G11023" s="26" t="n">
        <v>16.74</v>
      </c>
    </row>
    <row r="11024" customFormat="false" ht="38.25" hidden="false" customHeight="false" outlineLevel="0" collapsed="false">
      <c r="A11024" s="63" t="s">
        <v>1375</v>
      </c>
      <c r="B11024" s="23" t="s">
        <v>1376</v>
      </c>
      <c r="C11024" s="24" t="s">
        <v>17</v>
      </c>
      <c r="D11024" s="24" t="s">
        <v>1314</v>
      </c>
      <c r="E11024" s="62" t="n">
        <v>0.68</v>
      </c>
      <c r="F11024" s="26" t="n">
        <v>12.7</v>
      </c>
      <c r="G11024" s="26" t="n">
        <v>8.65</v>
      </c>
    </row>
    <row r="11025" customFormat="false" ht="38.25" hidden="false" customHeight="false" outlineLevel="0" collapsed="false">
      <c r="A11025" s="63" t="s">
        <v>1369</v>
      </c>
      <c r="B11025" s="23" t="s">
        <v>1370</v>
      </c>
      <c r="C11025" s="24" t="s">
        <v>17</v>
      </c>
      <c r="D11025" s="24" t="s">
        <v>1314</v>
      </c>
      <c r="E11025" s="62" t="n">
        <v>0.68</v>
      </c>
      <c r="F11025" s="26" t="n">
        <v>15.51</v>
      </c>
      <c r="G11025" s="26" t="n">
        <v>10.56</v>
      </c>
    </row>
    <row r="11026" customFormat="false" ht="15" hidden="false" customHeight="false" outlineLevel="0" collapsed="false">
      <c r="A11026" s="64" t="s">
        <v>1353</v>
      </c>
      <c r="B11026" s="64"/>
      <c r="C11026" s="64"/>
      <c r="D11026" s="64"/>
      <c r="E11026" s="64"/>
      <c r="F11026" s="64"/>
      <c r="G11026" s="65" t="n">
        <v>4.5</v>
      </c>
    </row>
    <row r="11027" customFormat="false" ht="15" hidden="false" customHeight="false" outlineLevel="0" collapsed="false">
      <c r="A11027" s="64" t="s">
        <v>1354</v>
      </c>
      <c r="B11027" s="64"/>
      <c r="C11027" s="64"/>
      <c r="D11027" s="64"/>
      <c r="E11027" s="64"/>
      <c r="F11027" s="64"/>
      <c r="G11027" s="65" t="n">
        <v>10.1</v>
      </c>
    </row>
    <row r="11028" customFormat="false" ht="15" hidden="false" customHeight="false" outlineLevel="0" collapsed="false">
      <c r="A11028" s="64" t="s">
        <v>1355</v>
      </c>
      <c r="B11028" s="64"/>
      <c r="C11028" s="64"/>
      <c r="D11028" s="64"/>
      <c r="E11028" s="64"/>
      <c r="F11028" s="64"/>
      <c r="G11028" s="65" t="n">
        <v>14.6</v>
      </c>
    </row>
    <row r="11029" customFormat="false" ht="15" hidden="false" customHeight="false" outlineLevel="0" collapsed="false">
      <c r="A11029" s="64" t="s">
        <v>1356</v>
      </c>
      <c r="B11029" s="64"/>
      <c r="C11029" s="64"/>
      <c r="D11029" s="64"/>
      <c r="E11029" s="64"/>
      <c r="F11029" s="64"/>
      <c r="G11029" s="65" t="n">
        <v>0</v>
      </c>
    </row>
    <row r="11030" customFormat="false" ht="15" hidden="false" customHeight="false" outlineLevel="0" collapsed="false">
      <c r="A11030" s="64" t="s">
        <v>1357</v>
      </c>
      <c r="B11030" s="64"/>
      <c r="C11030" s="64"/>
      <c r="D11030" s="64"/>
      <c r="E11030" s="64"/>
      <c r="F11030" s="64"/>
      <c r="G11030" s="65" t="n">
        <v>3.74</v>
      </c>
    </row>
    <row r="11031" customFormat="false" ht="15" hidden="false" customHeight="false" outlineLevel="0" collapsed="false">
      <c r="A11031" s="64" t="s">
        <v>1358</v>
      </c>
      <c r="B11031" s="64"/>
      <c r="C11031" s="64"/>
      <c r="D11031" s="64"/>
      <c r="E11031" s="64"/>
      <c r="F11031" s="64"/>
      <c r="G11031" s="65" t="n">
        <v>0</v>
      </c>
    </row>
    <row r="11032" customFormat="false" ht="15" hidden="false" customHeight="false" outlineLevel="0" collapsed="false">
      <c r="A11032" s="64" t="s">
        <v>1359</v>
      </c>
      <c r="B11032" s="64"/>
      <c r="C11032" s="64"/>
      <c r="D11032" s="64"/>
      <c r="E11032" s="64"/>
      <c r="F11032" s="64"/>
      <c r="G11032" s="65" t="n">
        <v>3.74</v>
      </c>
    </row>
    <row r="11033" customFormat="false" ht="15" hidden="false" customHeight="false" outlineLevel="0" collapsed="false">
      <c r="A11033" s="64" t="s">
        <v>1360</v>
      </c>
      <c r="B11033" s="64"/>
      <c r="C11033" s="64"/>
      <c r="D11033" s="64"/>
      <c r="E11033" s="64"/>
      <c r="F11033" s="64"/>
      <c r="G11033" s="65" t="n">
        <v>18.34</v>
      </c>
    </row>
    <row r="11034" customFormat="false" ht="15" hidden="false" customHeight="false" outlineLevel="0" collapsed="false">
      <c r="A11034" s="64" t="s">
        <v>1361</v>
      </c>
      <c r="B11034" s="64"/>
      <c r="C11034" s="64"/>
      <c r="D11034" s="64"/>
      <c r="E11034" s="64"/>
      <c r="F11034" s="64"/>
      <c r="G11034" s="65" t="n">
        <v>3</v>
      </c>
    </row>
    <row r="11035" customFormat="false" ht="15" hidden="false" customHeight="false" outlineLevel="0" collapsed="false">
      <c r="A11035" s="64" t="s">
        <v>1362</v>
      </c>
      <c r="B11035" s="64"/>
      <c r="C11035" s="64"/>
      <c r="D11035" s="64"/>
      <c r="E11035" s="64"/>
      <c r="F11035" s="64"/>
      <c r="G11035" s="65" t="n">
        <f aca="false">G11033*G11034</f>
        <v>55.02</v>
      </c>
    </row>
    <row r="11036" customFormat="false" ht="15" hidden="false" customHeight="false" outlineLevel="0" collapsed="false">
      <c r="A11036" s="66"/>
      <c r="B11036" s="66"/>
      <c r="C11036" s="66"/>
      <c r="D11036" s="66"/>
      <c r="E11036" s="66"/>
      <c r="F11036" s="66"/>
      <c r="G11036" s="66"/>
    </row>
    <row r="11037" customFormat="false" ht="102" hidden="false" customHeight="false" outlineLevel="0" collapsed="false">
      <c r="A11037" s="30" t="s">
        <v>1201</v>
      </c>
      <c r="B11037" s="30" t="s">
        <v>664</v>
      </c>
      <c r="C11037" s="61" t="s">
        <v>17</v>
      </c>
      <c r="D11037" s="61" t="s">
        <v>23</v>
      </c>
      <c r="E11037" s="62"/>
      <c r="F11037" s="25"/>
      <c r="G11037" s="25"/>
    </row>
    <row r="11038" customFormat="false" ht="38.25" hidden="false" customHeight="false" outlineLevel="0" collapsed="false">
      <c r="A11038" s="63" t="n">
        <v>114</v>
      </c>
      <c r="B11038" s="23" t="s">
        <v>1962</v>
      </c>
      <c r="C11038" s="24" t="s">
        <v>1343</v>
      </c>
      <c r="D11038" s="24" t="s">
        <v>23</v>
      </c>
      <c r="E11038" s="62" t="n">
        <v>2</v>
      </c>
      <c r="F11038" s="26" t="n">
        <v>10.08</v>
      </c>
      <c r="G11038" s="26" t="n">
        <v>20.16</v>
      </c>
    </row>
    <row r="11039" customFormat="false" ht="25.5" hidden="false" customHeight="false" outlineLevel="0" collapsed="false">
      <c r="A11039" s="63" t="n">
        <v>20080</v>
      </c>
      <c r="B11039" s="23" t="s">
        <v>1960</v>
      </c>
      <c r="C11039" s="24" t="s">
        <v>1343</v>
      </c>
      <c r="D11039" s="24" t="s">
        <v>23</v>
      </c>
      <c r="E11039" s="62" t="n">
        <v>0.09</v>
      </c>
      <c r="F11039" s="26" t="n">
        <v>14.33</v>
      </c>
      <c r="G11039" s="26" t="n">
        <v>1.32</v>
      </c>
    </row>
    <row r="11040" customFormat="false" ht="25.5" hidden="false" customHeight="false" outlineLevel="0" collapsed="false">
      <c r="A11040" s="63" t="n">
        <v>20083</v>
      </c>
      <c r="B11040" s="23" t="s">
        <v>1947</v>
      </c>
      <c r="C11040" s="24" t="s">
        <v>1343</v>
      </c>
      <c r="D11040" s="24" t="s">
        <v>23</v>
      </c>
      <c r="E11040" s="62" t="n">
        <v>0.02</v>
      </c>
      <c r="F11040" s="26" t="n">
        <v>39.22</v>
      </c>
      <c r="G11040" s="26" t="n">
        <v>0.86</v>
      </c>
    </row>
    <row r="11041" customFormat="false" ht="38.25" hidden="false" customHeight="false" outlineLevel="0" collapsed="false">
      <c r="A11041" s="63" t="n">
        <v>3767</v>
      </c>
      <c r="B11041" s="23" t="s">
        <v>1945</v>
      </c>
      <c r="C11041" s="24" t="s">
        <v>1343</v>
      </c>
      <c r="D11041" s="24" t="s">
        <v>23</v>
      </c>
      <c r="E11041" s="62" t="n">
        <v>0.05</v>
      </c>
      <c r="F11041" s="26" t="n">
        <v>0.66</v>
      </c>
      <c r="G11041" s="26" t="n">
        <v>0.03</v>
      </c>
    </row>
    <row r="11042" customFormat="false" ht="38.25" hidden="false" customHeight="false" outlineLevel="0" collapsed="false">
      <c r="A11042" s="63" t="s">
        <v>1375</v>
      </c>
      <c r="B11042" s="23" t="s">
        <v>1376</v>
      </c>
      <c r="C11042" s="24" t="s">
        <v>17</v>
      </c>
      <c r="D11042" s="24" t="s">
        <v>1314</v>
      </c>
      <c r="E11042" s="62" t="n">
        <v>0.46</v>
      </c>
      <c r="F11042" s="26" t="n">
        <v>12.7</v>
      </c>
      <c r="G11042" s="26" t="n">
        <v>5.87</v>
      </c>
    </row>
    <row r="11043" customFormat="false" ht="38.25" hidden="false" customHeight="false" outlineLevel="0" collapsed="false">
      <c r="A11043" s="63" t="s">
        <v>1369</v>
      </c>
      <c r="B11043" s="23" t="s">
        <v>1370</v>
      </c>
      <c r="C11043" s="24" t="s">
        <v>17</v>
      </c>
      <c r="D11043" s="24" t="s">
        <v>1314</v>
      </c>
      <c r="E11043" s="62" t="n">
        <v>0.46</v>
      </c>
      <c r="F11043" s="26" t="n">
        <v>15.51</v>
      </c>
      <c r="G11043" s="26" t="n">
        <v>7.16</v>
      </c>
    </row>
    <row r="11044" customFormat="false" ht="15" hidden="false" customHeight="false" outlineLevel="0" collapsed="false">
      <c r="A11044" s="64" t="s">
        <v>1353</v>
      </c>
      <c r="B11044" s="64"/>
      <c r="C11044" s="64"/>
      <c r="D11044" s="64"/>
      <c r="E11044" s="64"/>
      <c r="F11044" s="64"/>
      <c r="G11044" s="65" t="n">
        <v>4.58</v>
      </c>
    </row>
    <row r="11045" customFormat="false" ht="15" hidden="false" customHeight="false" outlineLevel="0" collapsed="false">
      <c r="A11045" s="64" t="s">
        <v>1354</v>
      </c>
      <c r="B11045" s="64"/>
      <c r="C11045" s="64"/>
      <c r="D11045" s="64"/>
      <c r="E11045" s="64"/>
      <c r="F11045" s="64"/>
      <c r="G11045" s="65" t="n">
        <v>13.13</v>
      </c>
    </row>
    <row r="11046" customFormat="false" ht="15" hidden="false" customHeight="false" outlineLevel="0" collapsed="false">
      <c r="A11046" s="64" t="s">
        <v>1355</v>
      </c>
      <c r="B11046" s="64"/>
      <c r="C11046" s="64"/>
      <c r="D11046" s="64"/>
      <c r="E11046" s="64"/>
      <c r="F11046" s="64"/>
      <c r="G11046" s="65" t="n">
        <v>17.7</v>
      </c>
    </row>
    <row r="11047" customFormat="false" ht="15" hidden="false" customHeight="false" outlineLevel="0" collapsed="false">
      <c r="A11047" s="64" t="s">
        <v>1356</v>
      </c>
      <c r="B11047" s="64"/>
      <c r="C11047" s="64"/>
      <c r="D11047" s="64"/>
      <c r="E11047" s="64"/>
      <c r="F11047" s="64"/>
      <c r="G11047" s="65" t="n">
        <v>0</v>
      </c>
    </row>
    <row r="11048" customFormat="false" ht="15" hidden="false" customHeight="false" outlineLevel="0" collapsed="false">
      <c r="A11048" s="64" t="s">
        <v>1357</v>
      </c>
      <c r="B11048" s="64"/>
      <c r="C11048" s="64"/>
      <c r="D11048" s="64"/>
      <c r="E11048" s="64"/>
      <c r="F11048" s="64"/>
      <c r="G11048" s="65" t="n">
        <v>4.54</v>
      </c>
    </row>
    <row r="11049" customFormat="false" ht="15" hidden="false" customHeight="false" outlineLevel="0" collapsed="false">
      <c r="A11049" s="64" t="s">
        <v>1358</v>
      </c>
      <c r="B11049" s="64"/>
      <c r="C11049" s="64"/>
      <c r="D11049" s="64"/>
      <c r="E11049" s="64"/>
      <c r="F11049" s="64"/>
      <c r="G11049" s="65" t="n">
        <v>0</v>
      </c>
    </row>
    <row r="11050" customFormat="false" ht="15" hidden="false" customHeight="false" outlineLevel="0" collapsed="false">
      <c r="A11050" s="64" t="s">
        <v>1359</v>
      </c>
      <c r="B11050" s="64"/>
      <c r="C11050" s="64"/>
      <c r="D11050" s="64"/>
      <c r="E11050" s="64"/>
      <c r="F11050" s="64"/>
      <c r="G11050" s="65" t="n">
        <v>4.54</v>
      </c>
    </row>
    <row r="11051" customFormat="false" ht="15" hidden="false" customHeight="false" outlineLevel="0" collapsed="false">
      <c r="A11051" s="64" t="s">
        <v>1360</v>
      </c>
      <c r="B11051" s="64"/>
      <c r="C11051" s="64"/>
      <c r="D11051" s="64"/>
      <c r="E11051" s="64"/>
      <c r="F11051" s="64"/>
      <c r="G11051" s="65" t="n">
        <v>22.24</v>
      </c>
    </row>
    <row r="11052" customFormat="false" ht="15" hidden="false" customHeight="false" outlineLevel="0" collapsed="false">
      <c r="A11052" s="64" t="s">
        <v>1361</v>
      </c>
      <c r="B11052" s="64"/>
      <c r="C11052" s="64"/>
      <c r="D11052" s="64"/>
      <c r="E11052" s="64"/>
      <c r="F11052" s="64"/>
      <c r="G11052" s="65" t="n">
        <v>2</v>
      </c>
    </row>
    <row r="11053" customFormat="false" ht="15" hidden="false" customHeight="false" outlineLevel="0" collapsed="false">
      <c r="A11053" s="64" t="s">
        <v>1362</v>
      </c>
      <c r="B11053" s="64"/>
      <c r="C11053" s="64"/>
      <c r="D11053" s="64"/>
      <c r="E11053" s="64"/>
      <c r="F11053" s="64"/>
      <c r="G11053" s="65" t="n">
        <f aca="false">G11051*G11052</f>
        <v>44.48</v>
      </c>
    </row>
    <row r="11054" customFormat="false" ht="15" hidden="false" customHeight="false" outlineLevel="0" collapsed="false">
      <c r="A11054" s="66"/>
      <c r="B11054" s="66"/>
      <c r="C11054" s="66"/>
      <c r="D11054" s="66"/>
      <c r="E11054" s="66"/>
      <c r="F11054" s="66"/>
      <c r="G11054" s="66"/>
    </row>
    <row r="11055" customFormat="false" ht="127.5" hidden="false" customHeight="false" outlineLevel="0" collapsed="false">
      <c r="A11055" s="30" t="s">
        <v>1202</v>
      </c>
      <c r="B11055" s="30" t="s">
        <v>1203</v>
      </c>
      <c r="C11055" s="61" t="s">
        <v>17</v>
      </c>
      <c r="D11055" s="61" t="s">
        <v>23</v>
      </c>
      <c r="E11055" s="62"/>
      <c r="F11055" s="25"/>
      <c r="G11055" s="25"/>
    </row>
    <row r="11056" customFormat="false" ht="25.5" hidden="false" customHeight="false" outlineLevel="0" collapsed="false">
      <c r="A11056" s="63" t="n">
        <v>3148</v>
      </c>
      <c r="B11056" s="23" t="s">
        <v>1716</v>
      </c>
      <c r="C11056" s="24" t="s">
        <v>1343</v>
      </c>
      <c r="D11056" s="24" t="s">
        <v>23</v>
      </c>
      <c r="E11056" s="62" t="n">
        <v>0.04</v>
      </c>
      <c r="F11056" s="26" t="n">
        <v>11.06</v>
      </c>
      <c r="G11056" s="26" t="n">
        <v>0.42</v>
      </c>
    </row>
    <row r="11057" customFormat="false" ht="51" hidden="false" customHeight="false" outlineLevel="0" collapsed="false">
      <c r="A11057" s="63" t="n">
        <v>6013</v>
      </c>
      <c r="B11057" s="23" t="s">
        <v>2209</v>
      </c>
      <c r="C11057" s="24" t="s">
        <v>1343</v>
      </c>
      <c r="D11057" s="24" t="s">
        <v>23</v>
      </c>
      <c r="E11057" s="62" t="n">
        <v>4</v>
      </c>
      <c r="F11057" s="26" t="n">
        <v>49.87</v>
      </c>
      <c r="G11057" s="26" t="n">
        <v>199.48</v>
      </c>
    </row>
    <row r="11058" customFormat="false" ht="38.25" hidden="false" customHeight="false" outlineLevel="0" collapsed="false">
      <c r="A11058" s="63" t="s">
        <v>1375</v>
      </c>
      <c r="B11058" s="23" t="s">
        <v>1376</v>
      </c>
      <c r="C11058" s="24" t="s">
        <v>17</v>
      </c>
      <c r="D11058" s="24" t="s">
        <v>1314</v>
      </c>
      <c r="E11058" s="62" t="n">
        <v>3.1</v>
      </c>
      <c r="F11058" s="26" t="n">
        <v>12.7</v>
      </c>
      <c r="G11058" s="26" t="n">
        <v>39.34</v>
      </c>
    </row>
    <row r="11059" customFormat="false" ht="38.25" hidden="false" customHeight="false" outlineLevel="0" collapsed="false">
      <c r="A11059" s="63" t="s">
        <v>1369</v>
      </c>
      <c r="B11059" s="23" t="s">
        <v>1370</v>
      </c>
      <c r="C11059" s="24" t="s">
        <v>17</v>
      </c>
      <c r="D11059" s="24" t="s">
        <v>1314</v>
      </c>
      <c r="E11059" s="62" t="n">
        <v>3.1</v>
      </c>
      <c r="F11059" s="26" t="n">
        <v>15.51</v>
      </c>
      <c r="G11059" s="26" t="n">
        <v>48.04</v>
      </c>
    </row>
    <row r="11060" customFormat="false" ht="15" hidden="false" customHeight="false" outlineLevel="0" collapsed="false">
      <c r="A11060" s="64" t="s">
        <v>1353</v>
      </c>
      <c r="B11060" s="64"/>
      <c r="C11060" s="64"/>
      <c r="D11060" s="64"/>
      <c r="E11060" s="64"/>
      <c r="F11060" s="64"/>
      <c r="G11060" s="65" t="n">
        <v>15.34</v>
      </c>
    </row>
    <row r="11061" customFormat="false" ht="15" hidden="false" customHeight="false" outlineLevel="0" collapsed="false">
      <c r="A11061" s="64" t="s">
        <v>1354</v>
      </c>
      <c r="B11061" s="64"/>
      <c r="C11061" s="64"/>
      <c r="D11061" s="64"/>
      <c r="E11061" s="64"/>
      <c r="F11061" s="64"/>
      <c r="G11061" s="65" t="n">
        <v>56.48</v>
      </c>
    </row>
    <row r="11062" customFormat="false" ht="15" hidden="false" customHeight="false" outlineLevel="0" collapsed="false">
      <c r="A11062" s="64" t="s">
        <v>1355</v>
      </c>
      <c r="B11062" s="64"/>
      <c r="C11062" s="64"/>
      <c r="D11062" s="64"/>
      <c r="E11062" s="64"/>
      <c r="F11062" s="64"/>
      <c r="G11062" s="65" t="n">
        <v>71.82</v>
      </c>
    </row>
    <row r="11063" customFormat="false" ht="15" hidden="false" customHeight="false" outlineLevel="0" collapsed="false">
      <c r="A11063" s="64" t="s">
        <v>1356</v>
      </c>
      <c r="B11063" s="64"/>
      <c r="C11063" s="64"/>
      <c r="D11063" s="64"/>
      <c r="E11063" s="64"/>
      <c r="F11063" s="64"/>
      <c r="G11063" s="65" t="n">
        <v>0</v>
      </c>
    </row>
    <row r="11064" customFormat="false" ht="15" hidden="false" customHeight="false" outlineLevel="0" collapsed="false">
      <c r="A11064" s="64" t="s">
        <v>1357</v>
      </c>
      <c r="B11064" s="64"/>
      <c r="C11064" s="64"/>
      <c r="D11064" s="64"/>
      <c r="E11064" s="64"/>
      <c r="F11064" s="64"/>
      <c r="G11064" s="65" t="n">
        <v>18.42</v>
      </c>
    </row>
    <row r="11065" customFormat="false" ht="15" hidden="false" customHeight="false" outlineLevel="0" collapsed="false">
      <c r="A11065" s="64" t="s">
        <v>1358</v>
      </c>
      <c r="B11065" s="64"/>
      <c r="C11065" s="64"/>
      <c r="D11065" s="64"/>
      <c r="E11065" s="64"/>
      <c r="F11065" s="64"/>
      <c r="G11065" s="65" t="n">
        <v>0</v>
      </c>
    </row>
    <row r="11066" customFormat="false" ht="15" hidden="false" customHeight="false" outlineLevel="0" collapsed="false">
      <c r="A11066" s="64" t="s">
        <v>1359</v>
      </c>
      <c r="B11066" s="64"/>
      <c r="C11066" s="64"/>
      <c r="D11066" s="64"/>
      <c r="E11066" s="64"/>
      <c r="F11066" s="64"/>
      <c r="G11066" s="65" t="n">
        <v>18.42</v>
      </c>
    </row>
    <row r="11067" customFormat="false" ht="15" hidden="false" customHeight="false" outlineLevel="0" collapsed="false">
      <c r="A11067" s="64" t="s">
        <v>1360</v>
      </c>
      <c r="B11067" s="64"/>
      <c r="C11067" s="64"/>
      <c r="D11067" s="64"/>
      <c r="E11067" s="64"/>
      <c r="F11067" s="64"/>
      <c r="G11067" s="65" t="n">
        <v>90.24</v>
      </c>
    </row>
    <row r="11068" customFormat="false" ht="15" hidden="false" customHeight="false" outlineLevel="0" collapsed="false">
      <c r="A11068" s="64" t="s">
        <v>1361</v>
      </c>
      <c r="B11068" s="64"/>
      <c r="C11068" s="64"/>
      <c r="D11068" s="64"/>
      <c r="E11068" s="64"/>
      <c r="F11068" s="64"/>
      <c r="G11068" s="65" t="n">
        <v>4</v>
      </c>
    </row>
    <row r="11069" customFormat="false" ht="15" hidden="false" customHeight="false" outlineLevel="0" collapsed="false">
      <c r="A11069" s="64" t="s">
        <v>1362</v>
      </c>
      <c r="B11069" s="64"/>
      <c r="C11069" s="64"/>
      <c r="D11069" s="64"/>
      <c r="E11069" s="64"/>
      <c r="F11069" s="64"/>
      <c r="G11069" s="65" t="n">
        <f aca="false">G11067*G11068</f>
        <v>360.96</v>
      </c>
    </row>
    <row r="11070" customFormat="false" ht="15" hidden="false" customHeight="false" outlineLevel="0" collapsed="false">
      <c r="A11070" s="66"/>
      <c r="B11070" s="66"/>
      <c r="C11070" s="66"/>
      <c r="D11070" s="66"/>
      <c r="E11070" s="66"/>
      <c r="F11070" s="66"/>
      <c r="G11070" s="66"/>
    </row>
    <row r="11071" customFormat="false" ht="51" hidden="false" customHeight="false" outlineLevel="0" collapsed="false">
      <c r="A11071" s="30" t="s">
        <v>1204</v>
      </c>
      <c r="B11071" s="30" t="s">
        <v>666</v>
      </c>
      <c r="C11071" s="61" t="s">
        <v>17</v>
      </c>
      <c r="D11071" s="61" t="s">
        <v>23</v>
      </c>
      <c r="E11071" s="62"/>
      <c r="F11071" s="25"/>
      <c r="G11071" s="25"/>
    </row>
    <row r="11072" customFormat="false" ht="38.25" hidden="false" customHeight="false" outlineLevel="0" collapsed="false">
      <c r="A11072" s="63" t="n">
        <v>11824</v>
      </c>
      <c r="B11072" s="23" t="s">
        <v>1963</v>
      </c>
      <c r="C11072" s="24" t="s">
        <v>1343</v>
      </c>
      <c r="D11072" s="24" t="s">
        <v>23</v>
      </c>
      <c r="E11072" s="62" t="n">
        <v>2</v>
      </c>
      <c r="F11072" s="26" t="n">
        <v>27</v>
      </c>
      <c r="G11072" s="26" t="n">
        <v>54</v>
      </c>
    </row>
    <row r="11073" customFormat="false" ht="25.5" hidden="false" customHeight="false" outlineLevel="0" collapsed="false">
      <c r="A11073" s="63" t="n">
        <v>3148</v>
      </c>
      <c r="B11073" s="23" t="s">
        <v>1716</v>
      </c>
      <c r="C11073" s="24" t="s">
        <v>1343</v>
      </c>
      <c r="D11073" s="24" t="s">
        <v>23</v>
      </c>
      <c r="E11073" s="62" t="n">
        <v>0.02</v>
      </c>
      <c r="F11073" s="26" t="n">
        <v>11.06</v>
      </c>
      <c r="G11073" s="26" t="n">
        <v>0.21</v>
      </c>
    </row>
    <row r="11074" customFormat="false" ht="38.25" hidden="false" customHeight="false" outlineLevel="0" collapsed="false">
      <c r="A11074" s="63" t="s">
        <v>1375</v>
      </c>
      <c r="B11074" s="23" t="s">
        <v>1376</v>
      </c>
      <c r="C11074" s="24" t="s">
        <v>17</v>
      </c>
      <c r="D11074" s="24" t="s">
        <v>1314</v>
      </c>
      <c r="E11074" s="62" t="n">
        <v>1.55</v>
      </c>
      <c r="F11074" s="26" t="n">
        <v>12.7</v>
      </c>
      <c r="G11074" s="26" t="n">
        <v>19.67</v>
      </c>
    </row>
    <row r="11075" customFormat="false" ht="38.25" hidden="false" customHeight="false" outlineLevel="0" collapsed="false">
      <c r="A11075" s="63" t="s">
        <v>1369</v>
      </c>
      <c r="B11075" s="23" t="s">
        <v>1370</v>
      </c>
      <c r="C11075" s="24" t="s">
        <v>17</v>
      </c>
      <c r="D11075" s="24" t="s">
        <v>1314</v>
      </c>
      <c r="E11075" s="62" t="n">
        <v>1.55</v>
      </c>
      <c r="F11075" s="26" t="n">
        <v>15.51</v>
      </c>
      <c r="G11075" s="26" t="n">
        <v>24.02</v>
      </c>
    </row>
    <row r="11076" customFormat="false" ht="15" hidden="false" customHeight="false" outlineLevel="0" collapsed="false">
      <c r="A11076" s="64" t="s">
        <v>1353</v>
      </c>
      <c r="B11076" s="64"/>
      <c r="C11076" s="64"/>
      <c r="D11076" s="64"/>
      <c r="E11076" s="64"/>
      <c r="F11076" s="64"/>
      <c r="G11076" s="65" t="n">
        <v>15.34</v>
      </c>
    </row>
    <row r="11077" customFormat="false" ht="15" hidden="false" customHeight="false" outlineLevel="0" collapsed="false">
      <c r="A11077" s="64" t="s">
        <v>1354</v>
      </c>
      <c r="B11077" s="64"/>
      <c r="C11077" s="64"/>
      <c r="D11077" s="64"/>
      <c r="E11077" s="64"/>
      <c r="F11077" s="64"/>
      <c r="G11077" s="65" t="n">
        <v>33.61</v>
      </c>
    </row>
    <row r="11078" customFormat="false" ht="15" hidden="false" customHeight="false" outlineLevel="0" collapsed="false">
      <c r="A11078" s="64" t="s">
        <v>1355</v>
      </c>
      <c r="B11078" s="64"/>
      <c r="C11078" s="64"/>
      <c r="D11078" s="64"/>
      <c r="E11078" s="64"/>
      <c r="F11078" s="64"/>
      <c r="G11078" s="65" t="n">
        <v>48.95</v>
      </c>
    </row>
    <row r="11079" customFormat="false" ht="15" hidden="false" customHeight="false" outlineLevel="0" collapsed="false">
      <c r="A11079" s="64" t="s">
        <v>1356</v>
      </c>
      <c r="B11079" s="64"/>
      <c r="C11079" s="64"/>
      <c r="D11079" s="64"/>
      <c r="E11079" s="64"/>
      <c r="F11079" s="64"/>
      <c r="G11079" s="65" t="n">
        <v>0</v>
      </c>
    </row>
    <row r="11080" customFormat="false" ht="15" hidden="false" customHeight="false" outlineLevel="0" collapsed="false">
      <c r="A11080" s="64" t="s">
        <v>1357</v>
      </c>
      <c r="B11080" s="64"/>
      <c r="C11080" s="64"/>
      <c r="D11080" s="64"/>
      <c r="E11080" s="64"/>
      <c r="F11080" s="64"/>
      <c r="G11080" s="65" t="n">
        <v>12.56</v>
      </c>
    </row>
    <row r="11081" customFormat="false" ht="15" hidden="false" customHeight="false" outlineLevel="0" collapsed="false">
      <c r="A11081" s="64" t="s">
        <v>1358</v>
      </c>
      <c r="B11081" s="64"/>
      <c r="C11081" s="64"/>
      <c r="D11081" s="64"/>
      <c r="E11081" s="64"/>
      <c r="F11081" s="64"/>
      <c r="G11081" s="65" t="n">
        <v>0</v>
      </c>
    </row>
    <row r="11082" customFormat="false" ht="15" hidden="false" customHeight="false" outlineLevel="0" collapsed="false">
      <c r="A11082" s="64" t="s">
        <v>1359</v>
      </c>
      <c r="B11082" s="64"/>
      <c r="C11082" s="64"/>
      <c r="D11082" s="64"/>
      <c r="E11082" s="64"/>
      <c r="F11082" s="64"/>
      <c r="G11082" s="65" t="n">
        <v>12.56</v>
      </c>
    </row>
    <row r="11083" customFormat="false" ht="15" hidden="false" customHeight="false" outlineLevel="0" collapsed="false">
      <c r="A11083" s="64" t="s">
        <v>1360</v>
      </c>
      <c r="B11083" s="64"/>
      <c r="C11083" s="64"/>
      <c r="D11083" s="64"/>
      <c r="E11083" s="64"/>
      <c r="F11083" s="64"/>
      <c r="G11083" s="65" t="n">
        <v>61.51</v>
      </c>
    </row>
    <row r="11084" customFormat="false" ht="15" hidden="false" customHeight="false" outlineLevel="0" collapsed="false">
      <c r="A11084" s="64" t="s">
        <v>1361</v>
      </c>
      <c r="B11084" s="64"/>
      <c r="C11084" s="64"/>
      <c r="D11084" s="64"/>
      <c r="E11084" s="64"/>
      <c r="F11084" s="64"/>
      <c r="G11084" s="65" t="n">
        <v>2</v>
      </c>
    </row>
    <row r="11085" customFormat="false" ht="15" hidden="false" customHeight="false" outlineLevel="0" collapsed="false">
      <c r="A11085" s="64" t="s">
        <v>1362</v>
      </c>
      <c r="B11085" s="64"/>
      <c r="C11085" s="64"/>
      <c r="D11085" s="64"/>
      <c r="E11085" s="64"/>
      <c r="F11085" s="64"/>
      <c r="G11085" s="65" t="n">
        <f aca="false">G11083*G11084</f>
        <v>123.02</v>
      </c>
    </row>
    <row r="11086" customFormat="false" ht="15" hidden="false" customHeight="false" outlineLevel="0" collapsed="false">
      <c r="A11086" s="66"/>
      <c r="B11086" s="66"/>
      <c r="C11086" s="66"/>
      <c r="D11086" s="66"/>
      <c r="E11086" s="66"/>
      <c r="F11086" s="66"/>
      <c r="G11086" s="66"/>
    </row>
    <row r="11087" customFormat="false" ht="25.5" hidden="false" customHeight="false" outlineLevel="0" collapsed="false">
      <c r="A11087" s="30" t="s">
        <v>1205</v>
      </c>
      <c r="B11087" s="30" t="s">
        <v>668</v>
      </c>
      <c r="C11087" s="61" t="s">
        <v>17</v>
      </c>
      <c r="D11087" s="61" t="s">
        <v>23</v>
      </c>
      <c r="E11087" s="62"/>
      <c r="F11087" s="25"/>
      <c r="G11087" s="25"/>
    </row>
    <row r="11088" customFormat="false" ht="38.25" hidden="false" customHeight="false" outlineLevel="0" collapsed="false">
      <c r="A11088" s="63" t="s">
        <v>1375</v>
      </c>
      <c r="B11088" s="23" t="s">
        <v>1376</v>
      </c>
      <c r="C11088" s="24" t="s">
        <v>17</v>
      </c>
      <c r="D11088" s="24" t="s">
        <v>1314</v>
      </c>
      <c r="E11088" s="62" t="n">
        <v>16</v>
      </c>
      <c r="F11088" s="26" t="n">
        <v>12.7</v>
      </c>
      <c r="G11088" s="26" t="n">
        <v>203.16</v>
      </c>
    </row>
    <row r="11089" customFormat="false" ht="38.25" hidden="false" customHeight="false" outlineLevel="0" collapsed="false">
      <c r="A11089" s="63" t="s">
        <v>1369</v>
      </c>
      <c r="B11089" s="23" t="s">
        <v>1370</v>
      </c>
      <c r="C11089" s="24" t="s">
        <v>17</v>
      </c>
      <c r="D11089" s="24" t="s">
        <v>1314</v>
      </c>
      <c r="E11089" s="62" t="n">
        <v>16</v>
      </c>
      <c r="F11089" s="26" t="n">
        <v>15.51</v>
      </c>
      <c r="G11089" s="26" t="n">
        <v>248.12</v>
      </c>
    </row>
    <row r="11090" customFormat="false" ht="15" hidden="false" customHeight="false" outlineLevel="0" collapsed="false">
      <c r="A11090" s="64" t="s">
        <v>1353</v>
      </c>
      <c r="B11090" s="64"/>
      <c r="C11090" s="64"/>
      <c r="D11090" s="64"/>
      <c r="E11090" s="64"/>
      <c r="F11090" s="64"/>
      <c r="G11090" s="65" t="n">
        <v>316.96</v>
      </c>
    </row>
    <row r="11091" customFormat="false" ht="15" hidden="false" customHeight="false" outlineLevel="0" collapsed="false">
      <c r="A11091" s="64" t="s">
        <v>1354</v>
      </c>
      <c r="B11091" s="64"/>
      <c r="C11091" s="64"/>
      <c r="D11091" s="64"/>
      <c r="E11091" s="64"/>
      <c r="F11091" s="64"/>
      <c r="G11091" s="65" t="n">
        <v>134.32</v>
      </c>
    </row>
    <row r="11092" customFormat="false" ht="15" hidden="false" customHeight="false" outlineLevel="0" collapsed="false">
      <c r="A11092" s="64" t="s">
        <v>1355</v>
      </c>
      <c r="B11092" s="64"/>
      <c r="C11092" s="64"/>
      <c r="D11092" s="64"/>
      <c r="E11092" s="64"/>
      <c r="F11092" s="64"/>
      <c r="G11092" s="65" t="n">
        <v>451.28</v>
      </c>
    </row>
    <row r="11093" customFormat="false" ht="15" hidden="false" customHeight="false" outlineLevel="0" collapsed="false">
      <c r="A11093" s="64" t="s">
        <v>1356</v>
      </c>
      <c r="B11093" s="64"/>
      <c r="C11093" s="64"/>
      <c r="D11093" s="64"/>
      <c r="E11093" s="64"/>
      <c r="F11093" s="64"/>
      <c r="G11093" s="65" t="n">
        <v>0</v>
      </c>
    </row>
    <row r="11094" customFormat="false" ht="15" hidden="false" customHeight="false" outlineLevel="0" collapsed="false">
      <c r="A11094" s="64" t="s">
        <v>1357</v>
      </c>
      <c r="B11094" s="64"/>
      <c r="C11094" s="64"/>
      <c r="D11094" s="64"/>
      <c r="E11094" s="64"/>
      <c r="F11094" s="64"/>
      <c r="G11094" s="65" t="n">
        <v>115.75</v>
      </c>
    </row>
    <row r="11095" customFormat="false" ht="15" hidden="false" customHeight="false" outlineLevel="0" collapsed="false">
      <c r="A11095" s="64" t="s">
        <v>1358</v>
      </c>
      <c r="B11095" s="64"/>
      <c r="C11095" s="64"/>
      <c r="D11095" s="64"/>
      <c r="E11095" s="64"/>
      <c r="F11095" s="64"/>
      <c r="G11095" s="65" t="n">
        <v>0</v>
      </c>
    </row>
    <row r="11096" customFormat="false" ht="15" hidden="false" customHeight="false" outlineLevel="0" collapsed="false">
      <c r="A11096" s="64" t="s">
        <v>1359</v>
      </c>
      <c r="B11096" s="64"/>
      <c r="C11096" s="64"/>
      <c r="D11096" s="64"/>
      <c r="E11096" s="64"/>
      <c r="F11096" s="64"/>
      <c r="G11096" s="65" t="n">
        <v>115.75</v>
      </c>
    </row>
    <row r="11097" customFormat="false" ht="15" hidden="false" customHeight="false" outlineLevel="0" collapsed="false">
      <c r="A11097" s="64" t="s">
        <v>1360</v>
      </c>
      <c r="B11097" s="64"/>
      <c r="C11097" s="64"/>
      <c r="D11097" s="64"/>
      <c r="E11097" s="64"/>
      <c r="F11097" s="64"/>
      <c r="G11097" s="65" t="n">
        <v>567.04</v>
      </c>
    </row>
    <row r="11098" customFormat="false" ht="15" hidden="false" customHeight="false" outlineLevel="0" collapsed="false">
      <c r="A11098" s="64" t="s">
        <v>1361</v>
      </c>
      <c r="B11098" s="64"/>
      <c r="C11098" s="64"/>
      <c r="D11098" s="64"/>
      <c r="E11098" s="64"/>
      <c r="F11098" s="64"/>
      <c r="G11098" s="65" t="n">
        <v>1</v>
      </c>
    </row>
    <row r="11099" customFormat="false" ht="15" hidden="false" customHeight="false" outlineLevel="0" collapsed="false">
      <c r="A11099" s="64" t="s">
        <v>1362</v>
      </c>
      <c r="B11099" s="64"/>
      <c r="C11099" s="64"/>
      <c r="D11099" s="64"/>
      <c r="E11099" s="64"/>
      <c r="F11099" s="64"/>
      <c r="G11099" s="65" t="n">
        <f aca="false">G11097*G11098</f>
        <v>567.04</v>
      </c>
    </row>
    <row r="11100" customFormat="false" ht="15" hidden="false" customHeight="false" outlineLevel="0" collapsed="false">
      <c r="A11100" s="66"/>
      <c r="B11100" s="66"/>
      <c r="C11100" s="66"/>
      <c r="D11100" s="66"/>
      <c r="E11100" s="66"/>
      <c r="F11100" s="66"/>
      <c r="G11100" s="66"/>
    </row>
    <row r="11101" customFormat="false" ht="38.25" hidden="false" customHeight="false" outlineLevel="0" collapsed="false">
      <c r="A11101" s="30" t="s">
        <v>1206</v>
      </c>
      <c r="B11101" s="30" t="s">
        <v>670</v>
      </c>
      <c r="C11101" s="61" t="s">
        <v>17</v>
      </c>
      <c r="D11101" s="61" t="s">
        <v>49</v>
      </c>
      <c r="E11101" s="62"/>
      <c r="F11101" s="25"/>
      <c r="G11101" s="25"/>
    </row>
    <row r="11102" customFormat="false" ht="38.25" hidden="false" customHeight="false" outlineLevel="0" collapsed="false">
      <c r="A11102" s="63" t="s">
        <v>1375</v>
      </c>
      <c r="B11102" s="23" t="s">
        <v>1376</v>
      </c>
      <c r="C11102" s="24" t="s">
        <v>17</v>
      </c>
      <c r="D11102" s="24" t="s">
        <v>1314</v>
      </c>
      <c r="E11102" s="62" t="n">
        <v>23.25</v>
      </c>
      <c r="F11102" s="26" t="n">
        <v>12.7</v>
      </c>
      <c r="G11102" s="26" t="n">
        <v>295.18</v>
      </c>
    </row>
    <row r="11103" customFormat="false" ht="38.25" hidden="false" customHeight="false" outlineLevel="0" collapsed="false">
      <c r="A11103" s="63" t="s">
        <v>1369</v>
      </c>
      <c r="B11103" s="23" t="s">
        <v>1370</v>
      </c>
      <c r="C11103" s="24" t="s">
        <v>17</v>
      </c>
      <c r="D11103" s="24" t="s">
        <v>1314</v>
      </c>
      <c r="E11103" s="62" t="n">
        <v>23.25</v>
      </c>
      <c r="F11103" s="26" t="n">
        <v>15.51</v>
      </c>
      <c r="G11103" s="26" t="n">
        <v>360.5</v>
      </c>
    </row>
    <row r="11104" customFormat="false" ht="63.75" hidden="false" customHeight="false" outlineLevel="0" collapsed="false">
      <c r="A11104" s="63" t="n">
        <v>9813</v>
      </c>
      <c r="B11104" s="23" t="s">
        <v>1964</v>
      </c>
      <c r="C11104" s="24" t="s">
        <v>1343</v>
      </c>
      <c r="D11104" s="24" t="s">
        <v>49</v>
      </c>
      <c r="E11104" s="62" t="n">
        <v>66.84</v>
      </c>
      <c r="F11104" s="26" t="n">
        <v>2.87</v>
      </c>
      <c r="G11104" s="26" t="n">
        <v>191.84</v>
      </c>
    </row>
    <row r="11105" customFormat="false" ht="15" hidden="false" customHeight="false" outlineLevel="0" collapsed="false">
      <c r="A11105" s="64" t="s">
        <v>1353</v>
      </c>
      <c r="B11105" s="64"/>
      <c r="C11105" s="64"/>
      <c r="D11105" s="64"/>
      <c r="E11105" s="64"/>
      <c r="F11105" s="64"/>
      <c r="G11105" s="65" t="n">
        <v>7.31</v>
      </c>
    </row>
    <row r="11106" customFormat="false" ht="15" hidden="false" customHeight="false" outlineLevel="0" collapsed="false">
      <c r="A11106" s="64" t="s">
        <v>1354</v>
      </c>
      <c r="B11106" s="64"/>
      <c r="C11106" s="64"/>
      <c r="D11106" s="64"/>
      <c r="E11106" s="64"/>
      <c r="F11106" s="64"/>
      <c r="G11106" s="65" t="n">
        <v>6.14</v>
      </c>
    </row>
    <row r="11107" customFormat="false" ht="15" hidden="false" customHeight="false" outlineLevel="0" collapsed="false">
      <c r="A11107" s="64" t="s">
        <v>1355</v>
      </c>
      <c r="B11107" s="64"/>
      <c r="C11107" s="64"/>
      <c r="D11107" s="64"/>
      <c r="E11107" s="64"/>
      <c r="F11107" s="64"/>
      <c r="G11107" s="65" t="n">
        <v>13.45</v>
      </c>
    </row>
    <row r="11108" customFormat="false" ht="15" hidden="false" customHeight="false" outlineLevel="0" collapsed="false">
      <c r="A11108" s="64" t="s">
        <v>1356</v>
      </c>
      <c r="B11108" s="64"/>
      <c r="C11108" s="64"/>
      <c r="D11108" s="64"/>
      <c r="E11108" s="64"/>
      <c r="F11108" s="64"/>
      <c r="G11108" s="65" t="n">
        <v>0</v>
      </c>
    </row>
    <row r="11109" customFormat="false" ht="15" hidden="false" customHeight="false" outlineLevel="0" collapsed="false">
      <c r="A11109" s="64" t="s">
        <v>1357</v>
      </c>
      <c r="B11109" s="64"/>
      <c r="C11109" s="64"/>
      <c r="D11109" s="64"/>
      <c r="E11109" s="64"/>
      <c r="F11109" s="64"/>
      <c r="G11109" s="65" t="n">
        <v>3.45</v>
      </c>
    </row>
    <row r="11110" customFormat="false" ht="15" hidden="false" customHeight="false" outlineLevel="0" collapsed="false">
      <c r="A11110" s="64" t="s">
        <v>1358</v>
      </c>
      <c r="B11110" s="64"/>
      <c r="C11110" s="64"/>
      <c r="D11110" s="64"/>
      <c r="E11110" s="64"/>
      <c r="F11110" s="64"/>
      <c r="G11110" s="65" t="n">
        <v>0</v>
      </c>
    </row>
    <row r="11111" customFormat="false" ht="15" hidden="false" customHeight="false" outlineLevel="0" collapsed="false">
      <c r="A11111" s="64" t="s">
        <v>1359</v>
      </c>
      <c r="B11111" s="64"/>
      <c r="C11111" s="64"/>
      <c r="D11111" s="64"/>
      <c r="E11111" s="64"/>
      <c r="F11111" s="64"/>
      <c r="G11111" s="65" t="n">
        <v>3.45</v>
      </c>
    </row>
    <row r="11112" customFormat="false" ht="15" hidden="false" customHeight="false" outlineLevel="0" collapsed="false">
      <c r="A11112" s="64" t="s">
        <v>1360</v>
      </c>
      <c r="B11112" s="64"/>
      <c r="C11112" s="64"/>
      <c r="D11112" s="64"/>
      <c r="E11112" s="64"/>
      <c r="F11112" s="64"/>
      <c r="G11112" s="65" t="n">
        <v>16.9</v>
      </c>
    </row>
    <row r="11113" customFormat="false" ht="15" hidden="false" customHeight="false" outlineLevel="0" collapsed="false">
      <c r="A11113" s="64" t="s">
        <v>1361</v>
      </c>
      <c r="B11113" s="64"/>
      <c r="C11113" s="64"/>
      <c r="D11113" s="64"/>
      <c r="E11113" s="64"/>
      <c r="F11113" s="64"/>
      <c r="G11113" s="65" t="n">
        <v>63</v>
      </c>
    </row>
    <row r="11114" customFormat="false" ht="15" hidden="false" customHeight="false" outlineLevel="0" collapsed="false">
      <c r="A11114" s="64" t="s">
        <v>1362</v>
      </c>
      <c r="B11114" s="64"/>
      <c r="C11114" s="64"/>
      <c r="D11114" s="64"/>
      <c r="E11114" s="64"/>
      <c r="F11114" s="64"/>
      <c r="G11114" s="65" t="n">
        <f aca="false">G11112*G11113</f>
        <v>1064.7</v>
      </c>
    </row>
    <row r="11115" customFormat="false" ht="15" hidden="false" customHeight="false" outlineLevel="0" collapsed="false">
      <c r="A11115" s="66"/>
      <c r="B11115" s="66"/>
      <c r="C11115" s="66"/>
      <c r="D11115" s="66"/>
      <c r="E11115" s="66"/>
      <c r="F11115" s="66"/>
      <c r="G11115" s="66"/>
    </row>
    <row r="11116" customFormat="false" ht="76.5" hidden="false" customHeight="false" outlineLevel="0" collapsed="false">
      <c r="A11116" s="30" t="s">
        <v>1207</v>
      </c>
      <c r="B11116" s="30" t="s">
        <v>672</v>
      </c>
      <c r="C11116" s="61" t="s">
        <v>17</v>
      </c>
      <c r="D11116" s="61" t="s">
        <v>23</v>
      </c>
      <c r="E11116" s="62"/>
      <c r="F11116" s="25"/>
      <c r="G11116" s="25"/>
    </row>
    <row r="11117" customFormat="false" ht="25.5" hidden="false" customHeight="false" outlineLevel="0" collapsed="false">
      <c r="A11117" s="63" t="n">
        <v>122</v>
      </c>
      <c r="B11117" s="23" t="s">
        <v>1946</v>
      </c>
      <c r="C11117" s="24" t="s">
        <v>1343</v>
      </c>
      <c r="D11117" s="24" t="s">
        <v>23</v>
      </c>
      <c r="E11117" s="62" t="n">
        <v>0.02</v>
      </c>
      <c r="F11117" s="26" t="n">
        <v>45.16</v>
      </c>
      <c r="G11117" s="26" t="n">
        <v>0.95</v>
      </c>
    </row>
    <row r="11118" customFormat="false" ht="25.5" hidden="false" customHeight="false" outlineLevel="0" collapsed="false">
      <c r="A11118" s="63" t="n">
        <v>20083</v>
      </c>
      <c r="B11118" s="23" t="s">
        <v>1947</v>
      </c>
      <c r="C11118" s="24" t="s">
        <v>1343</v>
      </c>
      <c r="D11118" s="24" t="s">
        <v>23</v>
      </c>
      <c r="E11118" s="62" t="n">
        <v>0.02</v>
      </c>
      <c r="F11118" s="26" t="n">
        <v>39.22</v>
      </c>
      <c r="G11118" s="26" t="n">
        <v>0.94</v>
      </c>
    </row>
    <row r="11119" customFormat="false" ht="63.75" hidden="false" customHeight="false" outlineLevel="0" collapsed="false">
      <c r="A11119" s="63" t="n">
        <v>37414</v>
      </c>
      <c r="B11119" s="23" t="s">
        <v>1965</v>
      </c>
      <c r="C11119" s="24" t="s">
        <v>1343</v>
      </c>
      <c r="D11119" s="24" t="s">
        <v>49</v>
      </c>
      <c r="E11119" s="62" t="n">
        <v>3</v>
      </c>
      <c r="F11119" s="26" t="n">
        <v>2.31</v>
      </c>
      <c r="G11119" s="26" t="n">
        <v>6.93</v>
      </c>
    </row>
    <row r="11120" customFormat="false" ht="38.25" hidden="false" customHeight="false" outlineLevel="0" collapsed="false">
      <c r="A11120" s="63" t="n">
        <v>3767</v>
      </c>
      <c r="B11120" s="23" t="s">
        <v>1945</v>
      </c>
      <c r="C11120" s="24" t="s">
        <v>1343</v>
      </c>
      <c r="D11120" s="24" t="s">
        <v>23</v>
      </c>
      <c r="E11120" s="62" t="n">
        <v>0.15</v>
      </c>
      <c r="F11120" s="26" t="n">
        <v>0.66</v>
      </c>
      <c r="G11120" s="26" t="n">
        <v>0.1</v>
      </c>
    </row>
    <row r="11121" customFormat="false" ht="38.25" hidden="false" customHeight="false" outlineLevel="0" collapsed="false">
      <c r="A11121" s="63" t="s">
        <v>1375</v>
      </c>
      <c r="B11121" s="23" t="s">
        <v>1376</v>
      </c>
      <c r="C11121" s="24" t="s">
        <v>17</v>
      </c>
      <c r="D11121" s="24" t="s">
        <v>1314</v>
      </c>
      <c r="E11121" s="62" t="n">
        <v>0.45</v>
      </c>
      <c r="F11121" s="26" t="n">
        <v>12.7</v>
      </c>
      <c r="G11121" s="26" t="n">
        <v>5.71</v>
      </c>
    </row>
    <row r="11122" customFormat="false" ht="38.25" hidden="false" customHeight="false" outlineLevel="0" collapsed="false">
      <c r="A11122" s="63" t="s">
        <v>1369</v>
      </c>
      <c r="B11122" s="23" t="s">
        <v>1370</v>
      </c>
      <c r="C11122" s="24" t="s">
        <v>17</v>
      </c>
      <c r="D11122" s="24" t="s">
        <v>1314</v>
      </c>
      <c r="E11122" s="62" t="n">
        <v>0.45</v>
      </c>
      <c r="F11122" s="26" t="n">
        <v>15.51</v>
      </c>
      <c r="G11122" s="26" t="n">
        <v>6.98</v>
      </c>
    </row>
    <row r="11123" customFormat="false" ht="15" hidden="false" customHeight="false" outlineLevel="0" collapsed="false">
      <c r="A11123" s="64" t="s">
        <v>1353</v>
      </c>
      <c r="B11123" s="64"/>
      <c r="C11123" s="64"/>
      <c r="D11123" s="64"/>
      <c r="E11123" s="64"/>
      <c r="F11123" s="64"/>
      <c r="G11123" s="65" t="n">
        <v>2.97</v>
      </c>
    </row>
    <row r="11124" customFormat="false" ht="15" hidden="false" customHeight="false" outlineLevel="0" collapsed="false">
      <c r="A11124" s="64" t="s">
        <v>1354</v>
      </c>
      <c r="B11124" s="64"/>
      <c r="C11124" s="64"/>
      <c r="D11124" s="64"/>
      <c r="E11124" s="64"/>
      <c r="F11124" s="64"/>
      <c r="G11124" s="65" t="n">
        <v>4.23</v>
      </c>
    </row>
    <row r="11125" customFormat="false" ht="15" hidden="false" customHeight="false" outlineLevel="0" collapsed="false">
      <c r="A11125" s="64" t="s">
        <v>1355</v>
      </c>
      <c r="B11125" s="64"/>
      <c r="C11125" s="64"/>
      <c r="D11125" s="64"/>
      <c r="E11125" s="64"/>
      <c r="F11125" s="64"/>
      <c r="G11125" s="65" t="n">
        <v>7.2</v>
      </c>
    </row>
    <row r="11126" customFormat="false" ht="15" hidden="false" customHeight="false" outlineLevel="0" collapsed="false">
      <c r="A11126" s="64" t="s">
        <v>1356</v>
      </c>
      <c r="B11126" s="64"/>
      <c r="C11126" s="64"/>
      <c r="D11126" s="64"/>
      <c r="E11126" s="64"/>
      <c r="F11126" s="64"/>
      <c r="G11126" s="65" t="n">
        <v>0</v>
      </c>
    </row>
    <row r="11127" customFormat="false" ht="15" hidden="false" customHeight="false" outlineLevel="0" collapsed="false">
      <c r="A11127" s="64" t="s">
        <v>1357</v>
      </c>
      <c r="B11127" s="64"/>
      <c r="C11127" s="64"/>
      <c r="D11127" s="64"/>
      <c r="E11127" s="64"/>
      <c r="F11127" s="64"/>
      <c r="G11127" s="65" t="n">
        <v>1.85</v>
      </c>
    </row>
    <row r="11128" customFormat="false" ht="15" hidden="false" customHeight="false" outlineLevel="0" collapsed="false">
      <c r="A11128" s="64" t="s">
        <v>1358</v>
      </c>
      <c r="B11128" s="64"/>
      <c r="C11128" s="64"/>
      <c r="D11128" s="64"/>
      <c r="E11128" s="64"/>
      <c r="F11128" s="64"/>
      <c r="G11128" s="65" t="n">
        <v>0</v>
      </c>
    </row>
    <row r="11129" customFormat="false" ht="15" hidden="false" customHeight="false" outlineLevel="0" collapsed="false">
      <c r="A11129" s="64" t="s">
        <v>1359</v>
      </c>
      <c r="B11129" s="64"/>
      <c r="C11129" s="64"/>
      <c r="D11129" s="64"/>
      <c r="E11129" s="64"/>
      <c r="F11129" s="64"/>
      <c r="G11129" s="65" t="n">
        <v>1.85</v>
      </c>
    </row>
    <row r="11130" customFormat="false" ht="15" hidden="false" customHeight="false" outlineLevel="0" collapsed="false">
      <c r="A11130" s="64" t="s">
        <v>1360</v>
      </c>
      <c r="B11130" s="64"/>
      <c r="C11130" s="64"/>
      <c r="D11130" s="64"/>
      <c r="E11130" s="64"/>
      <c r="F11130" s="64"/>
      <c r="G11130" s="65" t="n">
        <v>9.05</v>
      </c>
    </row>
    <row r="11131" customFormat="false" ht="15" hidden="false" customHeight="false" outlineLevel="0" collapsed="false">
      <c r="A11131" s="64" t="s">
        <v>1361</v>
      </c>
      <c r="B11131" s="64"/>
      <c r="C11131" s="64"/>
      <c r="D11131" s="64"/>
      <c r="E11131" s="64"/>
      <c r="F11131" s="64"/>
      <c r="G11131" s="65" t="n">
        <v>3</v>
      </c>
    </row>
    <row r="11132" customFormat="false" ht="15" hidden="false" customHeight="false" outlineLevel="0" collapsed="false">
      <c r="A11132" s="64" t="s">
        <v>1362</v>
      </c>
      <c r="B11132" s="64"/>
      <c r="C11132" s="64"/>
      <c r="D11132" s="64"/>
      <c r="E11132" s="64"/>
      <c r="F11132" s="64"/>
      <c r="G11132" s="65" t="n">
        <f aca="false">G11130*G11131</f>
        <v>27.15</v>
      </c>
    </row>
    <row r="11133" customFormat="false" ht="15" hidden="false" customHeight="false" outlineLevel="0" collapsed="false">
      <c r="A11133" s="66"/>
      <c r="B11133" s="66"/>
      <c r="C11133" s="66"/>
      <c r="D11133" s="66"/>
      <c r="E11133" s="66"/>
      <c r="F11133" s="66"/>
      <c r="G11133" s="66"/>
    </row>
    <row r="11134" customFormat="false" ht="38.25" hidden="false" customHeight="false" outlineLevel="0" collapsed="false">
      <c r="A11134" s="30" t="s">
        <v>1208</v>
      </c>
      <c r="B11134" s="30" t="s">
        <v>1209</v>
      </c>
      <c r="C11134" s="61" t="s">
        <v>17</v>
      </c>
      <c r="D11134" s="61" t="s">
        <v>49</v>
      </c>
      <c r="E11134" s="62"/>
      <c r="F11134" s="25"/>
      <c r="G11134" s="25"/>
    </row>
    <row r="11135" customFormat="false" ht="38.25" hidden="false" customHeight="false" outlineLevel="0" collapsed="false">
      <c r="A11135" s="63" t="s">
        <v>1375</v>
      </c>
      <c r="B11135" s="23" t="s">
        <v>1376</v>
      </c>
      <c r="C11135" s="24" t="s">
        <v>17</v>
      </c>
      <c r="D11135" s="24" t="s">
        <v>1314</v>
      </c>
      <c r="E11135" s="62" t="n">
        <v>2.64</v>
      </c>
      <c r="F11135" s="26" t="n">
        <v>12.7</v>
      </c>
      <c r="G11135" s="26" t="n">
        <v>33.52</v>
      </c>
    </row>
    <row r="11136" customFormat="false" ht="38.25" hidden="false" customHeight="false" outlineLevel="0" collapsed="false">
      <c r="A11136" s="63" t="s">
        <v>1369</v>
      </c>
      <c r="B11136" s="23" t="s">
        <v>1370</v>
      </c>
      <c r="C11136" s="24" t="s">
        <v>17</v>
      </c>
      <c r="D11136" s="24" t="s">
        <v>1314</v>
      </c>
      <c r="E11136" s="62" t="n">
        <v>2.64</v>
      </c>
      <c r="F11136" s="26" t="n">
        <v>15.51</v>
      </c>
      <c r="G11136" s="26" t="n">
        <v>40.94</v>
      </c>
    </row>
    <row r="11137" customFormat="false" ht="63.75" hidden="false" customHeight="false" outlineLevel="0" collapsed="false">
      <c r="A11137" s="63" t="n">
        <v>9815</v>
      </c>
      <c r="B11137" s="23" t="s">
        <v>2210</v>
      </c>
      <c r="C11137" s="24" t="s">
        <v>1343</v>
      </c>
      <c r="D11137" s="24" t="s">
        <v>49</v>
      </c>
      <c r="E11137" s="62" t="n">
        <v>6.37</v>
      </c>
      <c r="F11137" s="26" t="n">
        <v>5.66</v>
      </c>
      <c r="G11137" s="26" t="n">
        <v>36.03</v>
      </c>
    </row>
    <row r="11138" customFormat="false" ht="15" hidden="false" customHeight="false" outlineLevel="0" collapsed="false">
      <c r="A11138" s="64" t="s">
        <v>1353</v>
      </c>
      <c r="B11138" s="64"/>
      <c r="C11138" s="64"/>
      <c r="D11138" s="64"/>
      <c r="E11138" s="64"/>
      <c r="F11138" s="64"/>
      <c r="G11138" s="65" t="n">
        <v>8.72</v>
      </c>
    </row>
    <row r="11139" customFormat="false" ht="15" hidden="false" customHeight="false" outlineLevel="0" collapsed="false">
      <c r="A11139" s="64" t="s">
        <v>1354</v>
      </c>
      <c r="B11139" s="64"/>
      <c r="C11139" s="64"/>
      <c r="D11139" s="64"/>
      <c r="E11139" s="64"/>
      <c r="F11139" s="64"/>
      <c r="G11139" s="65" t="n">
        <v>9.7</v>
      </c>
    </row>
    <row r="11140" customFormat="false" ht="15" hidden="false" customHeight="false" outlineLevel="0" collapsed="false">
      <c r="A11140" s="64" t="s">
        <v>1355</v>
      </c>
      <c r="B11140" s="64"/>
      <c r="C11140" s="64"/>
      <c r="D11140" s="64"/>
      <c r="E11140" s="64"/>
      <c r="F11140" s="64"/>
      <c r="G11140" s="65" t="n">
        <v>18.42</v>
      </c>
    </row>
    <row r="11141" customFormat="false" ht="15" hidden="false" customHeight="false" outlineLevel="0" collapsed="false">
      <c r="A11141" s="64" t="s">
        <v>1356</v>
      </c>
      <c r="B11141" s="64"/>
      <c r="C11141" s="64"/>
      <c r="D11141" s="64"/>
      <c r="E11141" s="64"/>
      <c r="F11141" s="64"/>
      <c r="G11141" s="65" t="n">
        <v>0</v>
      </c>
    </row>
    <row r="11142" customFormat="false" ht="15" hidden="false" customHeight="false" outlineLevel="0" collapsed="false">
      <c r="A11142" s="64" t="s">
        <v>1357</v>
      </c>
      <c r="B11142" s="64"/>
      <c r="C11142" s="64"/>
      <c r="D11142" s="64"/>
      <c r="E11142" s="64"/>
      <c r="F11142" s="64"/>
      <c r="G11142" s="65" t="n">
        <v>4.72</v>
      </c>
    </row>
    <row r="11143" customFormat="false" ht="15" hidden="false" customHeight="false" outlineLevel="0" collapsed="false">
      <c r="A11143" s="64" t="s">
        <v>1358</v>
      </c>
      <c r="B11143" s="64"/>
      <c r="C11143" s="64"/>
      <c r="D11143" s="64"/>
      <c r="E11143" s="64"/>
      <c r="F11143" s="64"/>
      <c r="G11143" s="65" t="n">
        <v>0</v>
      </c>
    </row>
    <row r="11144" customFormat="false" ht="15" hidden="false" customHeight="false" outlineLevel="0" collapsed="false">
      <c r="A11144" s="64" t="s">
        <v>1359</v>
      </c>
      <c r="B11144" s="64"/>
      <c r="C11144" s="64"/>
      <c r="D11144" s="64"/>
      <c r="E11144" s="64"/>
      <c r="F11144" s="64"/>
      <c r="G11144" s="65" t="n">
        <v>4.72</v>
      </c>
    </row>
    <row r="11145" customFormat="false" ht="15" hidden="false" customHeight="false" outlineLevel="0" collapsed="false">
      <c r="A11145" s="64" t="s">
        <v>1360</v>
      </c>
      <c r="B11145" s="64"/>
      <c r="C11145" s="64"/>
      <c r="D11145" s="64"/>
      <c r="E11145" s="64"/>
      <c r="F11145" s="64"/>
      <c r="G11145" s="65" t="n">
        <v>23.14</v>
      </c>
    </row>
    <row r="11146" customFormat="false" ht="15" hidden="false" customHeight="false" outlineLevel="0" collapsed="false">
      <c r="A11146" s="64" t="s">
        <v>1361</v>
      </c>
      <c r="B11146" s="64"/>
      <c r="C11146" s="64"/>
      <c r="D11146" s="64"/>
      <c r="E11146" s="64"/>
      <c r="F11146" s="64"/>
      <c r="G11146" s="65" t="n">
        <v>6</v>
      </c>
    </row>
    <row r="11147" customFormat="false" ht="15" hidden="false" customHeight="false" outlineLevel="0" collapsed="false">
      <c r="A11147" s="64" t="s">
        <v>1362</v>
      </c>
      <c r="B11147" s="64"/>
      <c r="C11147" s="64"/>
      <c r="D11147" s="64"/>
      <c r="E11147" s="64"/>
      <c r="F11147" s="64"/>
      <c r="G11147" s="65" t="n">
        <f aca="false">G11145*G11146</f>
        <v>138.84</v>
      </c>
    </row>
    <row r="11148" customFormat="false" ht="15" hidden="false" customHeight="false" outlineLevel="0" collapsed="false">
      <c r="A11148" s="66"/>
      <c r="B11148" s="66"/>
      <c r="C11148" s="66"/>
      <c r="D11148" s="66"/>
      <c r="E11148" s="66"/>
      <c r="F11148" s="66"/>
      <c r="G11148" s="66"/>
    </row>
    <row r="11149" customFormat="false" ht="15" hidden="false" customHeight="true" outlineLevel="0" collapsed="false">
      <c r="A11149" s="30" t="s">
        <v>1210</v>
      </c>
      <c r="B11149" s="30" t="s">
        <v>674</v>
      </c>
      <c r="C11149" s="30"/>
      <c r="D11149" s="30"/>
      <c r="E11149" s="30"/>
      <c r="F11149" s="30"/>
      <c r="G11149" s="30"/>
    </row>
    <row r="11150" customFormat="false" ht="38.25" hidden="false" customHeight="false" outlineLevel="0" collapsed="false">
      <c r="A11150" s="30" t="s">
        <v>1211</v>
      </c>
      <c r="B11150" s="30" t="s">
        <v>107</v>
      </c>
      <c r="C11150" s="61" t="s">
        <v>17</v>
      </c>
      <c r="D11150" s="61" t="s">
        <v>28</v>
      </c>
      <c r="E11150" s="62"/>
      <c r="F11150" s="25"/>
      <c r="G11150" s="25"/>
    </row>
    <row r="11151" customFormat="false" ht="25.5" hidden="false" customHeight="false" outlineLevel="0" collapsed="false">
      <c r="A11151" s="63" t="s">
        <v>1239</v>
      </c>
      <c r="B11151" s="23" t="s">
        <v>1350</v>
      </c>
      <c r="C11151" s="24" t="s">
        <v>17</v>
      </c>
      <c r="D11151" s="24" t="s">
        <v>1314</v>
      </c>
      <c r="E11151" s="62" t="n">
        <v>26.27</v>
      </c>
      <c r="F11151" s="26" t="n">
        <v>12.54</v>
      </c>
      <c r="G11151" s="26" t="n">
        <v>329.3</v>
      </c>
    </row>
    <row r="11152" customFormat="false" ht="15" hidden="false" customHeight="false" outlineLevel="0" collapsed="false">
      <c r="A11152" s="64" t="s">
        <v>1353</v>
      </c>
      <c r="B11152" s="64"/>
      <c r="C11152" s="64"/>
      <c r="D11152" s="64"/>
      <c r="E11152" s="64"/>
      <c r="F11152" s="64"/>
      <c r="G11152" s="65" t="n">
        <v>21.27</v>
      </c>
    </row>
    <row r="11153" customFormat="false" ht="15" hidden="false" customHeight="false" outlineLevel="0" collapsed="false">
      <c r="A11153" s="64" t="s">
        <v>1354</v>
      </c>
      <c r="B11153" s="64"/>
      <c r="C11153" s="64"/>
      <c r="D11153" s="64"/>
      <c r="E11153" s="64"/>
      <c r="F11153" s="64"/>
      <c r="G11153" s="65" t="n">
        <v>10.7</v>
      </c>
    </row>
    <row r="11154" customFormat="false" ht="15" hidden="false" customHeight="false" outlineLevel="0" collapsed="false">
      <c r="A11154" s="64" t="s">
        <v>1355</v>
      </c>
      <c r="B11154" s="64"/>
      <c r="C11154" s="64"/>
      <c r="D11154" s="64"/>
      <c r="E11154" s="64"/>
      <c r="F11154" s="64"/>
      <c r="G11154" s="65" t="n">
        <v>31.97</v>
      </c>
    </row>
    <row r="11155" customFormat="false" ht="15" hidden="false" customHeight="false" outlineLevel="0" collapsed="false">
      <c r="A11155" s="64" t="s">
        <v>1356</v>
      </c>
      <c r="B11155" s="64"/>
      <c r="C11155" s="64"/>
      <c r="D11155" s="64"/>
      <c r="E11155" s="64"/>
      <c r="F11155" s="64"/>
      <c r="G11155" s="65" t="n">
        <v>0</v>
      </c>
    </row>
    <row r="11156" customFormat="false" ht="15" hidden="false" customHeight="false" outlineLevel="0" collapsed="false">
      <c r="A11156" s="64" t="s">
        <v>1357</v>
      </c>
      <c r="B11156" s="64"/>
      <c r="C11156" s="64"/>
      <c r="D11156" s="64"/>
      <c r="E11156" s="64"/>
      <c r="F11156" s="64"/>
      <c r="G11156" s="65" t="n">
        <v>8.2</v>
      </c>
    </row>
    <row r="11157" customFormat="false" ht="15" hidden="false" customHeight="false" outlineLevel="0" collapsed="false">
      <c r="A11157" s="64" t="s">
        <v>1358</v>
      </c>
      <c r="B11157" s="64"/>
      <c r="C11157" s="64"/>
      <c r="D11157" s="64"/>
      <c r="E11157" s="64"/>
      <c r="F11157" s="64"/>
      <c r="G11157" s="65" t="n">
        <v>0</v>
      </c>
    </row>
    <row r="11158" customFormat="false" ht="15" hidden="false" customHeight="false" outlineLevel="0" collapsed="false">
      <c r="A11158" s="64" t="s">
        <v>1359</v>
      </c>
      <c r="B11158" s="64"/>
      <c r="C11158" s="64"/>
      <c r="D11158" s="64"/>
      <c r="E11158" s="64"/>
      <c r="F11158" s="64"/>
      <c r="G11158" s="65" t="n">
        <v>8.2</v>
      </c>
    </row>
    <row r="11159" customFormat="false" ht="15" hidden="false" customHeight="false" outlineLevel="0" collapsed="false">
      <c r="A11159" s="64" t="s">
        <v>1360</v>
      </c>
      <c r="B11159" s="64"/>
      <c r="C11159" s="64"/>
      <c r="D11159" s="64"/>
      <c r="E11159" s="64"/>
      <c r="F11159" s="64"/>
      <c r="G11159" s="65" t="n">
        <v>40.17</v>
      </c>
    </row>
    <row r="11160" customFormat="false" ht="15" hidden="false" customHeight="false" outlineLevel="0" collapsed="false">
      <c r="A11160" s="64" t="s">
        <v>1361</v>
      </c>
      <c r="B11160" s="64"/>
      <c r="C11160" s="64"/>
      <c r="D11160" s="64"/>
      <c r="E11160" s="64"/>
      <c r="F11160" s="64"/>
      <c r="G11160" s="65" t="n">
        <v>10.3</v>
      </c>
    </row>
    <row r="11161" customFormat="false" ht="15" hidden="false" customHeight="false" outlineLevel="0" collapsed="false">
      <c r="A11161" s="64" t="s">
        <v>1362</v>
      </c>
      <c r="B11161" s="64"/>
      <c r="C11161" s="64"/>
      <c r="D11161" s="64"/>
      <c r="E11161" s="64"/>
      <c r="F11161" s="64"/>
      <c r="G11161" s="65" t="n">
        <f aca="false">G11159*G11160</f>
        <v>413.751</v>
      </c>
    </row>
    <row r="11162" customFormat="false" ht="15" hidden="false" customHeight="false" outlineLevel="0" collapsed="false">
      <c r="A11162" s="66"/>
      <c r="B11162" s="66"/>
      <c r="C11162" s="66"/>
      <c r="D11162" s="66"/>
      <c r="E11162" s="66"/>
      <c r="F11162" s="66"/>
      <c r="G11162" s="66"/>
    </row>
    <row r="11163" customFormat="false" ht="25.5" hidden="false" customHeight="false" outlineLevel="0" collapsed="false">
      <c r="A11163" s="30" t="s">
        <v>1212</v>
      </c>
      <c r="B11163" s="30" t="s">
        <v>111</v>
      </c>
      <c r="C11163" s="61" t="s">
        <v>17</v>
      </c>
      <c r="D11163" s="61" t="s">
        <v>28</v>
      </c>
      <c r="E11163" s="62"/>
      <c r="F11163" s="25"/>
      <c r="G11163" s="25"/>
    </row>
    <row r="11164" customFormat="false" ht="25.5" hidden="false" customHeight="false" outlineLevel="0" collapsed="false">
      <c r="A11164" s="63" t="s">
        <v>1349</v>
      </c>
      <c r="B11164" s="23" t="s">
        <v>1350</v>
      </c>
      <c r="C11164" s="24" t="s">
        <v>17</v>
      </c>
      <c r="D11164" s="24" t="s">
        <v>1314</v>
      </c>
      <c r="E11164" s="62" t="n">
        <v>30.9</v>
      </c>
      <c r="F11164" s="26" t="n">
        <v>12.54</v>
      </c>
      <c r="G11164" s="26" t="n">
        <v>387.41</v>
      </c>
    </row>
    <row r="11165" customFormat="false" ht="15" hidden="false" customHeight="false" outlineLevel="0" collapsed="false">
      <c r="A11165" s="64" t="s">
        <v>1353</v>
      </c>
      <c r="B11165" s="64"/>
      <c r="C11165" s="64"/>
      <c r="D11165" s="64"/>
      <c r="E11165" s="64"/>
      <c r="F11165" s="64"/>
      <c r="G11165" s="65" t="n">
        <v>25.02</v>
      </c>
    </row>
    <row r="11166" customFormat="false" ht="15" hidden="false" customHeight="false" outlineLevel="0" collapsed="false">
      <c r="A11166" s="64" t="s">
        <v>1354</v>
      </c>
      <c r="B11166" s="64"/>
      <c r="C11166" s="64"/>
      <c r="D11166" s="64"/>
      <c r="E11166" s="64"/>
      <c r="F11166" s="64"/>
      <c r="G11166" s="65" t="n">
        <v>12.59</v>
      </c>
    </row>
    <row r="11167" customFormat="false" ht="15" hidden="false" customHeight="false" outlineLevel="0" collapsed="false">
      <c r="A11167" s="64" t="s">
        <v>1355</v>
      </c>
      <c r="B11167" s="64"/>
      <c r="C11167" s="64"/>
      <c r="D11167" s="64"/>
      <c r="E11167" s="64"/>
      <c r="F11167" s="64"/>
      <c r="G11167" s="65" t="n">
        <v>37.61</v>
      </c>
    </row>
    <row r="11168" customFormat="false" ht="15" hidden="false" customHeight="false" outlineLevel="0" collapsed="false">
      <c r="A11168" s="64" t="s">
        <v>1356</v>
      </c>
      <c r="B11168" s="64"/>
      <c r="C11168" s="64"/>
      <c r="D11168" s="64"/>
      <c r="E11168" s="64"/>
      <c r="F11168" s="64"/>
      <c r="G11168" s="65" t="n">
        <v>0</v>
      </c>
    </row>
    <row r="11169" customFormat="false" ht="15" hidden="false" customHeight="false" outlineLevel="0" collapsed="false">
      <c r="A11169" s="64" t="s">
        <v>1357</v>
      </c>
      <c r="B11169" s="64"/>
      <c r="C11169" s="64"/>
      <c r="D11169" s="64"/>
      <c r="E11169" s="64"/>
      <c r="F11169" s="64"/>
      <c r="G11169" s="65" t="n">
        <v>9.65</v>
      </c>
    </row>
    <row r="11170" customFormat="false" ht="15" hidden="false" customHeight="false" outlineLevel="0" collapsed="false">
      <c r="A11170" s="64" t="s">
        <v>1358</v>
      </c>
      <c r="B11170" s="64"/>
      <c r="C11170" s="64"/>
      <c r="D11170" s="64"/>
      <c r="E11170" s="64"/>
      <c r="F11170" s="64"/>
      <c r="G11170" s="65" t="n">
        <v>0</v>
      </c>
    </row>
    <row r="11171" customFormat="false" ht="15" hidden="false" customHeight="false" outlineLevel="0" collapsed="false">
      <c r="A11171" s="64" t="s">
        <v>1359</v>
      </c>
      <c r="B11171" s="64"/>
      <c r="C11171" s="64"/>
      <c r="D11171" s="64"/>
      <c r="E11171" s="64"/>
      <c r="F11171" s="64"/>
      <c r="G11171" s="65" t="n">
        <v>9.65</v>
      </c>
    </row>
    <row r="11172" customFormat="false" ht="15" hidden="false" customHeight="false" outlineLevel="0" collapsed="false">
      <c r="A11172" s="64" t="s">
        <v>1360</v>
      </c>
      <c r="B11172" s="64"/>
      <c r="C11172" s="64"/>
      <c r="D11172" s="64"/>
      <c r="E11172" s="64"/>
      <c r="F11172" s="64"/>
      <c r="G11172" s="65" t="n">
        <v>47.26</v>
      </c>
    </row>
    <row r="11173" customFormat="false" ht="15" hidden="false" customHeight="false" outlineLevel="0" collapsed="false">
      <c r="A11173" s="64" t="s">
        <v>1361</v>
      </c>
      <c r="B11173" s="64"/>
      <c r="C11173" s="64"/>
      <c r="D11173" s="64"/>
      <c r="E11173" s="64"/>
      <c r="F11173" s="64"/>
      <c r="G11173" s="65" t="n">
        <v>10.3</v>
      </c>
    </row>
    <row r="11174" customFormat="false" ht="15" hidden="false" customHeight="false" outlineLevel="0" collapsed="false">
      <c r="A11174" s="64" t="s">
        <v>1362</v>
      </c>
      <c r="B11174" s="64"/>
      <c r="C11174" s="64"/>
      <c r="D11174" s="64"/>
      <c r="E11174" s="64"/>
      <c r="F11174" s="64"/>
      <c r="G11174" s="65" t="n">
        <f aca="false">G11172*G11173</f>
        <v>486.778</v>
      </c>
    </row>
    <row r="11175" customFormat="false" ht="15" hidden="false" customHeight="false" outlineLevel="0" collapsed="false">
      <c r="A11175" s="66"/>
      <c r="B11175" s="66"/>
      <c r="C11175" s="66"/>
      <c r="D11175" s="66"/>
      <c r="E11175" s="66"/>
      <c r="F11175" s="66"/>
      <c r="G11175" s="66"/>
    </row>
    <row r="11176" customFormat="false" ht="51" hidden="false" customHeight="false" outlineLevel="0" collapsed="false">
      <c r="A11176" s="30" t="s">
        <v>1213</v>
      </c>
      <c r="B11176" s="30" t="s">
        <v>1214</v>
      </c>
      <c r="C11176" s="61" t="s">
        <v>17</v>
      </c>
      <c r="D11176" s="61" t="s">
        <v>23</v>
      </c>
      <c r="E11176" s="62"/>
      <c r="F11176" s="25"/>
      <c r="G11176" s="25"/>
    </row>
    <row r="11177" customFormat="false" ht="25.5" hidden="false" customHeight="false" outlineLevel="0" collapsed="false">
      <c r="A11177" s="63" t="n">
        <v>1379</v>
      </c>
      <c r="B11177" s="23" t="s">
        <v>1548</v>
      </c>
      <c r="C11177" s="24" t="s">
        <v>1343</v>
      </c>
      <c r="D11177" s="24" t="s">
        <v>114</v>
      </c>
      <c r="E11177" s="62" t="n">
        <v>0.5</v>
      </c>
      <c r="F11177" s="26" t="n">
        <v>0.47</v>
      </c>
      <c r="G11177" s="26" t="n">
        <v>0.24</v>
      </c>
    </row>
    <row r="11178" customFormat="false" ht="38.25" hidden="false" customHeight="false" outlineLevel="0" collapsed="false">
      <c r="A11178" s="63" t="n">
        <v>3280</v>
      </c>
      <c r="B11178" s="23" t="s">
        <v>2211</v>
      </c>
      <c r="C11178" s="24" t="s">
        <v>1343</v>
      </c>
      <c r="D11178" s="24" t="s">
        <v>23</v>
      </c>
      <c r="E11178" s="62" t="n">
        <v>1</v>
      </c>
      <c r="F11178" s="26" t="n">
        <v>132.98</v>
      </c>
      <c r="G11178" s="26" t="n">
        <v>132.98</v>
      </c>
    </row>
    <row r="11179" customFormat="false" ht="38.25" hidden="false" customHeight="false" outlineLevel="0" collapsed="false">
      <c r="A11179" s="63" t="s">
        <v>1369</v>
      </c>
      <c r="B11179" s="23" t="s">
        <v>1370</v>
      </c>
      <c r="C11179" s="24" t="s">
        <v>17</v>
      </c>
      <c r="D11179" s="24" t="s">
        <v>1314</v>
      </c>
      <c r="E11179" s="62" t="n">
        <v>2</v>
      </c>
      <c r="F11179" s="26" t="n">
        <v>15.51</v>
      </c>
      <c r="G11179" s="26" t="n">
        <v>31.02</v>
      </c>
    </row>
    <row r="11180" customFormat="false" ht="25.5" hidden="false" customHeight="false" outlineLevel="0" collapsed="false">
      <c r="A11180" s="63" t="s">
        <v>1349</v>
      </c>
      <c r="B11180" s="23" t="s">
        <v>1350</v>
      </c>
      <c r="C11180" s="24" t="s">
        <v>17</v>
      </c>
      <c r="D11180" s="24" t="s">
        <v>1314</v>
      </c>
      <c r="E11180" s="62" t="n">
        <v>2</v>
      </c>
      <c r="F11180" s="26" t="n">
        <v>12.54</v>
      </c>
      <c r="G11180" s="26" t="n">
        <v>25.08</v>
      </c>
    </row>
    <row r="11181" customFormat="false" ht="15" hidden="false" customHeight="false" outlineLevel="0" collapsed="false">
      <c r="A11181" s="64" t="s">
        <v>1353</v>
      </c>
      <c r="B11181" s="64"/>
      <c r="C11181" s="64"/>
      <c r="D11181" s="64"/>
      <c r="E11181" s="64"/>
      <c r="F11181" s="64"/>
      <c r="G11181" s="65" t="n">
        <v>39.3</v>
      </c>
    </row>
    <row r="11182" customFormat="false" ht="15" hidden="false" customHeight="false" outlineLevel="0" collapsed="false">
      <c r="A11182" s="64" t="s">
        <v>1354</v>
      </c>
      <c r="B11182" s="64"/>
      <c r="C11182" s="64"/>
      <c r="D11182" s="64"/>
      <c r="E11182" s="64"/>
      <c r="F11182" s="64"/>
      <c r="G11182" s="65" t="n">
        <v>150.01</v>
      </c>
    </row>
    <row r="11183" customFormat="false" ht="15" hidden="false" customHeight="false" outlineLevel="0" collapsed="false">
      <c r="A11183" s="64" t="s">
        <v>1355</v>
      </c>
      <c r="B11183" s="64"/>
      <c r="C11183" s="64"/>
      <c r="D11183" s="64"/>
      <c r="E11183" s="64"/>
      <c r="F11183" s="64"/>
      <c r="G11183" s="65" t="n">
        <v>189.31</v>
      </c>
    </row>
    <row r="11184" customFormat="false" ht="15" hidden="false" customHeight="false" outlineLevel="0" collapsed="false">
      <c r="A11184" s="64" t="s">
        <v>1356</v>
      </c>
      <c r="B11184" s="64"/>
      <c r="C11184" s="64"/>
      <c r="D11184" s="64"/>
      <c r="E11184" s="64"/>
      <c r="F11184" s="64"/>
      <c r="G11184" s="65" t="n">
        <v>0</v>
      </c>
    </row>
    <row r="11185" customFormat="false" ht="15" hidden="false" customHeight="false" outlineLevel="0" collapsed="false">
      <c r="A11185" s="64" t="s">
        <v>1357</v>
      </c>
      <c r="B11185" s="64"/>
      <c r="C11185" s="64"/>
      <c r="D11185" s="64"/>
      <c r="E11185" s="64"/>
      <c r="F11185" s="64"/>
      <c r="G11185" s="65" t="n">
        <v>48.56</v>
      </c>
    </row>
    <row r="11186" customFormat="false" ht="15" hidden="false" customHeight="false" outlineLevel="0" collapsed="false">
      <c r="A11186" s="64" t="s">
        <v>1358</v>
      </c>
      <c r="B11186" s="64"/>
      <c r="C11186" s="64"/>
      <c r="D11186" s="64"/>
      <c r="E11186" s="64"/>
      <c r="F11186" s="64"/>
      <c r="G11186" s="65" t="n">
        <v>0</v>
      </c>
    </row>
    <row r="11187" customFormat="false" ht="15" hidden="false" customHeight="false" outlineLevel="0" collapsed="false">
      <c r="A11187" s="64" t="s">
        <v>1359</v>
      </c>
      <c r="B11187" s="64"/>
      <c r="C11187" s="64"/>
      <c r="D11187" s="64"/>
      <c r="E11187" s="64"/>
      <c r="F11187" s="64"/>
      <c r="G11187" s="65" t="n">
        <v>48.56</v>
      </c>
    </row>
    <row r="11188" customFormat="false" ht="15" hidden="false" customHeight="false" outlineLevel="0" collapsed="false">
      <c r="A11188" s="64" t="s">
        <v>1360</v>
      </c>
      <c r="B11188" s="64"/>
      <c r="C11188" s="64"/>
      <c r="D11188" s="64"/>
      <c r="E11188" s="64"/>
      <c r="F11188" s="64"/>
      <c r="G11188" s="65" t="n">
        <v>237.86</v>
      </c>
    </row>
    <row r="11189" customFormat="false" ht="15" hidden="false" customHeight="false" outlineLevel="0" collapsed="false">
      <c r="A11189" s="64" t="s">
        <v>1361</v>
      </c>
      <c r="B11189" s="64"/>
      <c r="C11189" s="64"/>
      <c r="D11189" s="64"/>
      <c r="E11189" s="64"/>
      <c r="F11189" s="64"/>
      <c r="G11189" s="65" t="n">
        <v>1</v>
      </c>
    </row>
    <row r="11190" customFormat="false" ht="15" hidden="false" customHeight="false" outlineLevel="0" collapsed="false">
      <c r="A11190" s="64" t="s">
        <v>1362</v>
      </c>
      <c r="B11190" s="64"/>
      <c r="C11190" s="64"/>
      <c r="D11190" s="64"/>
      <c r="E11190" s="64"/>
      <c r="F11190" s="64"/>
      <c r="G11190" s="65" t="n">
        <f aca="false">G11188*G11189</f>
        <v>237.86</v>
      </c>
    </row>
    <row r="11191" customFormat="false" ht="15" hidden="false" customHeight="false" outlineLevel="0" collapsed="false">
      <c r="A11191" s="66"/>
      <c r="B11191" s="66"/>
      <c r="C11191" s="66"/>
      <c r="D11191" s="66"/>
      <c r="E11191" s="66"/>
      <c r="F11191" s="66"/>
      <c r="G11191" s="66"/>
    </row>
    <row r="11192" customFormat="false" ht="102" hidden="false" customHeight="false" outlineLevel="0" collapsed="false">
      <c r="A11192" s="30" t="s">
        <v>1215</v>
      </c>
      <c r="B11192" s="30" t="s">
        <v>682</v>
      </c>
      <c r="C11192" s="61" t="s">
        <v>17</v>
      </c>
      <c r="D11192" s="61" t="s">
        <v>23</v>
      </c>
      <c r="E11192" s="62"/>
      <c r="F11192" s="25"/>
      <c r="G11192" s="25"/>
    </row>
    <row r="11193" customFormat="false" ht="25.5" hidden="false" customHeight="false" outlineLevel="0" collapsed="false">
      <c r="A11193" s="63" t="n">
        <v>1379</v>
      </c>
      <c r="B11193" s="23" t="s">
        <v>1548</v>
      </c>
      <c r="C11193" s="24" t="s">
        <v>1343</v>
      </c>
      <c r="D11193" s="24" t="s">
        <v>114</v>
      </c>
      <c r="E11193" s="62" t="n">
        <v>6.4</v>
      </c>
      <c r="F11193" s="26" t="n">
        <v>0.47</v>
      </c>
      <c r="G11193" s="26" t="n">
        <v>3.01</v>
      </c>
    </row>
    <row r="11194" customFormat="false" ht="38.25" hidden="false" customHeight="false" outlineLevel="0" collapsed="false">
      <c r="A11194" s="63" t="s">
        <v>1983</v>
      </c>
      <c r="B11194" s="23" t="s">
        <v>1984</v>
      </c>
      <c r="C11194" s="24" t="s">
        <v>17</v>
      </c>
      <c r="D11194" s="24" t="s">
        <v>23</v>
      </c>
      <c r="E11194" s="62" t="n">
        <v>8</v>
      </c>
      <c r="F11194" s="26" t="n">
        <v>20.28</v>
      </c>
      <c r="G11194" s="26" t="n">
        <v>162.26</v>
      </c>
    </row>
    <row r="11195" customFormat="false" ht="25.5" hidden="false" customHeight="false" outlineLevel="0" collapsed="false">
      <c r="A11195" s="63" t="n">
        <v>7258</v>
      </c>
      <c r="B11195" s="23" t="s">
        <v>1595</v>
      </c>
      <c r="C11195" s="24" t="s">
        <v>1343</v>
      </c>
      <c r="D11195" s="24" t="s">
        <v>23</v>
      </c>
      <c r="E11195" s="62" t="n">
        <v>607.09</v>
      </c>
      <c r="F11195" s="26" t="n">
        <v>0.35</v>
      </c>
      <c r="G11195" s="26" t="n">
        <v>212.48</v>
      </c>
    </row>
    <row r="11196" customFormat="false" ht="102" hidden="false" customHeight="false" outlineLevel="0" collapsed="false">
      <c r="A11196" s="63" t="s">
        <v>1596</v>
      </c>
      <c r="B11196" s="23" t="s">
        <v>1597</v>
      </c>
      <c r="C11196" s="24" t="s">
        <v>17</v>
      </c>
      <c r="D11196" s="24" t="s">
        <v>28</v>
      </c>
      <c r="E11196" s="62" t="n">
        <v>0.18</v>
      </c>
      <c r="F11196" s="26" t="n">
        <v>342.29</v>
      </c>
      <c r="G11196" s="26" t="n">
        <v>62.43</v>
      </c>
    </row>
    <row r="11197" customFormat="false" ht="25.5" hidden="false" customHeight="false" outlineLevel="0" collapsed="false">
      <c r="A11197" s="63" t="s">
        <v>1363</v>
      </c>
      <c r="B11197" s="23" t="s">
        <v>1364</v>
      </c>
      <c r="C11197" s="24" t="s">
        <v>17</v>
      </c>
      <c r="D11197" s="24" t="s">
        <v>1314</v>
      </c>
      <c r="E11197" s="62" t="n">
        <v>15.2</v>
      </c>
      <c r="F11197" s="26" t="n">
        <v>15.53</v>
      </c>
      <c r="G11197" s="26" t="n">
        <v>236.02</v>
      </c>
    </row>
    <row r="11198" customFormat="false" ht="25.5" hidden="false" customHeight="false" outlineLevel="0" collapsed="false">
      <c r="A11198" s="63" t="s">
        <v>1349</v>
      </c>
      <c r="B11198" s="23" t="s">
        <v>1350</v>
      </c>
      <c r="C11198" s="24" t="s">
        <v>17</v>
      </c>
      <c r="D11198" s="24" t="s">
        <v>1314</v>
      </c>
      <c r="E11198" s="62" t="n">
        <v>13.2</v>
      </c>
      <c r="F11198" s="26" t="n">
        <v>12.54</v>
      </c>
      <c r="G11198" s="26" t="n">
        <v>165.5</v>
      </c>
    </row>
    <row r="11199" customFormat="false" ht="38.25" hidden="false" customHeight="false" outlineLevel="0" collapsed="false">
      <c r="A11199" s="63" t="s">
        <v>1985</v>
      </c>
      <c r="B11199" s="23" t="s">
        <v>1986</v>
      </c>
      <c r="C11199" s="24" t="s">
        <v>17</v>
      </c>
      <c r="D11199" s="24" t="s">
        <v>28</v>
      </c>
      <c r="E11199" s="62" t="n">
        <v>0.13</v>
      </c>
      <c r="F11199" s="26" t="n">
        <v>268.47</v>
      </c>
      <c r="G11199" s="26" t="n">
        <v>35.44</v>
      </c>
    </row>
    <row r="11200" customFormat="false" ht="25.5" hidden="false" customHeight="false" outlineLevel="0" collapsed="false">
      <c r="A11200" s="63" t="s">
        <v>1987</v>
      </c>
      <c r="B11200" s="23" t="s">
        <v>730</v>
      </c>
      <c r="C11200" s="24" t="s">
        <v>17</v>
      </c>
      <c r="D11200" s="24" t="s">
        <v>28</v>
      </c>
      <c r="E11200" s="62" t="n">
        <v>1.73</v>
      </c>
      <c r="F11200" s="26" t="n">
        <v>49.6</v>
      </c>
      <c r="G11200" s="26" t="n">
        <v>85.71</v>
      </c>
    </row>
    <row r="11201" customFormat="false" ht="51" hidden="false" customHeight="false" outlineLevel="0" collapsed="false">
      <c r="A11201" s="63" t="s">
        <v>1744</v>
      </c>
      <c r="B11201" s="23" t="s">
        <v>1745</v>
      </c>
      <c r="C11201" s="24" t="s">
        <v>17</v>
      </c>
      <c r="D11201" s="24" t="s">
        <v>28</v>
      </c>
      <c r="E11201" s="62" t="n">
        <v>0.14</v>
      </c>
      <c r="F11201" s="26" t="n">
        <v>242.68</v>
      </c>
      <c r="G11201" s="26" t="n">
        <v>34.95</v>
      </c>
    </row>
    <row r="11202" customFormat="false" ht="15" hidden="false" customHeight="false" outlineLevel="0" collapsed="false">
      <c r="A11202" s="64" t="s">
        <v>1353</v>
      </c>
      <c r="B11202" s="64"/>
      <c r="C11202" s="64"/>
      <c r="D11202" s="64"/>
      <c r="E11202" s="64"/>
      <c r="F11202" s="64"/>
      <c r="G11202" s="65" t="n">
        <v>48.54</v>
      </c>
    </row>
    <row r="11203" customFormat="false" ht="15" hidden="false" customHeight="false" outlineLevel="0" collapsed="false">
      <c r="A11203" s="64" t="s">
        <v>1354</v>
      </c>
      <c r="B11203" s="64"/>
      <c r="C11203" s="64"/>
      <c r="D11203" s="64"/>
      <c r="E11203" s="64"/>
      <c r="F11203" s="64"/>
      <c r="G11203" s="65" t="n">
        <v>76.19</v>
      </c>
    </row>
    <row r="11204" customFormat="false" ht="15" hidden="false" customHeight="false" outlineLevel="0" collapsed="false">
      <c r="A11204" s="64" t="s">
        <v>1355</v>
      </c>
      <c r="B11204" s="64"/>
      <c r="C11204" s="64"/>
      <c r="D11204" s="64"/>
      <c r="E11204" s="64"/>
      <c r="F11204" s="64"/>
      <c r="G11204" s="65" t="n">
        <v>124.72</v>
      </c>
    </row>
    <row r="11205" customFormat="false" ht="15" hidden="false" customHeight="false" outlineLevel="0" collapsed="false">
      <c r="A11205" s="64" t="s">
        <v>1356</v>
      </c>
      <c r="B11205" s="64"/>
      <c r="C11205" s="64"/>
      <c r="D11205" s="64"/>
      <c r="E11205" s="64"/>
      <c r="F11205" s="64"/>
      <c r="G11205" s="65" t="n">
        <v>0</v>
      </c>
    </row>
    <row r="11206" customFormat="false" ht="15" hidden="false" customHeight="false" outlineLevel="0" collapsed="false">
      <c r="A11206" s="64" t="s">
        <v>1357</v>
      </c>
      <c r="B11206" s="64"/>
      <c r="C11206" s="64"/>
      <c r="D11206" s="64"/>
      <c r="E11206" s="64"/>
      <c r="F11206" s="64"/>
      <c r="G11206" s="65" t="n">
        <v>31.99</v>
      </c>
    </row>
    <row r="11207" customFormat="false" ht="15" hidden="false" customHeight="false" outlineLevel="0" collapsed="false">
      <c r="A11207" s="64" t="s">
        <v>1358</v>
      </c>
      <c r="B11207" s="64"/>
      <c r="C11207" s="64"/>
      <c r="D11207" s="64"/>
      <c r="E11207" s="64"/>
      <c r="F11207" s="64"/>
      <c r="G11207" s="65" t="n">
        <v>0</v>
      </c>
    </row>
    <row r="11208" customFormat="false" ht="15" hidden="false" customHeight="false" outlineLevel="0" collapsed="false">
      <c r="A11208" s="64" t="s">
        <v>1359</v>
      </c>
      <c r="B11208" s="64"/>
      <c r="C11208" s="64"/>
      <c r="D11208" s="64"/>
      <c r="E11208" s="64"/>
      <c r="F11208" s="64"/>
      <c r="G11208" s="65" t="n">
        <v>31.99</v>
      </c>
    </row>
    <row r="11209" customFormat="false" ht="15" hidden="false" customHeight="false" outlineLevel="0" collapsed="false">
      <c r="A11209" s="64" t="s">
        <v>1360</v>
      </c>
      <c r="B11209" s="64"/>
      <c r="C11209" s="64"/>
      <c r="D11209" s="64"/>
      <c r="E11209" s="64"/>
      <c r="F11209" s="64"/>
      <c r="G11209" s="65" t="n">
        <v>156.72</v>
      </c>
    </row>
    <row r="11210" customFormat="false" ht="15" hidden="false" customHeight="false" outlineLevel="0" collapsed="false">
      <c r="A11210" s="64" t="s">
        <v>1361</v>
      </c>
      <c r="B11210" s="64"/>
      <c r="C11210" s="64"/>
      <c r="D11210" s="64"/>
      <c r="E11210" s="64"/>
      <c r="F11210" s="64"/>
      <c r="G11210" s="65" t="n">
        <v>8</v>
      </c>
    </row>
    <row r="11211" customFormat="false" ht="15" hidden="false" customHeight="false" outlineLevel="0" collapsed="false">
      <c r="A11211" s="64" t="s">
        <v>1362</v>
      </c>
      <c r="B11211" s="64"/>
      <c r="C11211" s="64"/>
      <c r="D11211" s="64"/>
      <c r="E11211" s="64"/>
      <c r="F11211" s="64"/>
      <c r="G11211" s="65" t="n">
        <f aca="false">G11209*G11210</f>
        <v>1253.76</v>
      </c>
    </row>
    <row r="11212" customFormat="false" ht="15" hidden="false" customHeight="false" outlineLevel="0" collapsed="false">
      <c r="A11212" s="66"/>
      <c r="B11212" s="66"/>
      <c r="C11212" s="66"/>
      <c r="D11212" s="66"/>
      <c r="E11212" s="66"/>
      <c r="F11212" s="66"/>
      <c r="G11212" s="66"/>
    </row>
    <row r="11213" customFormat="false" ht="63.75" hidden="false" customHeight="false" outlineLevel="0" collapsed="false">
      <c r="A11213" s="30" t="s">
        <v>1216</v>
      </c>
      <c r="B11213" s="30" t="s">
        <v>684</v>
      </c>
      <c r="C11213" s="61" t="s">
        <v>17</v>
      </c>
      <c r="D11213" s="61" t="s">
        <v>23</v>
      </c>
      <c r="E11213" s="62"/>
      <c r="F11213" s="25"/>
      <c r="G11213" s="25"/>
    </row>
    <row r="11214" customFormat="false" ht="25.5" hidden="false" customHeight="false" outlineLevel="0" collapsed="false">
      <c r="A11214" s="63" t="n">
        <v>122</v>
      </c>
      <c r="B11214" s="23" t="s">
        <v>1946</v>
      </c>
      <c r="C11214" s="24" t="s">
        <v>1343</v>
      </c>
      <c r="D11214" s="24" t="s">
        <v>23</v>
      </c>
      <c r="E11214" s="62" t="n">
        <v>0.07</v>
      </c>
      <c r="F11214" s="26" t="n">
        <v>45.16</v>
      </c>
      <c r="G11214" s="26" t="n">
        <v>3.34</v>
      </c>
    </row>
    <row r="11215" customFormat="false" ht="51" hidden="false" customHeight="false" outlineLevel="0" collapsed="false">
      <c r="A11215" s="63" t="n">
        <v>20078</v>
      </c>
      <c r="B11215" s="23" t="s">
        <v>1988</v>
      </c>
      <c r="C11215" s="24" t="s">
        <v>1343</v>
      </c>
      <c r="D11215" s="24" t="s">
        <v>23</v>
      </c>
      <c r="E11215" s="62" t="n">
        <v>0.1</v>
      </c>
      <c r="F11215" s="26" t="n">
        <v>16.53</v>
      </c>
      <c r="G11215" s="26" t="n">
        <v>1.65</v>
      </c>
    </row>
    <row r="11216" customFormat="false" ht="25.5" hidden="false" customHeight="false" outlineLevel="0" collapsed="false">
      <c r="A11216" s="63" t="n">
        <v>20083</v>
      </c>
      <c r="B11216" s="23" t="s">
        <v>1947</v>
      </c>
      <c r="C11216" s="24" t="s">
        <v>1343</v>
      </c>
      <c r="D11216" s="24" t="s">
        <v>23</v>
      </c>
      <c r="E11216" s="62" t="n">
        <v>0.11</v>
      </c>
      <c r="F11216" s="26" t="n">
        <v>39.22</v>
      </c>
      <c r="G11216" s="26" t="n">
        <v>4.41</v>
      </c>
    </row>
    <row r="11217" customFormat="false" ht="38.25" hidden="false" customHeight="false" outlineLevel="0" collapsed="false">
      <c r="A11217" s="63" t="n">
        <v>296</v>
      </c>
      <c r="B11217" s="23" t="s">
        <v>1989</v>
      </c>
      <c r="C11217" s="24" t="s">
        <v>1343</v>
      </c>
      <c r="D11217" s="24" t="s">
        <v>23</v>
      </c>
      <c r="E11217" s="62" t="n">
        <v>5</v>
      </c>
      <c r="F11217" s="26" t="n">
        <v>0.97</v>
      </c>
      <c r="G11217" s="26" t="n">
        <v>4.85</v>
      </c>
    </row>
    <row r="11218" customFormat="false" ht="38.25" hidden="false" customHeight="false" outlineLevel="0" collapsed="false">
      <c r="A11218" s="63" t="n">
        <v>3767</v>
      </c>
      <c r="B11218" s="23" t="s">
        <v>1945</v>
      </c>
      <c r="C11218" s="24" t="s">
        <v>1343</v>
      </c>
      <c r="D11218" s="24" t="s">
        <v>23</v>
      </c>
      <c r="E11218" s="62" t="n">
        <v>0.32</v>
      </c>
      <c r="F11218" s="26" t="n">
        <v>0.66</v>
      </c>
      <c r="G11218" s="26" t="n">
        <v>0.21</v>
      </c>
    </row>
    <row r="11219" customFormat="false" ht="38.25" hidden="false" customHeight="false" outlineLevel="0" collapsed="false">
      <c r="A11219" s="63" t="n">
        <v>5103</v>
      </c>
      <c r="B11219" s="23" t="s">
        <v>1990</v>
      </c>
      <c r="C11219" s="24" t="s">
        <v>1343</v>
      </c>
      <c r="D11219" s="24" t="s">
        <v>23</v>
      </c>
      <c r="E11219" s="62" t="n">
        <v>5</v>
      </c>
      <c r="F11219" s="26" t="n">
        <v>9.61</v>
      </c>
      <c r="G11219" s="26" t="n">
        <v>48.05</v>
      </c>
    </row>
    <row r="11220" customFormat="false" ht="38.25" hidden="false" customHeight="false" outlineLevel="0" collapsed="false">
      <c r="A11220" s="63" t="s">
        <v>1375</v>
      </c>
      <c r="B11220" s="23" t="s">
        <v>1376</v>
      </c>
      <c r="C11220" s="24" t="s">
        <v>17</v>
      </c>
      <c r="D11220" s="24" t="s">
        <v>1314</v>
      </c>
      <c r="E11220" s="62" t="n">
        <v>1.25</v>
      </c>
      <c r="F11220" s="26" t="n">
        <v>12.7</v>
      </c>
      <c r="G11220" s="26" t="n">
        <v>15.87</v>
      </c>
    </row>
    <row r="11221" customFormat="false" ht="38.25" hidden="false" customHeight="false" outlineLevel="0" collapsed="false">
      <c r="A11221" s="63" t="s">
        <v>1369</v>
      </c>
      <c r="B11221" s="23" t="s">
        <v>1370</v>
      </c>
      <c r="C11221" s="24" t="s">
        <v>17</v>
      </c>
      <c r="D11221" s="24" t="s">
        <v>1314</v>
      </c>
      <c r="E11221" s="62" t="n">
        <v>1.25</v>
      </c>
      <c r="F11221" s="26" t="n">
        <v>15.51</v>
      </c>
      <c r="G11221" s="26" t="n">
        <v>19.38</v>
      </c>
    </row>
    <row r="11222" customFormat="false" ht="15" hidden="false" customHeight="false" outlineLevel="0" collapsed="false">
      <c r="A11222" s="64" t="s">
        <v>1353</v>
      </c>
      <c r="B11222" s="64"/>
      <c r="C11222" s="64"/>
      <c r="D11222" s="64"/>
      <c r="E11222" s="64"/>
      <c r="F11222" s="64"/>
      <c r="G11222" s="65" t="n">
        <v>4.95</v>
      </c>
    </row>
    <row r="11223" customFormat="false" ht="15" hidden="false" customHeight="false" outlineLevel="0" collapsed="false">
      <c r="A11223" s="64" t="s">
        <v>1354</v>
      </c>
      <c r="B11223" s="64"/>
      <c r="C11223" s="64"/>
      <c r="D11223" s="64"/>
      <c r="E11223" s="64"/>
      <c r="F11223" s="64"/>
      <c r="G11223" s="65" t="n">
        <v>14.6</v>
      </c>
    </row>
    <row r="11224" customFormat="false" ht="15" hidden="false" customHeight="false" outlineLevel="0" collapsed="false">
      <c r="A11224" s="64" t="s">
        <v>1355</v>
      </c>
      <c r="B11224" s="64"/>
      <c r="C11224" s="64"/>
      <c r="D11224" s="64"/>
      <c r="E11224" s="64"/>
      <c r="F11224" s="64"/>
      <c r="G11224" s="65" t="n">
        <v>19.55</v>
      </c>
    </row>
    <row r="11225" customFormat="false" ht="15" hidden="false" customHeight="false" outlineLevel="0" collapsed="false">
      <c r="A11225" s="64" t="s">
        <v>1356</v>
      </c>
      <c r="B11225" s="64"/>
      <c r="C11225" s="64"/>
      <c r="D11225" s="64"/>
      <c r="E11225" s="64"/>
      <c r="F11225" s="64"/>
      <c r="G11225" s="65" t="n">
        <v>0</v>
      </c>
    </row>
    <row r="11226" customFormat="false" ht="15" hidden="false" customHeight="false" outlineLevel="0" collapsed="false">
      <c r="A11226" s="64" t="s">
        <v>1357</v>
      </c>
      <c r="B11226" s="64"/>
      <c r="C11226" s="64"/>
      <c r="D11226" s="64"/>
      <c r="E11226" s="64"/>
      <c r="F11226" s="64"/>
      <c r="G11226" s="65" t="n">
        <v>5.02</v>
      </c>
    </row>
    <row r="11227" customFormat="false" ht="15" hidden="false" customHeight="false" outlineLevel="0" collapsed="false">
      <c r="A11227" s="64" t="s">
        <v>1358</v>
      </c>
      <c r="B11227" s="64"/>
      <c r="C11227" s="64"/>
      <c r="D11227" s="64"/>
      <c r="E11227" s="64"/>
      <c r="F11227" s="64"/>
      <c r="G11227" s="65" t="n">
        <v>0</v>
      </c>
    </row>
    <row r="11228" customFormat="false" ht="15" hidden="false" customHeight="false" outlineLevel="0" collapsed="false">
      <c r="A11228" s="64" t="s">
        <v>1359</v>
      </c>
      <c r="B11228" s="64"/>
      <c r="C11228" s="64"/>
      <c r="D11228" s="64"/>
      <c r="E11228" s="64"/>
      <c r="F11228" s="64"/>
      <c r="G11228" s="65" t="n">
        <v>5.02</v>
      </c>
    </row>
    <row r="11229" customFormat="false" ht="15" hidden="false" customHeight="false" outlineLevel="0" collapsed="false">
      <c r="A11229" s="64" t="s">
        <v>1360</v>
      </c>
      <c r="B11229" s="64"/>
      <c r="C11229" s="64"/>
      <c r="D11229" s="64"/>
      <c r="E11229" s="64"/>
      <c r="F11229" s="64"/>
      <c r="G11229" s="65" t="n">
        <v>24.57</v>
      </c>
    </row>
    <row r="11230" customFormat="false" ht="15" hidden="false" customHeight="false" outlineLevel="0" collapsed="false">
      <c r="A11230" s="64" t="s">
        <v>1361</v>
      </c>
      <c r="B11230" s="64"/>
      <c r="C11230" s="64"/>
      <c r="D11230" s="64"/>
      <c r="E11230" s="64"/>
      <c r="F11230" s="64"/>
      <c r="G11230" s="65" t="n">
        <v>5</v>
      </c>
    </row>
    <row r="11231" customFormat="false" ht="15" hidden="false" customHeight="false" outlineLevel="0" collapsed="false">
      <c r="A11231" s="64" t="s">
        <v>1362</v>
      </c>
      <c r="B11231" s="64"/>
      <c r="C11231" s="64"/>
      <c r="D11231" s="64"/>
      <c r="E11231" s="64"/>
      <c r="F11231" s="64"/>
      <c r="G11231" s="65" t="n">
        <f aca="false">G11229*G11230</f>
        <v>122.85</v>
      </c>
    </row>
    <row r="11232" customFormat="false" ht="15" hidden="false" customHeight="false" outlineLevel="0" collapsed="false">
      <c r="A11232" s="66"/>
      <c r="B11232" s="66"/>
      <c r="C11232" s="66"/>
      <c r="D11232" s="66"/>
      <c r="E11232" s="66"/>
      <c r="F11232" s="66"/>
      <c r="G11232" s="66"/>
    </row>
    <row r="11233" customFormat="false" ht="63.75" hidden="false" customHeight="false" outlineLevel="0" collapsed="false">
      <c r="A11233" s="30" t="s">
        <v>1217</v>
      </c>
      <c r="B11233" s="30" t="s">
        <v>686</v>
      </c>
      <c r="C11233" s="61" t="s">
        <v>17</v>
      </c>
      <c r="D11233" s="61" t="s">
        <v>49</v>
      </c>
      <c r="E11233" s="62"/>
      <c r="F11233" s="25"/>
      <c r="G11233" s="25"/>
    </row>
    <row r="11234" customFormat="false" ht="38.25" hidden="false" customHeight="false" outlineLevel="0" collapsed="false">
      <c r="A11234" s="63" t="n">
        <v>3767</v>
      </c>
      <c r="B11234" s="23" t="s">
        <v>1945</v>
      </c>
      <c r="C11234" s="24" t="s">
        <v>1343</v>
      </c>
      <c r="D11234" s="24" t="s">
        <v>23</v>
      </c>
      <c r="E11234" s="62" t="n">
        <v>1.1</v>
      </c>
      <c r="F11234" s="26" t="n">
        <v>0.66</v>
      </c>
      <c r="G11234" s="26" t="n">
        <v>0.73</v>
      </c>
    </row>
    <row r="11235" customFormat="false" ht="38.25" hidden="false" customHeight="false" outlineLevel="0" collapsed="false">
      <c r="A11235" s="63" t="s">
        <v>1375</v>
      </c>
      <c r="B11235" s="23" t="s">
        <v>1376</v>
      </c>
      <c r="C11235" s="24" t="s">
        <v>17</v>
      </c>
      <c r="D11235" s="24" t="s">
        <v>1314</v>
      </c>
      <c r="E11235" s="62" t="n">
        <v>3.3</v>
      </c>
      <c r="F11235" s="26" t="n">
        <v>12.7</v>
      </c>
      <c r="G11235" s="26" t="n">
        <v>41.9</v>
      </c>
    </row>
    <row r="11236" customFormat="false" ht="38.25" hidden="false" customHeight="false" outlineLevel="0" collapsed="false">
      <c r="A11236" s="63" t="s">
        <v>1369</v>
      </c>
      <c r="B11236" s="23" t="s">
        <v>1370</v>
      </c>
      <c r="C11236" s="24" t="s">
        <v>17</v>
      </c>
      <c r="D11236" s="24" t="s">
        <v>1314</v>
      </c>
      <c r="E11236" s="62" t="n">
        <v>3.3</v>
      </c>
      <c r="F11236" s="26" t="n">
        <v>15.51</v>
      </c>
      <c r="G11236" s="26" t="n">
        <v>51.17</v>
      </c>
    </row>
    <row r="11237" customFormat="false" ht="38.25" hidden="false" customHeight="false" outlineLevel="0" collapsed="false">
      <c r="A11237" s="63" t="n">
        <v>9835</v>
      </c>
      <c r="B11237" s="23" t="s">
        <v>1991</v>
      </c>
      <c r="C11237" s="24" t="s">
        <v>1343</v>
      </c>
      <c r="D11237" s="24" t="s">
        <v>49</v>
      </c>
      <c r="E11237" s="62" t="n">
        <v>11.55</v>
      </c>
      <c r="F11237" s="26" t="n">
        <v>2.77</v>
      </c>
      <c r="G11237" s="26" t="n">
        <v>31.99</v>
      </c>
    </row>
    <row r="11238" customFormat="false" ht="15" hidden="false" customHeight="false" outlineLevel="0" collapsed="false">
      <c r="A11238" s="64" t="s">
        <v>1353</v>
      </c>
      <c r="B11238" s="64"/>
      <c r="C11238" s="64"/>
      <c r="D11238" s="64"/>
      <c r="E11238" s="64"/>
      <c r="F11238" s="64"/>
      <c r="G11238" s="65" t="n">
        <v>5.94</v>
      </c>
    </row>
    <row r="11239" customFormat="false" ht="15" hidden="false" customHeight="false" outlineLevel="0" collapsed="false">
      <c r="A11239" s="64" t="s">
        <v>1354</v>
      </c>
      <c r="B11239" s="64"/>
      <c r="C11239" s="64"/>
      <c r="D11239" s="64"/>
      <c r="E11239" s="64"/>
      <c r="F11239" s="64"/>
      <c r="G11239" s="65" t="n">
        <v>5.49</v>
      </c>
    </row>
    <row r="11240" customFormat="false" ht="15" hidden="false" customHeight="false" outlineLevel="0" collapsed="false">
      <c r="A11240" s="64" t="s">
        <v>1355</v>
      </c>
      <c r="B11240" s="64"/>
      <c r="C11240" s="64"/>
      <c r="D11240" s="64"/>
      <c r="E11240" s="64"/>
      <c r="F11240" s="64"/>
      <c r="G11240" s="65" t="n">
        <v>11.44</v>
      </c>
    </row>
    <row r="11241" customFormat="false" ht="15" hidden="false" customHeight="false" outlineLevel="0" collapsed="false">
      <c r="A11241" s="64" t="s">
        <v>1356</v>
      </c>
      <c r="B11241" s="64"/>
      <c r="C11241" s="64"/>
      <c r="D11241" s="64"/>
      <c r="E11241" s="64"/>
      <c r="F11241" s="64"/>
      <c r="G11241" s="65" t="n">
        <v>0</v>
      </c>
    </row>
    <row r="11242" customFormat="false" ht="15" hidden="false" customHeight="false" outlineLevel="0" collapsed="false">
      <c r="A11242" s="64" t="s">
        <v>1357</v>
      </c>
      <c r="B11242" s="64"/>
      <c r="C11242" s="64"/>
      <c r="D11242" s="64"/>
      <c r="E11242" s="64"/>
      <c r="F11242" s="64"/>
      <c r="G11242" s="65" t="n">
        <v>2.93</v>
      </c>
    </row>
    <row r="11243" customFormat="false" ht="15" hidden="false" customHeight="false" outlineLevel="0" collapsed="false">
      <c r="A11243" s="64" t="s">
        <v>1358</v>
      </c>
      <c r="B11243" s="64"/>
      <c r="C11243" s="64"/>
      <c r="D11243" s="64"/>
      <c r="E11243" s="64"/>
      <c r="F11243" s="64"/>
      <c r="G11243" s="65" t="n">
        <v>0</v>
      </c>
    </row>
    <row r="11244" customFormat="false" ht="15" hidden="false" customHeight="false" outlineLevel="0" collapsed="false">
      <c r="A11244" s="64" t="s">
        <v>1359</v>
      </c>
      <c r="B11244" s="64"/>
      <c r="C11244" s="64"/>
      <c r="D11244" s="64"/>
      <c r="E11244" s="64"/>
      <c r="F11244" s="64"/>
      <c r="G11244" s="65" t="n">
        <v>2.93</v>
      </c>
    </row>
    <row r="11245" customFormat="false" ht="15" hidden="false" customHeight="false" outlineLevel="0" collapsed="false">
      <c r="A11245" s="64" t="s">
        <v>1360</v>
      </c>
      <c r="B11245" s="64"/>
      <c r="C11245" s="64"/>
      <c r="D11245" s="64"/>
      <c r="E11245" s="64"/>
      <c r="F11245" s="64"/>
      <c r="G11245" s="65" t="n">
        <v>14.37</v>
      </c>
    </row>
    <row r="11246" customFormat="false" ht="15" hidden="false" customHeight="false" outlineLevel="0" collapsed="false">
      <c r="A11246" s="64" t="s">
        <v>1361</v>
      </c>
      <c r="B11246" s="64"/>
      <c r="C11246" s="64"/>
      <c r="D11246" s="64"/>
      <c r="E11246" s="64"/>
      <c r="F11246" s="64"/>
      <c r="G11246" s="65" t="n">
        <v>11</v>
      </c>
    </row>
    <row r="11247" customFormat="false" ht="15" hidden="false" customHeight="false" outlineLevel="0" collapsed="false">
      <c r="A11247" s="64" t="s">
        <v>1362</v>
      </c>
      <c r="B11247" s="64"/>
      <c r="C11247" s="64"/>
      <c r="D11247" s="64"/>
      <c r="E11247" s="64"/>
      <c r="F11247" s="64"/>
      <c r="G11247" s="65" t="n">
        <f aca="false">G11245*G11246</f>
        <v>158.07</v>
      </c>
    </row>
    <row r="11248" customFormat="false" ht="15" hidden="false" customHeight="false" outlineLevel="0" collapsed="false">
      <c r="A11248" s="66"/>
      <c r="B11248" s="66"/>
      <c r="C11248" s="66"/>
      <c r="D11248" s="66"/>
      <c r="E11248" s="66"/>
      <c r="F11248" s="66"/>
      <c r="G11248" s="66"/>
    </row>
    <row r="11249" customFormat="false" ht="63.75" hidden="false" customHeight="false" outlineLevel="0" collapsed="false">
      <c r="A11249" s="30" t="s">
        <v>1218</v>
      </c>
      <c r="B11249" s="30" t="s">
        <v>688</v>
      </c>
      <c r="C11249" s="61" t="s">
        <v>17</v>
      </c>
      <c r="D11249" s="61" t="s">
        <v>49</v>
      </c>
      <c r="E11249" s="62"/>
      <c r="F11249" s="25"/>
      <c r="G11249" s="25"/>
    </row>
    <row r="11250" customFormat="false" ht="25.5" hidden="false" customHeight="false" outlineLevel="0" collapsed="false">
      <c r="A11250" s="63" t="n">
        <v>122</v>
      </c>
      <c r="B11250" s="23" t="s">
        <v>1946</v>
      </c>
      <c r="C11250" s="24" t="s">
        <v>1343</v>
      </c>
      <c r="D11250" s="24" t="s">
        <v>23</v>
      </c>
      <c r="E11250" s="62" t="n">
        <v>0.17</v>
      </c>
      <c r="F11250" s="26" t="n">
        <v>45.16</v>
      </c>
      <c r="G11250" s="26" t="n">
        <v>7.8</v>
      </c>
    </row>
    <row r="11251" customFormat="false" ht="25.5" hidden="false" customHeight="false" outlineLevel="0" collapsed="false">
      <c r="A11251" s="63" t="n">
        <v>20083</v>
      </c>
      <c r="B11251" s="23" t="s">
        <v>1947</v>
      </c>
      <c r="C11251" s="24" t="s">
        <v>1343</v>
      </c>
      <c r="D11251" s="24" t="s">
        <v>23</v>
      </c>
      <c r="E11251" s="62" t="n">
        <v>0.26</v>
      </c>
      <c r="F11251" s="26" t="n">
        <v>39.22</v>
      </c>
      <c r="G11251" s="26" t="n">
        <v>10.23</v>
      </c>
    </row>
    <row r="11252" customFormat="false" ht="38.25" hidden="false" customHeight="false" outlineLevel="0" collapsed="false">
      <c r="A11252" s="63" t="n">
        <v>3767</v>
      </c>
      <c r="B11252" s="23" t="s">
        <v>1945</v>
      </c>
      <c r="C11252" s="24" t="s">
        <v>1343</v>
      </c>
      <c r="D11252" s="24" t="s">
        <v>23</v>
      </c>
      <c r="E11252" s="62" t="n">
        <v>2.03</v>
      </c>
      <c r="F11252" s="26" t="n">
        <v>0.66</v>
      </c>
      <c r="G11252" s="26" t="n">
        <v>1.34</v>
      </c>
    </row>
    <row r="11253" customFormat="false" ht="38.25" hidden="false" customHeight="false" outlineLevel="0" collapsed="false">
      <c r="A11253" s="63" t="s">
        <v>1375</v>
      </c>
      <c r="B11253" s="23" t="s">
        <v>1376</v>
      </c>
      <c r="C11253" s="24" t="s">
        <v>17</v>
      </c>
      <c r="D11253" s="24" t="s">
        <v>1314</v>
      </c>
      <c r="E11253" s="62" t="n">
        <v>6.08</v>
      </c>
      <c r="F11253" s="26" t="n">
        <v>12.7</v>
      </c>
      <c r="G11253" s="26" t="n">
        <v>77.2</v>
      </c>
    </row>
    <row r="11254" customFormat="false" ht="38.25" hidden="false" customHeight="false" outlineLevel="0" collapsed="false">
      <c r="A11254" s="63" t="s">
        <v>1369</v>
      </c>
      <c r="B11254" s="23" t="s">
        <v>1370</v>
      </c>
      <c r="C11254" s="24" t="s">
        <v>17</v>
      </c>
      <c r="D11254" s="24" t="s">
        <v>1314</v>
      </c>
      <c r="E11254" s="62" t="n">
        <v>6.08</v>
      </c>
      <c r="F11254" s="26" t="n">
        <v>15.51</v>
      </c>
      <c r="G11254" s="26" t="n">
        <v>94.29</v>
      </c>
    </row>
    <row r="11255" customFormat="false" ht="38.25" hidden="false" customHeight="false" outlineLevel="0" collapsed="false">
      <c r="A11255" s="63" t="n">
        <v>9838</v>
      </c>
      <c r="B11255" s="23" t="s">
        <v>1992</v>
      </c>
      <c r="C11255" s="24" t="s">
        <v>1343</v>
      </c>
      <c r="D11255" s="24" t="s">
        <v>49</v>
      </c>
      <c r="E11255" s="62" t="n">
        <v>16.8</v>
      </c>
      <c r="F11255" s="26" t="n">
        <v>4.76</v>
      </c>
      <c r="G11255" s="26" t="n">
        <v>79.97</v>
      </c>
    </row>
    <row r="11256" customFormat="false" ht="15" hidden="false" customHeight="false" outlineLevel="0" collapsed="false">
      <c r="A11256" s="64" t="s">
        <v>1353</v>
      </c>
      <c r="B11256" s="64"/>
      <c r="C11256" s="64"/>
      <c r="D11256" s="64"/>
      <c r="E11256" s="64"/>
      <c r="F11256" s="64"/>
      <c r="G11256" s="65" t="n">
        <v>7.53</v>
      </c>
    </row>
    <row r="11257" customFormat="false" ht="15" hidden="false" customHeight="false" outlineLevel="0" collapsed="false">
      <c r="A11257" s="64" t="s">
        <v>1354</v>
      </c>
      <c r="B11257" s="64"/>
      <c r="C11257" s="64"/>
      <c r="D11257" s="64"/>
      <c r="E11257" s="64"/>
      <c r="F11257" s="64"/>
      <c r="G11257" s="65" t="n">
        <v>9.4</v>
      </c>
    </row>
    <row r="11258" customFormat="false" ht="15" hidden="false" customHeight="false" outlineLevel="0" collapsed="false">
      <c r="A11258" s="64" t="s">
        <v>1355</v>
      </c>
      <c r="B11258" s="64"/>
      <c r="C11258" s="64"/>
      <c r="D11258" s="64"/>
      <c r="E11258" s="64"/>
      <c r="F11258" s="64"/>
      <c r="G11258" s="65" t="n">
        <v>16.93</v>
      </c>
    </row>
    <row r="11259" customFormat="false" ht="15" hidden="false" customHeight="false" outlineLevel="0" collapsed="false">
      <c r="A11259" s="64" t="s">
        <v>1356</v>
      </c>
      <c r="B11259" s="64"/>
      <c r="C11259" s="64"/>
      <c r="D11259" s="64"/>
      <c r="E11259" s="64"/>
      <c r="F11259" s="64"/>
      <c r="G11259" s="65" t="n">
        <v>0</v>
      </c>
    </row>
    <row r="11260" customFormat="false" ht="15" hidden="false" customHeight="false" outlineLevel="0" collapsed="false">
      <c r="A11260" s="64" t="s">
        <v>1357</v>
      </c>
      <c r="B11260" s="64"/>
      <c r="C11260" s="64"/>
      <c r="D11260" s="64"/>
      <c r="E11260" s="64"/>
      <c r="F11260" s="64"/>
      <c r="G11260" s="65" t="n">
        <v>4.34</v>
      </c>
    </row>
    <row r="11261" customFormat="false" ht="15" hidden="false" customHeight="false" outlineLevel="0" collapsed="false">
      <c r="A11261" s="64" t="s">
        <v>1358</v>
      </c>
      <c r="B11261" s="64"/>
      <c r="C11261" s="64"/>
      <c r="D11261" s="64"/>
      <c r="E11261" s="64"/>
      <c r="F11261" s="64"/>
      <c r="G11261" s="65" t="n">
        <v>0</v>
      </c>
    </row>
    <row r="11262" customFormat="false" ht="15" hidden="false" customHeight="false" outlineLevel="0" collapsed="false">
      <c r="A11262" s="64" t="s">
        <v>1359</v>
      </c>
      <c r="B11262" s="64"/>
      <c r="C11262" s="64"/>
      <c r="D11262" s="64"/>
      <c r="E11262" s="64"/>
      <c r="F11262" s="64"/>
      <c r="G11262" s="65" t="n">
        <v>4.34</v>
      </c>
    </row>
    <row r="11263" customFormat="false" ht="15" hidden="false" customHeight="false" outlineLevel="0" collapsed="false">
      <c r="A11263" s="64" t="s">
        <v>1360</v>
      </c>
      <c r="B11263" s="64"/>
      <c r="C11263" s="64"/>
      <c r="D11263" s="64"/>
      <c r="E11263" s="64"/>
      <c r="F11263" s="64"/>
      <c r="G11263" s="65" t="n">
        <v>21.27</v>
      </c>
    </row>
    <row r="11264" customFormat="false" ht="15" hidden="false" customHeight="false" outlineLevel="0" collapsed="false">
      <c r="A11264" s="64" t="s">
        <v>1361</v>
      </c>
      <c r="B11264" s="64"/>
      <c r="C11264" s="64"/>
      <c r="D11264" s="64"/>
      <c r="E11264" s="64"/>
      <c r="F11264" s="64"/>
      <c r="G11264" s="65" t="n">
        <v>16</v>
      </c>
    </row>
    <row r="11265" customFormat="false" ht="15" hidden="false" customHeight="false" outlineLevel="0" collapsed="false">
      <c r="A11265" s="64" t="s">
        <v>1362</v>
      </c>
      <c r="B11265" s="64"/>
      <c r="C11265" s="64"/>
      <c r="D11265" s="64"/>
      <c r="E11265" s="64"/>
      <c r="F11265" s="64"/>
      <c r="G11265" s="65" t="n">
        <f aca="false">G11263*G11264</f>
        <v>340.32</v>
      </c>
    </row>
    <row r="11266" customFormat="false" ht="15" hidden="false" customHeight="false" outlineLevel="0" collapsed="false">
      <c r="A11266" s="66"/>
      <c r="B11266" s="66"/>
      <c r="C11266" s="66"/>
      <c r="D11266" s="66"/>
      <c r="E11266" s="66"/>
      <c r="F11266" s="66"/>
      <c r="G11266" s="66"/>
    </row>
    <row r="11267" customFormat="false" ht="63.75" hidden="false" customHeight="false" outlineLevel="0" collapsed="false">
      <c r="A11267" s="30" t="s">
        <v>1219</v>
      </c>
      <c r="B11267" s="30" t="s">
        <v>690</v>
      </c>
      <c r="C11267" s="61" t="s">
        <v>17</v>
      </c>
      <c r="D11267" s="61" t="s">
        <v>49</v>
      </c>
      <c r="E11267" s="62"/>
      <c r="F11267" s="25"/>
      <c r="G11267" s="25"/>
    </row>
    <row r="11268" customFormat="false" ht="25.5" hidden="false" customHeight="false" outlineLevel="0" collapsed="false">
      <c r="A11268" s="63" t="n">
        <v>122</v>
      </c>
      <c r="B11268" s="23" t="s">
        <v>1946</v>
      </c>
      <c r="C11268" s="24" t="s">
        <v>1343</v>
      </c>
      <c r="D11268" s="24" t="s">
        <v>23</v>
      </c>
      <c r="E11268" s="62" t="n">
        <v>2.8</v>
      </c>
      <c r="F11268" s="26" t="n">
        <v>45.16</v>
      </c>
      <c r="G11268" s="26" t="n">
        <v>126.23</v>
      </c>
    </row>
    <row r="11269" customFormat="false" ht="25.5" hidden="false" customHeight="false" outlineLevel="0" collapsed="false">
      <c r="A11269" s="63" t="n">
        <v>20083</v>
      </c>
      <c r="B11269" s="23" t="s">
        <v>1947</v>
      </c>
      <c r="C11269" s="24" t="s">
        <v>1343</v>
      </c>
      <c r="D11269" s="24" t="s">
        <v>23</v>
      </c>
      <c r="E11269" s="62" t="n">
        <v>4.57</v>
      </c>
      <c r="F11269" s="26" t="n">
        <v>39.22</v>
      </c>
      <c r="G11269" s="26" t="n">
        <v>179.08</v>
      </c>
    </row>
    <row r="11270" customFormat="false" ht="38.25" hidden="false" customHeight="false" outlineLevel="0" collapsed="false">
      <c r="A11270" s="63" t="n">
        <v>3767</v>
      </c>
      <c r="B11270" s="23" t="s">
        <v>1945</v>
      </c>
      <c r="C11270" s="24" t="s">
        <v>1343</v>
      </c>
      <c r="D11270" s="24" t="s">
        <v>23</v>
      </c>
      <c r="E11270" s="62" t="n">
        <v>19.02</v>
      </c>
      <c r="F11270" s="26" t="n">
        <v>0.66</v>
      </c>
      <c r="G11270" s="26" t="n">
        <v>12.55</v>
      </c>
    </row>
    <row r="11271" customFormat="false" ht="38.25" hidden="false" customHeight="false" outlineLevel="0" collapsed="false">
      <c r="A11271" s="63" t="s">
        <v>1375</v>
      </c>
      <c r="B11271" s="23" t="s">
        <v>1376</v>
      </c>
      <c r="C11271" s="24" t="s">
        <v>17</v>
      </c>
      <c r="D11271" s="24" t="s">
        <v>1314</v>
      </c>
      <c r="E11271" s="62" t="n">
        <v>56.98</v>
      </c>
      <c r="F11271" s="26" t="n">
        <v>12.7</v>
      </c>
      <c r="G11271" s="26" t="n">
        <v>723.51</v>
      </c>
    </row>
    <row r="11272" customFormat="false" ht="38.25" hidden="false" customHeight="false" outlineLevel="0" collapsed="false">
      <c r="A11272" s="63" t="s">
        <v>1369</v>
      </c>
      <c r="B11272" s="23" t="s">
        <v>1370</v>
      </c>
      <c r="C11272" s="24" t="s">
        <v>17</v>
      </c>
      <c r="D11272" s="24" t="s">
        <v>1314</v>
      </c>
      <c r="E11272" s="62" t="n">
        <v>56.98</v>
      </c>
      <c r="F11272" s="26" t="n">
        <v>15.51</v>
      </c>
      <c r="G11272" s="26" t="n">
        <v>883.62</v>
      </c>
    </row>
    <row r="11273" customFormat="false" ht="38.25" hidden="false" customHeight="false" outlineLevel="0" collapsed="false">
      <c r="A11273" s="63" t="n">
        <v>9836</v>
      </c>
      <c r="B11273" s="23" t="s">
        <v>1993</v>
      </c>
      <c r="C11273" s="24" t="s">
        <v>1343</v>
      </c>
      <c r="D11273" s="24" t="s">
        <v>49</v>
      </c>
      <c r="E11273" s="62" t="n">
        <v>80.85</v>
      </c>
      <c r="F11273" s="26" t="n">
        <v>7.32</v>
      </c>
      <c r="G11273" s="26" t="n">
        <v>591.82</v>
      </c>
    </row>
    <row r="11274" customFormat="false" ht="15" hidden="false" customHeight="false" outlineLevel="0" collapsed="false">
      <c r="A11274" s="64" t="s">
        <v>1353</v>
      </c>
      <c r="B11274" s="64"/>
      <c r="C11274" s="64"/>
      <c r="D11274" s="64"/>
      <c r="E11274" s="64"/>
      <c r="F11274" s="64"/>
      <c r="G11274" s="65" t="n">
        <v>14.66</v>
      </c>
    </row>
    <row r="11275" customFormat="false" ht="15" hidden="false" customHeight="false" outlineLevel="0" collapsed="false">
      <c r="A11275" s="64" t="s">
        <v>1354</v>
      </c>
      <c r="B11275" s="64"/>
      <c r="C11275" s="64"/>
      <c r="D11275" s="64"/>
      <c r="E11275" s="64"/>
      <c r="F11275" s="64"/>
      <c r="G11275" s="65" t="n">
        <v>18.03</v>
      </c>
    </row>
    <row r="11276" customFormat="false" ht="15" hidden="false" customHeight="false" outlineLevel="0" collapsed="false">
      <c r="A11276" s="64" t="s">
        <v>1355</v>
      </c>
      <c r="B11276" s="64"/>
      <c r="C11276" s="64"/>
      <c r="D11276" s="64"/>
      <c r="E11276" s="64"/>
      <c r="F11276" s="64"/>
      <c r="G11276" s="65" t="n">
        <v>32.69</v>
      </c>
    </row>
    <row r="11277" customFormat="false" ht="15" hidden="false" customHeight="false" outlineLevel="0" collapsed="false">
      <c r="A11277" s="64" t="s">
        <v>1356</v>
      </c>
      <c r="B11277" s="64"/>
      <c r="C11277" s="64"/>
      <c r="D11277" s="64"/>
      <c r="E11277" s="64"/>
      <c r="F11277" s="64"/>
      <c r="G11277" s="65" t="n">
        <v>0</v>
      </c>
    </row>
    <row r="11278" customFormat="false" ht="15" hidden="false" customHeight="false" outlineLevel="0" collapsed="false">
      <c r="A11278" s="64" t="s">
        <v>1357</v>
      </c>
      <c r="B11278" s="64"/>
      <c r="C11278" s="64"/>
      <c r="D11278" s="64"/>
      <c r="E11278" s="64"/>
      <c r="F11278" s="64"/>
      <c r="G11278" s="65" t="n">
        <v>8.38</v>
      </c>
    </row>
    <row r="11279" customFormat="false" ht="15" hidden="false" customHeight="false" outlineLevel="0" collapsed="false">
      <c r="A11279" s="64" t="s">
        <v>1358</v>
      </c>
      <c r="B11279" s="64"/>
      <c r="C11279" s="64"/>
      <c r="D11279" s="64"/>
      <c r="E11279" s="64"/>
      <c r="F11279" s="64"/>
      <c r="G11279" s="65" t="n">
        <v>0</v>
      </c>
    </row>
    <row r="11280" customFormat="false" ht="15" hidden="false" customHeight="false" outlineLevel="0" collapsed="false">
      <c r="A11280" s="64" t="s">
        <v>1359</v>
      </c>
      <c r="B11280" s="64"/>
      <c r="C11280" s="64"/>
      <c r="D11280" s="64"/>
      <c r="E11280" s="64"/>
      <c r="F11280" s="64"/>
      <c r="G11280" s="65" t="n">
        <v>8.38</v>
      </c>
    </row>
    <row r="11281" customFormat="false" ht="15" hidden="false" customHeight="false" outlineLevel="0" collapsed="false">
      <c r="A11281" s="64" t="s">
        <v>1360</v>
      </c>
      <c r="B11281" s="64"/>
      <c r="C11281" s="64"/>
      <c r="D11281" s="64"/>
      <c r="E11281" s="64"/>
      <c r="F11281" s="64"/>
      <c r="G11281" s="65" t="n">
        <v>41.07</v>
      </c>
    </row>
    <row r="11282" customFormat="false" ht="15" hidden="false" customHeight="false" outlineLevel="0" collapsed="false">
      <c r="A11282" s="64" t="s">
        <v>1361</v>
      </c>
      <c r="B11282" s="64"/>
      <c r="C11282" s="64"/>
      <c r="D11282" s="64"/>
      <c r="E11282" s="64"/>
      <c r="F11282" s="64"/>
      <c r="G11282" s="65" t="n">
        <v>77</v>
      </c>
    </row>
    <row r="11283" customFormat="false" ht="15" hidden="false" customHeight="false" outlineLevel="0" collapsed="false">
      <c r="A11283" s="64" t="s">
        <v>1362</v>
      </c>
      <c r="B11283" s="64"/>
      <c r="C11283" s="64"/>
      <c r="D11283" s="64"/>
      <c r="E11283" s="64"/>
      <c r="F11283" s="64"/>
      <c r="G11283" s="65" t="n">
        <f aca="false">G11281*G11282</f>
        <v>3162.39</v>
      </c>
    </row>
    <row r="11284" customFormat="false" ht="15" hidden="false" customHeight="false" outlineLevel="0" collapsed="false">
      <c r="A11284" s="66"/>
      <c r="B11284" s="66"/>
      <c r="C11284" s="66"/>
      <c r="D11284" s="66"/>
      <c r="E11284" s="66"/>
      <c r="F11284" s="66"/>
      <c r="G11284" s="66"/>
    </row>
    <row r="11285" customFormat="false" ht="76.5" hidden="false" customHeight="false" outlineLevel="0" collapsed="false">
      <c r="A11285" s="30" t="s">
        <v>1220</v>
      </c>
      <c r="B11285" s="30" t="s">
        <v>692</v>
      </c>
      <c r="C11285" s="61" t="s">
        <v>17</v>
      </c>
      <c r="D11285" s="61" t="s">
        <v>23</v>
      </c>
      <c r="E11285" s="62"/>
      <c r="F11285" s="25"/>
      <c r="G11285" s="25"/>
    </row>
    <row r="11286" customFormat="false" ht="25.5" hidden="false" customHeight="false" outlineLevel="0" collapsed="false">
      <c r="A11286" s="63" t="n">
        <v>122</v>
      </c>
      <c r="B11286" s="23" t="s">
        <v>1946</v>
      </c>
      <c r="C11286" s="24" t="s">
        <v>1343</v>
      </c>
      <c r="D11286" s="24" t="s">
        <v>23</v>
      </c>
      <c r="E11286" s="62" t="n">
        <v>0.09</v>
      </c>
      <c r="F11286" s="26" t="n">
        <v>45.16</v>
      </c>
      <c r="G11286" s="26" t="n">
        <v>4.02</v>
      </c>
    </row>
    <row r="11287" customFormat="false" ht="25.5" hidden="false" customHeight="false" outlineLevel="0" collapsed="false">
      <c r="A11287" s="63" t="n">
        <v>20083</v>
      </c>
      <c r="B11287" s="23" t="s">
        <v>1947</v>
      </c>
      <c r="C11287" s="24" t="s">
        <v>1343</v>
      </c>
      <c r="D11287" s="24" t="s">
        <v>23</v>
      </c>
      <c r="E11287" s="62" t="n">
        <v>0.14</v>
      </c>
      <c r="F11287" s="26" t="n">
        <v>39.22</v>
      </c>
      <c r="G11287" s="26" t="n">
        <v>5.29</v>
      </c>
    </row>
    <row r="11288" customFormat="false" ht="38.25" hidden="false" customHeight="false" outlineLevel="0" collapsed="false">
      <c r="A11288" s="63" t="n">
        <v>3517</v>
      </c>
      <c r="B11288" s="23" t="s">
        <v>1994</v>
      </c>
      <c r="C11288" s="24" t="s">
        <v>1343</v>
      </c>
      <c r="D11288" s="24" t="s">
        <v>23</v>
      </c>
      <c r="E11288" s="62" t="n">
        <v>9</v>
      </c>
      <c r="F11288" s="26" t="n">
        <v>1.06</v>
      </c>
      <c r="G11288" s="26" t="n">
        <v>9.54</v>
      </c>
    </row>
    <row r="11289" customFormat="false" ht="38.25" hidden="false" customHeight="false" outlineLevel="0" collapsed="false">
      <c r="A11289" s="63" t="n">
        <v>3767</v>
      </c>
      <c r="B11289" s="23" t="s">
        <v>1945</v>
      </c>
      <c r="C11289" s="24" t="s">
        <v>1343</v>
      </c>
      <c r="D11289" s="24" t="s">
        <v>23</v>
      </c>
      <c r="E11289" s="62" t="n">
        <v>0.19</v>
      </c>
      <c r="F11289" s="26" t="n">
        <v>0.66</v>
      </c>
      <c r="G11289" s="26" t="n">
        <v>0.12</v>
      </c>
    </row>
    <row r="11290" customFormat="false" ht="38.25" hidden="false" customHeight="false" outlineLevel="0" collapsed="false">
      <c r="A11290" s="63" t="s">
        <v>1375</v>
      </c>
      <c r="B11290" s="23" t="s">
        <v>1376</v>
      </c>
      <c r="C11290" s="24" t="s">
        <v>17</v>
      </c>
      <c r="D11290" s="24" t="s">
        <v>1314</v>
      </c>
      <c r="E11290" s="62" t="n">
        <v>0.9</v>
      </c>
      <c r="F11290" s="26" t="n">
        <v>12.7</v>
      </c>
      <c r="G11290" s="26" t="n">
        <v>11.43</v>
      </c>
    </row>
    <row r="11291" customFormat="false" ht="38.25" hidden="false" customHeight="false" outlineLevel="0" collapsed="false">
      <c r="A11291" s="63" t="s">
        <v>1369</v>
      </c>
      <c r="B11291" s="23" t="s">
        <v>1370</v>
      </c>
      <c r="C11291" s="24" t="s">
        <v>17</v>
      </c>
      <c r="D11291" s="24" t="s">
        <v>1314</v>
      </c>
      <c r="E11291" s="62" t="n">
        <v>0.9</v>
      </c>
      <c r="F11291" s="26" t="n">
        <v>15.51</v>
      </c>
      <c r="G11291" s="26" t="n">
        <v>13.96</v>
      </c>
    </row>
    <row r="11292" customFormat="false" ht="15" hidden="false" customHeight="false" outlineLevel="0" collapsed="false">
      <c r="A11292" s="64" t="s">
        <v>1353</v>
      </c>
      <c r="B11292" s="64"/>
      <c r="C11292" s="64"/>
      <c r="D11292" s="64"/>
      <c r="E11292" s="64"/>
      <c r="F11292" s="64"/>
      <c r="G11292" s="65" t="n">
        <v>1.98</v>
      </c>
    </row>
    <row r="11293" customFormat="false" ht="15" hidden="false" customHeight="false" outlineLevel="0" collapsed="false">
      <c r="A11293" s="64" t="s">
        <v>1354</v>
      </c>
      <c r="B11293" s="64"/>
      <c r="C11293" s="64"/>
      <c r="D11293" s="64"/>
      <c r="E11293" s="64"/>
      <c r="F11293" s="64"/>
      <c r="G11293" s="65" t="n">
        <v>2.95</v>
      </c>
    </row>
    <row r="11294" customFormat="false" ht="15" hidden="false" customHeight="false" outlineLevel="0" collapsed="false">
      <c r="A11294" s="64" t="s">
        <v>1355</v>
      </c>
      <c r="B11294" s="64"/>
      <c r="C11294" s="64"/>
      <c r="D11294" s="64"/>
      <c r="E11294" s="64"/>
      <c r="F11294" s="64"/>
      <c r="G11294" s="65" t="n">
        <v>4.93</v>
      </c>
    </row>
    <row r="11295" customFormat="false" ht="15" hidden="false" customHeight="false" outlineLevel="0" collapsed="false">
      <c r="A11295" s="64" t="s">
        <v>1356</v>
      </c>
      <c r="B11295" s="64"/>
      <c r="C11295" s="64"/>
      <c r="D11295" s="64"/>
      <c r="E11295" s="64"/>
      <c r="F11295" s="64"/>
      <c r="G11295" s="65" t="n">
        <v>0</v>
      </c>
    </row>
    <row r="11296" customFormat="false" ht="15" hidden="false" customHeight="false" outlineLevel="0" collapsed="false">
      <c r="A11296" s="64" t="s">
        <v>1357</v>
      </c>
      <c r="B11296" s="64"/>
      <c r="C11296" s="64"/>
      <c r="D11296" s="64"/>
      <c r="E11296" s="64"/>
      <c r="F11296" s="64"/>
      <c r="G11296" s="65" t="n">
        <v>1.26</v>
      </c>
    </row>
    <row r="11297" customFormat="false" ht="15" hidden="false" customHeight="false" outlineLevel="0" collapsed="false">
      <c r="A11297" s="64" t="s">
        <v>1358</v>
      </c>
      <c r="B11297" s="64"/>
      <c r="C11297" s="64"/>
      <c r="D11297" s="64"/>
      <c r="E11297" s="64"/>
      <c r="F11297" s="64"/>
      <c r="G11297" s="65" t="n">
        <v>0</v>
      </c>
    </row>
    <row r="11298" customFormat="false" ht="15" hidden="false" customHeight="false" outlineLevel="0" collapsed="false">
      <c r="A11298" s="64" t="s">
        <v>1359</v>
      </c>
      <c r="B11298" s="64"/>
      <c r="C11298" s="64"/>
      <c r="D11298" s="64"/>
      <c r="E11298" s="64"/>
      <c r="F11298" s="64"/>
      <c r="G11298" s="65" t="n">
        <v>1.26</v>
      </c>
    </row>
    <row r="11299" customFormat="false" ht="15" hidden="false" customHeight="false" outlineLevel="0" collapsed="false">
      <c r="A11299" s="64" t="s">
        <v>1360</v>
      </c>
      <c r="B11299" s="64"/>
      <c r="C11299" s="64"/>
      <c r="D11299" s="64"/>
      <c r="E11299" s="64"/>
      <c r="F11299" s="64"/>
      <c r="G11299" s="65" t="n">
        <v>6.19</v>
      </c>
    </row>
    <row r="11300" customFormat="false" ht="15" hidden="false" customHeight="false" outlineLevel="0" collapsed="false">
      <c r="A11300" s="64" t="s">
        <v>1361</v>
      </c>
      <c r="B11300" s="64"/>
      <c r="C11300" s="64"/>
      <c r="D11300" s="64"/>
      <c r="E11300" s="64"/>
      <c r="F11300" s="64"/>
      <c r="G11300" s="65" t="n">
        <v>9</v>
      </c>
    </row>
    <row r="11301" customFormat="false" ht="15" hidden="false" customHeight="false" outlineLevel="0" collapsed="false">
      <c r="A11301" s="64" t="s">
        <v>1362</v>
      </c>
      <c r="B11301" s="64"/>
      <c r="C11301" s="64"/>
      <c r="D11301" s="64"/>
      <c r="E11301" s="64"/>
      <c r="F11301" s="64"/>
      <c r="G11301" s="65" t="n">
        <f aca="false">G11299*G11300</f>
        <v>55.71</v>
      </c>
    </row>
    <row r="11302" customFormat="false" ht="15" hidden="false" customHeight="false" outlineLevel="0" collapsed="false">
      <c r="A11302" s="66"/>
      <c r="B11302" s="66"/>
      <c r="C11302" s="66"/>
      <c r="D11302" s="66"/>
      <c r="E11302" s="66"/>
      <c r="F11302" s="66"/>
      <c r="G11302" s="66"/>
    </row>
    <row r="11303" customFormat="false" ht="76.5" hidden="false" customHeight="false" outlineLevel="0" collapsed="false">
      <c r="A11303" s="30" t="s">
        <v>1221</v>
      </c>
      <c r="B11303" s="30" t="s">
        <v>1222</v>
      </c>
      <c r="C11303" s="61" t="s">
        <v>17</v>
      </c>
      <c r="D11303" s="61" t="s">
        <v>23</v>
      </c>
      <c r="E11303" s="62"/>
      <c r="F11303" s="25"/>
      <c r="G11303" s="25"/>
    </row>
    <row r="11304" customFormat="false" ht="25.5" hidden="false" customHeight="false" outlineLevel="0" collapsed="false">
      <c r="A11304" s="63" t="n">
        <v>122</v>
      </c>
      <c r="B11304" s="23" t="s">
        <v>1946</v>
      </c>
      <c r="C11304" s="24" t="s">
        <v>1343</v>
      </c>
      <c r="D11304" s="24" t="s">
        <v>23</v>
      </c>
      <c r="E11304" s="62" t="n">
        <v>0.07</v>
      </c>
      <c r="F11304" s="26" t="n">
        <v>45.16</v>
      </c>
      <c r="G11304" s="26" t="n">
        <v>3.13</v>
      </c>
    </row>
    <row r="11305" customFormat="false" ht="25.5" hidden="false" customHeight="false" outlineLevel="0" collapsed="false">
      <c r="A11305" s="63" t="n">
        <v>1933</v>
      </c>
      <c r="B11305" s="23" t="s">
        <v>2212</v>
      </c>
      <c r="C11305" s="24" t="s">
        <v>1343</v>
      </c>
      <c r="D11305" s="24" t="s">
        <v>23</v>
      </c>
      <c r="E11305" s="62" t="n">
        <v>7</v>
      </c>
      <c r="F11305" s="26" t="n">
        <v>2.56</v>
      </c>
      <c r="G11305" s="26" t="n">
        <v>17.92</v>
      </c>
    </row>
    <row r="11306" customFormat="false" ht="25.5" hidden="false" customHeight="false" outlineLevel="0" collapsed="false">
      <c r="A11306" s="63" t="n">
        <v>20083</v>
      </c>
      <c r="B11306" s="23" t="s">
        <v>1947</v>
      </c>
      <c r="C11306" s="24" t="s">
        <v>1343</v>
      </c>
      <c r="D11306" s="24" t="s">
        <v>23</v>
      </c>
      <c r="E11306" s="62" t="n">
        <v>0.11</v>
      </c>
      <c r="F11306" s="26" t="n">
        <v>39.22</v>
      </c>
      <c r="G11306" s="26" t="n">
        <v>4.12</v>
      </c>
    </row>
    <row r="11307" customFormat="false" ht="38.25" hidden="false" customHeight="false" outlineLevel="0" collapsed="false">
      <c r="A11307" s="63" t="n">
        <v>3767</v>
      </c>
      <c r="B11307" s="23" t="s">
        <v>1945</v>
      </c>
      <c r="C11307" s="24" t="s">
        <v>1343</v>
      </c>
      <c r="D11307" s="24" t="s">
        <v>23</v>
      </c>
      <c r="E11307" s="62" t="n">
        <v>0.15</v>
      </c>
      <c r="F11307" s="26" t="n">
        <v>0.66</v>
      </c>
      <c r="G11307" s="26" t="n">
        <v>0.1</v>
      </c>
    </row>
    <row r="11308" customFormat="false" ht="38.25" hidden="false" customHeight="false" outlineLevel="0" collapsed="false">
      <c r="A11308" s="63" t="s">
        <v>1375</v>
      </c>
      <c r="B11308" s="23" t="s">
        <v>1376</v>
      </c>
      <c r="C11308" s="24" t="s">
        <v>17</v>
      </c>
      <c r="D11308" s="24" t="s">
        <v>1314</v>
      </c>
      <c r="E11308" s="62" t="n">
        <v>0.7</v>
      </c>
      <c r="F11308" s="26" t="n">
        <v>12.7</v>
      </c>
      <c r="G11308" s="26" t="n">
        <v>8.89</v>
      </c>
    </row>
    <row r="11309" customFormat="false" ht="38.25" hidden="false" customHeight="false" outlineLevel="0" collapsed="false">
      <c r="A11309" s="63" t="s">
        <v>1369</v>
      </c>
      <c r="B11309" s="23" t="s">
        <v>1370</v>
      </c>
      <c r="C11309" s="24" t="s">
        <v>17</v>
      </c>
      <c r="D11309" s="24" t="s">
        <v>1314</v>
      </c>
      <c r="E11309" s="62" t="n">
        <v>0.7</v>
      </c>
      <c r="F11309" s="26" t="n">
        <v>15.51</v>
      </c>
      <c r="G11309" s="26" t="n">
        <v>10.86</v>
      </c>
    </row>
    <row r="11310" customFormat="false" ht="15" hidden="false" customHeight="false" outlineLevel="0" collapsed="false">
      <c r="A11310" s="64" t="s">
        <v>1353</v>
      </c>
      <c r="B11310" s="64"/>
      <c r="C11310" s="64"/>
      <c r="D11310" s="64"/>
      <c r="E11310" s="64"/>
      <c r="F11310" s="64"/>
      <c r="G11310" s="65" t="n">
        <v>1.98</v>
      </c>
    </row>
    <row r="11311" customFormat="false" ht="15" hidden="false" customHeight="false" outlineLevel="0" collapsed="false">
      <c r="A11311" s="64" t="s">
        <v>1354</v>
      </c>
      <c r="B11311" s="64"/>
      <c r="C11311" s="64"/>
      <c r="D11311" s="64"/>
      <c r="E11311" s="64"/>
      <c r="F11311" s="64"/>
      <c r="G11311" s="65" t="n">
        <v>4.45</v>
      </c>
    </row>
    <row r="11312" customFormat="false" ht="15" hidden="false" customHeight="false" outlineLevel="0" collapsed="false">
      <c r="A11312" s="64" t="s">
        <v>1355</v>
      </c>
      <c r="B11312" s="64"/>
      <c r="C11312" s="64"/>
      <c r="D11312" s="64"/>
      <c r="E11312" s="64"/>
      <c r="F11312" s="64"/>
      <c r="G11312" s="65" t="n">
        <v>6.43</v>
      </c>
    </row>
    <row r="11313" customFormat="false" ht="15" hidden="false" customHeight="false" outlineLevel="0" collapsed="false">
      <c r="A11313" s="64" t="s">
        <v>1356</v>
      </c>
      <c r="B11313" s="64"/>
      <c r="C11313" s="64"/>
      <c r="D11313" s="64"/>
      <c r="E11313" s="64"/>
      <c r="F11313" s="64"/>
      <c r="G11313" s="65" t="n">
        <v>0</v>
      </c>
    </row>
    <row r="11314" customFormat="false" ht="15" hidden="false" customHeight="false" outlineLevel="0" collapsed="false">
      <c r="A11314" s="64" t="s">
        <v>1357</v>
      </c>
      <c r="B11314" s="64"/>
      <c r="C11314" s="64"/>
      <c r="D11314" s="64"/>
      <c r="E11314" s="64"/>
      <c r="F11314" s="64"/>
      <c r="G11314" s="65" t="n">
        <v>1.65</v>
      </c>
    </row>
    <row r="11315" customFormat="false" ht="15" hidden="false" customHeight="false" outlineLevel="0" collapsed="false">
      <c r="A11315" s="64" t="s">
        <v>1358</v>
      </c>
      <c r="B11315" s="64"/>
      <c r="C11315" s="64"/>
      <c r="D11315" s="64"/>
      <c r="E11315" s="64"/>
      <c r="F11315" s="64"/>
      <c r="G11315" s="65" t="n">
        <v>0</v>
      </c>
    </row>
    <row r="11316" customFormat="false" ht="15" hidden="false" customHeight="false" outlineLevel="0" collapsed="false">
      <c r="A11316" s="64" t="s">
        <v>1359</v>
      </c>
      <c r="B11316" s="64"/>
      <c r="C11316" s="64"/>
      <c r="D11316" s="64"/>
      <c r="E11316" s="64"/>
      <c r="F11316" s="64"/>
      <c r="G11316" s="65" t="n">
        <v>1.65</v>
      </c>
    </row>
    <row r="11317" customFormat="false" ht="15" hidden="false" customHeight="false" outlineLevel="0" collapsed="false">
      <c r="A11317" s="64" t="s">
        <v>1360</v>
      </c>
      <c r="B11317" s="64"/>
      <c r="C11317" s="64"/>
      <c r="D11317" s="64"/>
      <c r="E11317" s="64"/>
      <c r="F11317" s="64"/>
      <c r="G11317" s="65" t="n">
        <v>8.08</v>
      </c>
    </row>
    <row r="11318" customFormat="false" ht="15" hidden="false" customHeight="false" outlineLevel="0" collapsed="false">
      <c r="A11318" s="64" t="s">
        <v>1361</v>
      </c>
      <c r="B11318" s="64"/>
      <c r="C11318" s="64"/>
      <c r="D11318" s="64"/>
      <c r="E11318" s="64"/>
      <c r="F11318" s="64"/>
      <c r="G11318" s="65" t="n">
        <v>7</v>
      </c>
    </row>
    <row r="11319" customFormat="false" ht="15" hidden="false" customHeight="false" outlineLevel="0" collapsed="false">
      <c r="A11319" s="64" t="s">
        <v>1362</v>
      </c>
      <c r="B11319" s="64"/>
      <c r="C11319" s="64"/>
      <c r="D11319" s="64"/>
      <c r="E11319" s="64"/>
      <c r="F11319" s="64"/>
      <c r="G11319" s="65" t="n">
        <f aca="false">G11317*G11318</f>
        <v>56.56</v>
      </c>
    </row>
    <row r="11320" customFormat="false" ht="15" hidden="false" customHeight="false" outlineLevel="0" collapsed="false">
      <c r="A11320" s="66"/>
      <c r="B11320" s="66"/>
      <c r="C11320" s="66"/>
      <c r="D11320" s="66"/>
      <c r="E11320" s="66"/>
      <c r="F11320" s="66"/>
      <c r="G11320" s="66"/>
    </row>
    <row r="11321" customFormat="false" ht="76.5" hidden="false" customHeight="false" outlineLevel="0" collapsed="false">
      <c r="A11321" s="30" t="s">
        <v>1223</v>
      </c>
      <c r="B11321" s="30" t="s">
        <v>694</v>
      </c>
      <c r="C11321" s="61" t="s">
        <v>17</v>
      </c>
      <c r="D11321" s="61" t="s">
        <v>23</v>
      </c>
      <c r="E11321" s="62"/>
      <c r="F11321" s="25"/>
      <c r="G11321" s="25"/>
    </row>
    <row r="11322" customFormat="false" ht="51" hidden="false" customHeight="false" outlineLevel="0" collapsed="false">
      <c r="A11322" s="63" t="n">
        <v>20078</v>
      </c>
      <c r="B11322" s="23" t="s">
        <v>1988</v>
      </c>
      <c r="C11322" s="24" t="s">
        <v>1343</v>
      </c>
      <c r="D11322" s="24" t="s">
        <v>23</v>
      </c>
      <c r="E11322" s="62" t="n">
        <v>0.08</v>
      </c>
      <c r="F11322" s="26" t="n">
        <v>16.53</v>
      </c>
      <c r="G11322" s="26" t="n">
        <v>1.32</v>
      </c>
    </row>
    <row r="11323" customFormat="false" ht="38.25" hidden="false" customHeight="false" outlineLevel="0" collapsed="false">
      <c r="A11323" s="63" t="n">
        <v>296</v>
      </c>
      <c r="B11323" s="23" t="s">
        <v>1989</v>
      </c>
      <c r="C11323" s="24" t="s">
        <v>1343</v>
      </c>
      <c r="D11323" s="24" t="s">
        <v>23</v>
      </c>
      <c r="E11323" s="62" t="n">
        <v>4</v>
      </c>
      <c r="F11323" s="26" t="n">
        <v>0.97</v>
      </c>
      <c r="G11323" s="26" t="n">
        <v>3.88</v>
      </c>
    </row>
    <row r="11324" customFormat="false" ht="38.25" hidden="false" customHeight="false" outlineLevel="0" collapsed="false">
      <c r="A11324" s="63" t="n">
        <v>3526</v>
      </c>
      <c r="B11324" s="23" t="s">
        <v>1995</v>
      </c>
      <c r="C11324" s="24" t="s">
        <v>1343</v>
      </c>
      <c r="D11324" s="24" t="s">
        <v>23</v>
      </c>
      <c r="E11324" s="62" t="n">
        <v>4</v>
      </c>
      <c r="F11324" s="26" t="n">
        <v>1.63</v>
      </c>
      <c r="G11324" s="26" t="n">
        <v>6.52</v>
      </c>
    </row>
    <row r="11325" customFormat="false" ht="38.25" hidden="false" customHeight="false" outlineLevel="0" collapsed="false">
      <c r="A11325" s="63" t="s">
        <v>1375</v>
      </c>
      <c r="B11325" s="23" t="s">
        <v>1376</v>
      </c>
      <c r="C11325" s="24" t="s">
        <v>17</v>
      </c>
      <c r="D11325" s="24" t="s">
        <v>1314</v>
      </c>
      <c r="E11325" s="62" t="n">
        <v>0.52</v>
      </c>
      <c r="F11325" s="26" t="n">
        <v>12.7</v>
      </c>
      <c r="G11325" s="26" t="n">
        <v>6.6</v>
      </c>
    </row>
    <row r="11326" customFormat="false" ht="38.25" hidden="false" customHeight="false" outlineLevel="0" collapsed="false">
      <c r="A11326" s="63" t="s">
        <v>1369</v>
      </c>
      <c r="B11326" s="23" t="s">
        <v>1370</v>
      </c>
      <c r="C11326" s="24" t="s">
        <v>17</v>
      </c>
      <c r="D11326" s="24" t="s">
        <v>1314</v>
      </c>
      <c r="E11326" s="62" t="n">
        <v>0.52</v>
      </c>
      <c r="F11326" s="26" t="n">
        <v>15.51</v>
      </c>
      <c r="G11326" s="26" t="n">
        <v>8.06</v>
      </c>
    </row>
    <row r="11327" customFormat="false" ht="15" hidden="false" customHeight="false" outlineLevel="0" collapsed="false">
      <c r="A11327" s="64" t="s">
        <v>1353</v>
      </c>
      <c r="B11327" s="64"/>
      <c r="C11327" s="64"/>
      <c r="D11327" s="64"/>
      <c r="E11327" s="64"/>
      <c r="F11327" s="64"/>
      <c r="G11327" s="65" t="n">
        <v>2.58</v>
      </c>
    </row>
    <row r="11328" customFormat="false" ht="15" hidden="false" customHeight="false" outlineLevel="0" collapsed="false">
      <c r="A11328" s="64" t="s">
        <v>1354</v>
      </c>
      <c r="B11328" s="64"/>
      <c r="C11328" s="64"/>
      <c r="D11328" s="64"/>
      <c r="E11328" s="64"/>
      <c r="F11328" s="64"/>
      <c r="G11328" s="65" t="n">
        <v>4.02</v>
      </c>
    </row>
    <row r="11329" customFormat="false" ht="15" hidden="false" customHeight="false" outlineLevel="0" collapsed="false">
      <c r="A11329" s="64" t="s">
        <v>1355</v>
      </c>
      <c r="B11329" s="64"/>
      <c r="C11329" s="64"/>
      <c r="D11329" s="64"/>
      <c r="E11329" s="64"/>
      <c r="F11329" s="64"/>
      <c r="G11329" s="65" t="n">
        <v>6.6</v>
      </c>
    </row>
    <row r="11330" customFormat="false" ht="15" hidden="false" customHeight="false" outlineLevel="0" collapsed="false">
      <c r="A11330" s="64" t="s">
        <v>1356</v>
      </c>
      <c r="B11330" s="64"/>
      <c r="C11330" s="64"/>
      <c r="D11330" s="64"/>
      <c r="E11330" s="64"/>
      <c r="F11330" s="64"/>
      <c r="G11330" s="65" t="n">
        <v>0</v>
      </c>
    </row>
    <row r="11331" customFormat="false" ht="15" hidden="false" customHeight="false" outlineLevel="0" collapsed="false">
      <c r="A11331" s="64" t="s">
        <v>1357</v>
      </c>
      <c r="B11331" s="64"/>
      <c r="C11331" s="64"/>
      <c r="D11331" s="64"/>
      <c r="E11331" s="64"/>
      <c r="F11331" s="64"/>
      <c r="G11331" s="65" t="n">
        <v>1.69</v>
      </c>
    </row>
    <row r="11332" customFormat="false" ht="15" hidden="false" customHeight="false" outlineLevel="0" collapsed="false">
      <c r="A11332" s="64" t="s">
        <v>1358</v>
      </c>
      <c r="B11332" s="64"/>
      <c r="C11332" s="64"/>
      <c r="D11332" s="64"/>
      <c r="E11332" s="64"/>
      <c r="F11332" s="64"/>
      <c r="G11332" s="65" t="n">
        <v>0</v>
      </c>
    </row>
    <row r="11333" customFormat="false" ht="15" hidden="false" customHeight="false" outlineLevel="0" collapsed="false">
      <c r="A11333" s="64" t="s">
        <v>1359</v>
      </c>
      <c r="B11333" s="64"/>
      <c r="C11333" s="64"/>
      <c r="D11333" s="64"/>
      <c r="E11333" s="64"/>
      <c r="F11333" s="64"/>
      <c r="G11333" s="65" t="n">
        <v>1.69</v>
      </c>
    </row>
    <row r="11334" customFormat="false" ht="15" hidden="false" customHeight="false" outlineLevel="0" collapsed="false">
      <c r="A11334" s="64" t="s">
        <v>1360</v>
      </c>
      <c r="B11334" s="64"/>
      <c r="C11334" s="64"/>
      <c r="D11334" s="64"/>
      <c r="E11334" s="64"/>
      <c r="F11334" s="64"/>
      <c r="G11334" s="65" t="n">
        <v>8.29</v>
      </c>
    </row>
    <row r="11335" customFormat="false" ht="15" hidden="false" customHeight="false" outlineLevel="0" collapsed="false">
      <c r="A11335" s="64" t="s">
        <v>1361</v>
      </c>
      <c r="B11335" s="64"/>
      <c r="C11335" s="64"/>
      <c r="D11335" s="64"/>
      <c r="E11335" s="64"/>
      <c r="F11335" s="64"/>
      <c r="G11335" s="65" t="n">
        <v>4</v>
      </c>
    </row>
    <row r="11336" customFormat="false" ht="15" hidden="false" customHeight="false" outlineLevel="0" collapsed="false">
      <c r="A11336" s="64" t="s">
        <v>1362</v>
      </c>
      <c r="B11336" s="64"/>
      <c r="C11336" s="64"/>
      <c r="D11336" s="64"/>
      <c r="E11336" s="64"/>
      <c r="F11336" s="64"/>
      <c r="G11336" s="65" t="n">
        <f aca="false">G11334*G11335</f>
        <v>33.16</v>
      </c>
    </row>
    <row r="11337" customFormat="false" ht="15" hidden="false" customHeight="false" outlineLevel="0" collapsed="false">
      <c r="A11337" s="66"/>
      <c r="B11337" s="66"/>
      <c r="C11337" s="66"/>
      <c r="D11337" s="66"/>
      <c r="E11337" s="66"/>
      <c r="F11337" s="66"/>
      <c r="G11337" s="66"/>
    </row>
    <row r="11338" customFormat="false" ht="76.5" hidden="false" customHeight="false" outlineLevel="0" collapsed="false">
      <c r="A11338" s="30" t="s">
        <v>1224</v>
      </c>
      <c r="B11338" s="30" t="s">
        <v>1225</v>
      </c>
      <c r="C11338" s="61" t="s">
        <v>17</v>
      </c>
      <c r="D11338" s="61" t="s">
        <v>23</v>
      </c>
      <c r="E11338" s="62"/>
      <c r="F11338" s="25"/>
      <c r="G11338" s="25"/>
    </row>
    <row r="11339" customFormat="false" ht="25.5" hidden="false" customHeight="false" outlineLevel="0" collapsed="false">
      <c r="A11339" s="63" t="n">
        <v>1932</v>
      </c>
      <c r="B11339" s="23" t="s">
        <v>2213</v>
      </c>
      <c r="C11339" s="24" t="s">
        <v>1343</v>
      </c>
      <c r="D11339" s="24" t="s">
        <v>23</v>
      </c>
      <c r="E11339" s="62" t="n">
        <v>4</v>
      </c>
      <c r="F11339" s="26" t="n">
        <v>5.81</v>
      </c>
      <c r="G11339" s="26" t="n">
        <v>23.24</v>
      </c>
    </row>
    <row r="11340" customFormat="false" ht="51" hidden="false" customHeight="false" outlineLevel="0" collapsed="false">
      <c r="A11340" s="63" t="n">
        <v>20078</v>
      </c>
      <c r="B11340" s="23" t="s">
        <v>1988</v>
      </c>
      <c r="C11340" s="24" t="s">
        <v>1343</v>
      </c>
      <c r="D11340" s="24" t="s">
        <v>23</v>
      </c>
      <c r="E11340" s="62" t="n">
        <v>0.08</v>
      </c>
      <c r="F11340" s="26" t="n">
        <v>16.53</v>
      </c>
      <c r="G11340" s="26" t="n">
        <v>1.32</v>
      </c>
    </row>
    <row r="11341" customFormat="false" ht="38.25" hidden="false" customHeight="false" outlineLevel="0" collapsed="false">
      <c r="A11341" s="63" t="n">
        <v>296</v>
      </c>
      <c r="B11341" s="23" t="s">
        <v>1989</v>
      </c>
      <c r="C11341" s="24" t="s">
        <v>1343</v>
      </c>
      <c r="D11341" s="24" t="s">
        <v>23</v>
      </c>
      <c r="E11341" s="62" t="n">
        <v>4</v>
      </c>
      <c r="F11341" s="26" t="n">
        <v>0.97</v>
      </c>
      <c r="G11341" s="26" t="n">
        <v>3.88</v>
      </c>
    </row>
    <row r="11342" customFormat="false" ht="38.25" hidden="false" customHeight="false" outlineLevel="0" collapsed="false">
      <c r="A11342" s="63" t="s">
        <v>1375</v>
      </c>
      <c r="B11342" s="23" t="s">
        <v>1376</v>
      </c>
      <c r="C11342" s="24" t="s">
        <v>17</v>
      </c>
      <c r="D11342" s="24" t="s">
        <v>1314</v>
      </c>
      <c r="E11342" s="62" t="n">
        <v>0.52</v>
      </c>
      <c r="F11342" s="26" t="n">
        <v>12.7</v>
      </c>
      <c r="G11342" s="26" t="n">
        <v>6.6</v>
      </c>
    </row>
    <row r="11343" customFormat="false" ht="38.25" hidden="false" customHeight="false" outlineLevel="0" collapsed="false">
      <c r="A11343" s="63" t="s">
        <v>1369</v>
      </c>
      <c r="B11343" s="23" t="s">
        <v>1370</v>
      </c>
      <c r="C11343" s="24" t="s">
        <v>17</v>
      </c>
      <c r="D11343" s="24" t="s">
        <v>1314</v>
      </c>
      <c r="E11343" s="62" t="n">
        <v>0.52</v>
      </c>
      <c r="F11343" s="26" t="n">
        <v>15.51</v>
      </c>
      <c r="G11343" s="26" t="n">
        <v>8.06</v>
      </c>
    </row>
    <row r="11344" customFormat="false" ht="15" hidden="false" customHeight="false" outlineLevel="0" collapsed="false">
      <c r="A11344" s="64" t="s">
        <v>1353</v>
      </c>
      <c r="B11344" s="64"/>
      <c r="C11344" s="64"/>
      <c r="D11344" s="64"/>
      <c r="E11344" s="64"/>
      <c r="F11344" s="64"/>
      <c r="G11344" s="65" t="n">
        <v>2.58</v>
      </c>
    </row>
    <row r="11345" customFormat="false" ht="15" hidden="false" customHeight="false" outlineLevel="0" collapsed="false">
      <c r="A11345" s="64" t="s">
        <v>1354</v>
      </c>
      <c r="B11345" s="64"/>
      <c r="C11345" s="64"/>
      <c r="D11345" s="64"/>
      <c r="E11345" s="64"/>
      <c r="F11345" s="64"/>
      <c r="G11345" s="65" t="n">
        <v>8.2</v>
      </c>
    </row>
    <row r="11346" customFormat="false" ht="15" hidden="false" customHeight="false" outlineLevel="0" collapsed="false">
      <c r="A11346" s="64" t="s">
        <v>1355</v>
      </c>
      <c r="B11346" s="64"/>
      <c r="C11346" s="64"/>
      <c r="D11346" s="64"/>
      <c r="E11346" s="64"/>
      <c r="F11346" s="64"/>
      <c r="G11346" s="65" t="n">
        <v>10.78</v>
      </c>
    </row>
    <row r="11347" customFormat="false" ht="15" hidden="false" customHeight="false" outlineLevel="0" collapsed="false">
      <c r="A11347" s="64" t="s">
        <v>1356</v>
      </c>
      <c r="B11347" s="64"/>
      <c r="C11347" s="64"/>
      <c r="D11347" s="64"/>
      <c r="E11347" s="64"/>
      <c r="F11347" s="64"/>
      <c r="G11347" s="65" t="n">
        <v>0</v>
      </c>
    </row>
    <row r="11348" customFormat="false" ht="15" hidden="false" customHeight="false" outlineLevel="0" collapsed="false">
      <c r="A11348" s="64" t="s">
        <v>1357</v>
      </c>
      <c r="B11348" s="64"/>
      <c r="C11348" s="64"/>
      <c r="D11348" s="64"/>
      <c r="E11348" s="64"/>
      <c r="F11348" s="64"/>
      <c r="G11348" s="65" t="n">
        <v>2.76</v>
      </c>
    </row>
    <row r="11349" customFormat="false" ht="15" hidden="false" customHeight="false" outlineLevel="0" collapsed="false">
      <c r="A11349" s="64" t="s">
        <v>1358</v>
      </c>
      <c r="B11349" s="64"/>
      <c r="C11349" s="64"/>
      <c r="D11349" s="64"/>
      <c r="E11349" s="64"/>
      <c r="F11349" s="64"/>
      <c r="G11349" s="65" t="n">
        <v>0</v>
      </c>
    </row>
    <row r="11350" customFormat="false" ht="15" hidden="false" customHeight="false" outlineLevel="0" collapsed="false">
      <c r="A11350" s="64" t="s">
        <v>1359</v>
      </c>
      <c r="B11350" s="64"/>
      <c r="C11350" s="64"/>
      <c r="D11350" s="64"/>
      <c r="E11350" s="64"/>
      <c r="F11350" s="64"/>
      <c r="G11350" s="65" t="n">
        <v>2.76</v>
      </c>
    </row>
    <row r="11351" customFormat="false" ht="15" hidden="false" customHeight="false" outlineLevel="0" collapsed="false">
      <c r="A11351" s="64" t="s">
        <v>1360</v>
      </c>
      <c r="B11351" s="64"/>
      <c r="C11351" s="64"/>
      <c r="D11351" s="64"/>
      <c r="E11351" s="64"/>
      <c r="F11351" s="64"/>
      <c r="G11351" s="65" t="n">
        <v>13.54</v>
      </c>
    </row>
    <row r="11352" customFormat="false" ht="15" hidden="false" customHeight="false" outlineLevel="0" collapsed="false">
      <c r="A11352" s="64" t="s">
        <v>1361</v>
      </c>
      <c r="B11352" s="64"/>
      <c r="C11352" s="64"/>
      <c r="D11352" s="64"/>
      <c r="E11352" s="64"/>
      <c r="F11352" s="64"/>
      <c r="G11352" s="65" t="n">
        <v>4</v>
      </c>
    </row>
    <row r="11353" customFormat="false" ht="15" hidden="false" customHeight="false" outlineLevel="0" collapsed="false">
      <c r="A11353" s="64" t="s">
        <v>1362</v>
      </c>
      <c r="B11353" s="64"/>
      <c r="C11353" s="64"/>
      <c r="D11353" s="64"/>
      <c r="E11353" s="64"/>
      <c r="F11353" s="64"/>
      <c r="G11353" s="65" t="n">
        <f aca="false">G11351*G11352</f>
        <v>54.16</v>
      </c>
    </row>
    <row r="11354" customFormat="false" ht="15" hidden="false" customHeight="false" outlineLevel="0" collapsed="false">
      <c r="A11354" s="66"/>
      <c r="B11354" s="66"/>
      <c r="C11354" s="66"/>
      <c r="D11354" s="66"/>
      <c r="E11354" s="66"/>
      <c r="F11354" s="66"/>
      <c r="G11354" s="66"/>
    </row>
    <row r="11355" customFormat="false" ht="76.5" hidden="false" customHeight="false" outlineLevel="0" collapsed="false">
      <c r="A11355" s="30" t="s">
        <v>1226</v>
      </c>
      <c r="B11355" s="30" t="s">
        <v>723</v>
      </c>
      <c r="C11355" s="61" t="s">
        <v>17</v>
      </c>
      <c r="D11355" s="61" t="s">
        <v>23</v>
      </c>
      <c r="E11355" s="62"/>
      <c r="F11355" s="25"/>
      <c r="G11355" s="25"/>
    </row>
    <row r="11356" customFormat="false" ht="25.5" hidden="false" customHeight="false" outlineLevel="0" collapsed="false">
      <c r="A11356" s="63" t="n">
        <v>1966</v>
      </c>
      <c r="B11356" s="23" t="s">
        <v>2008</v>
      </c>
      <c r="C11356" s="24" t="s">
        <v>1343</v>
      </c>
      <c r="D11356" s="24" t="s">
        <v>23</v>
      </c>
      <c r="E11356" s="62" t="n">
        <v>4</v>
      </c>
      <c r="F11356" s="26" t="n">
        <v>12.45</v>
      </c>
      <c r="G11356" s="26" t="n">
        <v>49.8</v>
      </c>
    </row>
    <row r="11357" customFormat="false" ht="51" hidden="false" customHeight="false" outlineLevel="0" collapsed="false">
      <c r="A11357" s="63" t="n">
        <v>20078</v>
      </c>
      <c r="B11357" s="23" t="s">
        <v>1988</v>
      </c>
      <c r="C11357" s="24" t="s">
        <v>1343</v>
      </c>
      <c r="D11357" s="24" t="s">
        <v>23</v>
      </c>
      <c r="E11357" s="62" t="n">
        <v>0.18</v>
      </c>
      <c r="F11357" s="26" t="n">
        <v>16.53</v>
      </c>
      <c r="G11357" s="26" t="n">
        <v>3.04</v>
      </c>
    </row>
    <row r="11358" customFormat="false" ht="38.25" hidden="false" customHeight="false" outlineLevel="0" collapsed="false">
      <c r="A11358" s="63" t="n">
        <v>301</v>
      </c>
      <c r="B11358" s="23" t="s">
        <v>1996</v>
      </c>
      <c r="C11358" s="24" t="s">
        <v>1343</v>
      </c>
      <c r="D11358" s="24" t="s">
        <v>23</v>
      </c>
      <c r="E11358" s="62" t="n">
        <v>4</v>
      </c>
      <c r="F11358" s="26" t="n">
        <v>1.73</v>
      </c>
      <c r="G11358" s="26" t="n">
        <v>6.92</v>
      </c>
    </row>
    <row r="11359" customFormat="false" ht="38.25" hidden="false" customHeight="false" outlineLevel="0" collapsed="false">
      <c r="A11359" s="63" t="s">
        <v>1375</v>
      </c>
      <c r="B11359" s="23" t="s">
        <v>1376</v>
      </c>
      <c r="C11359" s="24" t="s">
        <v>17</v>
      </c>
      <c r="D11359" s="24" t="s">
        <v>1314</v>
      </c>
      <c r="E11359" s="62" t="n">
        <v>1</v>
      </c>
      <c r="F11359" s="26" t="n">
        <v>12.7</v>
      </c>
      <c r="G11359" s="26" t="n">
        <v>12.7</v>
      </c>
    </row>
    <row r="11360" customFormat="false" ht="38.25" hidden="false" customHeight="false" outlineLevel="0" collapsed="false">
      <c r="A11360" s="63" t="s">
        <v>1369</v>
      </c>
      <c r="B11360" s="23" t="s">
        <v>1370</v>
      </c>
      <c r="C11360" s="24" t="s">
        <v>17</v>
      </c>
      <c r="D11360" s="24" t="s">
        <v>1314</v>
      </c>
      <c r="E11360" s="62" t="n">
        <v>1</v>
      </c>
      <c r="F11360" s="26" t="n">
        <v>15.51</v>
      </c>
      <c r="G11360" s="26" t="n">
        <v>15.51</v>
      </c>
    </row>
    <row r="11361" customFormat="false" ht="15" hidden="false" customHeight="false" outlineLevel="0" collapsed="false">
      <c r="A11361" s="64" t="s">
        <v>1353</v>
      </c>
      <c r="B11361" s="64"/>
      <c r="C11361" s="64"/>
      <c r="D11361" s="64"/>
      <c r="E11361" s="64"/>
      <c r="F11361" s="64"/>
      <c r="G11361" s="65" t="n">
        <v>4.95</v>
      </c>
    </row>
    <row r="11362" customFormat="false" ht="15" hidden="false" customHeight="false" outlineLevel="0" collapsed="false">
      <c r="A11362" s="64" t="s">
        <v>1354</v>
      </c>
      <c r="B11362" s="64"/>
      <c r="C11362" s="64"/>
      <c r="D11362" s="64"/>
      <c r="E11362" s="64"/>
      <c r="F11362" s="64"/>
      <c r="G11362" s="65" t="n">
        <v>17.04</v>
      </c>
    </row>
    <row r="11363" customFormat="false" ht="15" hidden="false" customHeight="false" outlineLevel="0" collapsed="false">
      <c r="A11363" s="64" t="s">
        <v>1355</v>
      </c>
      <c r="B11363" s="64"/>
      <c r="C11363" s="64"/>
      <c r="D11363" s="64"/>
      <c r="E11363" s="64"/>
      <c r="F11363" s="64"/>
      <c r="G11363" s="65" t="n">
        <v>21.99</v>
      </c>
    </row>
    <row r="11364" customFormat="false" ht="15" hidden="false" customHeight="false" outlineLevel="0" collapsed="false">
      <c r="A11364" s="64" t="s">
        <v>1356</v>
      </c>
      <c r="B11364" s="64"/>
      <c r="C11364" s="64"/>
      <c r="D11364" s="64"/>
      <c r="E11364" s="64"/>
      <c r="F11364" s="64"/>
      <c r="G11364" s="65" t="n">
        <v>0</v>
      </c>
    </row>
    <row r="11365" customFormat="false" ht="15" hidden="false" customHeight="false" outlineLevel="0" collapsed="false">
      <c r="A11365" s="64" t="s">
        <v>1357</v>
      </c>
      <c r="B11365" s="64"/>
      <c r="C11365" s="64"/>
      <c r="D11365" s="64"/>
      <c r="E11365" s="64"/>
      <c r="F11365" s="64"/>
      <c r="G11365" s="65" t="n">
        <v>5.64</v>
      </c>
    </row>
    <row r="11366" customFormat="false" ht="15" hidden="false" customHeight="false" outlineLevel="0" collapsed="false">
      <c r="A11366" s="64" t="s">
        <v>1358</v>
      </c>
      <c r="B11366" s="64"/>
      <c r="C11366" s="64"/>
      <c r="D11366" s="64"/>
      <c r="E11366" s="64"/>
      <c r="F11366" s="64"/>
      <c r="G11366" s="65" t="n">
        <v>0</v>
      </c>
    </row>
    <row r="11367" customFormat="false" ht="15" hidden="false" customHeight="false" outlineLevel="0" collapsed="false">
      <c r="A11367" s="64" t="s">
        <v>1359</v>
      </c>
      <c r="B11367" s="64"/>
      <c r="C11367" s="64"/>
      <c r="D11367" s="64"/>
      <c r="E11367" s="64"/>
      <c r="F11367" s="64"/>
      <c r="G11367" s="65" t="n">
        <v>5.64</v>
      </c>
    </row>
    <row r="11368" customFormat="false" ht="15" hidden="false" customHeight="false" outlineLevel="0" collapsed="false">
      <c r="A11368" s="64" t="s">
        <v>1360</v>
      </c>
      <c r="B11368" s="64"/>
      <c r="C11368" s="64"/>
      <c r="D11368" s="64"/>
      <c r="E11368" s="64"/>
      <c r="F11368" s="64"/>
      <c r="G11368" s="65" t="n">
        <v>27.63</v>
      </c>
    </row>
    <row r="11369" customFormat="false" ht="15" hidden="false" customHeight="false" outlineLevel="0" collapsed="false">
      <c r="A11369" s="64" t="s">
        <v>1361</v>
      </c>
      <c r="B11369" s="64"/>
      <c r="C11369" s="64"/>
      <c r="D11369" s="64"/>
      <c r="E11369" s="64"/>
      <c r="F11369" s="64"/>
      <c r="G11369" s="65" t="n">
        <v>4</v>
      </c>
    </row>
    <row r="11370" customFormat="false" ht="15" hidden="false" customHeight="false" outlineLevel="0" collapsed="false">
      <c r="A11370" s="64" t="s">
        <v>1362</v>
      </c>
      <c r="B11370" s="64"/>
      <c r="C11370" s="64"/>
      <c r="D11370" s="64"/>
      <c r="E11370" s="64"/>
      <c r="F11370" s="64"/>
      <c r="G11370" s="65" t="n">
        <f aca="false">G11368*G11369</f>
        <v>110.52</v>
      </c>
    </row>
    <row r="11371" customFormat="false" ht="15" hidden="false" customHeight="false" outlineLevel="0" collapsed="false">
      <c r="A11371" s="66"/>
      <c r="B11371" s="66"/>
      <c r="C11371" s="66"/>
      <c r="D11371" s="66"/>
      <c r="E11371" s="66"/>
      <c r="F11371" s="66"/>
      <c r="G11371" s="66"/>
    </row>
    <row r="11372" customFormat="false" ht="76.5" hidden="false" customHeight="false" outlineLevel="0" collapsed="false">
      <c r="A11372" s="30" t="s">
        <v>1227</v>
      </c>
      <c r="B11372" s="30" t="s">
        <v>698</v>
      </c>
      <c r="C11372" s="61" t="s">
        <v>17</v>
      </c>
      <c r="D11372" s="61" t="s">
        <v>23</v>
      </c>
      <c r="E11372" s="62"/>
      <c r="F11372" s="25"/>
      <c r="G11372" s="25"/>
    </row>
    <row r="11373" customFormat="false" ht="25.5" hidden="false" customHeight="false" outlineLevel="0" collapsed="false">
      <c r="A11373" s="63" t="n">
        <v>1970</v>
      </c>
      <c r="B11373" s="23" t="s">
        <v>1998</v>
      </c>
      <c r="C11373" s="24" t="s">
        <v>1343</v>
      </c>
      <c r="D11373" s="24" t="s">
        <v>23</v>
      </c>
      <c r="E11373" s="62" t="n">
        <v>2</v>
      </c>
      <c r="F11373" s="26" t="n">
        <v>28.61</v>
      </c>
      <c r="G11373" s="26" t="n">
        <v>57.22</v>
      </c>
    </row>
    <row r="11374" customFormat="false" ht="51" hidden="false" customHeight="false" outlineLevel="0" collapsed="false">
      <c r="A11374" s="63" t="n">
        <v>20078</v>
      </c>
      <c r="B11374" s="23" t="s">
        <v>1988</v>
      </c>
      <c r="C11374" s="24" t="s">
        <v>1343</v>
      </c>
      <c r="D11374" s="24" t="s">
        <v>23</v>
      </c>
      <c r="E11374" s="62" t="n">
        <v>0.09</v>
      </c>
      <c r="F11374" s="26" t="n">
        <v>16.53</v>
      </c>
      <c r="G11374" s="26" t="n">
        <v>1.52</v>
      </c>
    </row>
    <row r="11375" customFormat="false" ht="38.25" hidden="false" customHeight="false" outlineLevel="0" collapsed="false">
      <c r="A11375" s="63" t="n">
        <v>301</v>
      </c>
      <c r="B11375" s="23" t="s">
        <v>1996</v>
      </c>
      <c r="C11375" s="24" t="s">
        <v>1343</v>
      </c>
      <c r="D11375" s="24" t="s">
        <v>23</v>
      </c>
      <c r="E11375" s="62" t="n">
        <v>2</v>
      </c>
      <c r="F11375" s="26" t="n">
        <v>1.73</v>
      </c>
      <c r="G11375" s="26" t="n">
        <v>3.46</v>
      </c>
    </row>
    <row r="11376" customFormat="false" ht="38.25" hidden="false" customHeight="false" outlineLevel="0" collapsed="false">
      <c r="A11376" s="63" t="s">
        <v>1375</v>
      </c>
      <c r="B11376" s="23" t="s">
        <v>1376</v>
      </c>
      <c r="C11376" s="24" t="s">
        <v>17</v>
      </c>
      <c r="D11376" s="24" t="s">
        <v>1314</v>
      </c>
      <c r="E11376" s="62" t="n">
        <v>0.5</v>
      </c>
      <c r="F11376" s="26" t="n">
        <v>12.7</v>
      </c>
      <c r="G11376" s="26" t="n">
        <v>6.35</v>
      </c>
    </row>
    <row r="11377" customFormat="false" ht="38.25" hidden="false" customHeight="false" outlineLevel="0" collapsed="false">
      <c r="A11377" s="63" t="s">
        <v>1369</v>
      </c>
      <c r="B11377" s="23" t="s">
        <v>1370</v>
      </c>
      <c r="C11377" s="24" t="s">
        <v>17</v>
      </c>
      <c r="D11377" s="24" t="s">
        <v>1314</v>
      </c>
      <c r="E11377" s="62" t="n">
        <v>0.5</v>
      </c>
      <c r="F11377" s="26" t="n">
        <v>15.51</v>
      </c>
      <c r="G11377" s="26" t="n">
        <v>7.75</v>
      </c>
    </row>
    <row r="11378" customFormat="false" ht="15" hidden="false" customHeight="false" outlineLevel="0" collapsed="false">
      <c r="A11378" s="64" t="s">
        <v>1353</v>
      </c>
      <c r="B11378" s="64"/>
      <c r="C11378" s="64"/>
      <c r="D11378" s="64"/>
      <c r="E11378" s="64"/>
      <c r="F11378" s="64"/>
      <c r="G11378" s="65" t="n">
        <v>4.95</v>
      </c>
    </row>
    <row r="11379" customFormat="false" ht="15" hidden="false" customHeight="false" outlineLevel="0" collapsed="false">
      <c r="A11379" s="64" t="s">
        <v>1354</v>
      </c>
      <c r="B11379" s="64"/>
      <c r="C11379" s="64"/>
      <c r="D11379" s="64"/>
      <c r="E11379" s="64"/>
      <c r="F11379" s="64"/>
      <c r="G11379" s="65" t="n">
        <v>33.2</v>
      </c>
    </row>
    <row r="11380" customFormat="false" ht="15" hidden="false" customHeight="false" outlineLevel="0" collapsed="false">
      <c r="A11380" s="64" t="s">
        <v>1355</v>
      </c>
      <c r="B11380" s="64"/>
      <c r="C11380" s="64"/>
      <c r="D11380" s="64"/>
      <c r="E11380" s="64"/>
      <c r="F11380" s="64"/>
      <c r="G11380" s="65" t="n">
        <v>38.15</v>
      </c>
    </row>
    <row r="11381" customFormat="false" ht="15" hidden="false" customHeight="false" outlineLevel="0" collapsed="false">
      <c r="A11381" s="64" t="s">
        <v>1356</v>
      </c>
      <c r="B11381" s="64"/>
      <c r="C11381" s="64"/>
      <c r="D11381" s="64"/>
      <c r="E11381" s="64"/>
      <c r="F11381" s="64"/>
      <c r="G11381" s="65" t="n">
        <v>0</v>
      </c>
    </row>
    <row r="11382" customFormat="false" ht="15" hidden="false" customHeight="false" outlineLevel="0" collapsed="false">
      <c r="A11382" s="64" t="s">
        <v>1357</v>
      </c>
      <c r="B11382" s="64"/>
      <c r="C11382" s="64"/>
      <c r="D11382" s="64"/>
      <c r="E11382" s="64"/>
      <c r="F11382" s="64"/>
      <c r="G11382" s="65" t="n">
        <v>9.79</v>
      </c>
    </row>
    <row r="11383" customFormat="false" ht="15" hidden="false" customHeight="false" outlineLevel="0" collapsed="false">
      <c r="A11383" s="64" t="s">
        <v>1358</v>
      </c>
      <c r="B11383" s="64"/>
      <c r="C11383" s="64"/>
      <c r="D11383" s="64"/>
      <c r="E11383" s="64"/>
      <c r="F11383" s="64"/>
      <c r="G11383" s="65" t="n">
        <v>0</v>
      </c>
    </row>
    <row r="11384" customFormat="false" ht="15" hidden="false" customHeight="false" outlineLevel="0" collapsed="false">
      <c r="A11384" s="64" t="s">
        <v>1359</v>
      </c>
      <c r="B11384" s="64"/>
      <c r="C11384" s="64"/>
      <c r="D11384" s="64"/>
      <c r="E11384" s="64"/>
      <c r="F11384" s="64"/>
      <c r="G11384" s="65" t="n">
        <v>9.79</v>
      </c>
    </row>
    <row r="11385" customFormat="false" ht="15" hidden="false" customHeight="false" outlineLevel="0" collapsed="false">
      <c r="A11385" s="64" t="s">
        <v>1360</v>
      </c>
      <c r="B11385" s="64"/>
      <c r="C11385" s="64"/>
      <c r="D11385" s="64"/>
      <c r="E11385" s="64"/>
      <c r="F11385" s="64"/>
      <c r="G11385" s="65" t="n">
        <v>47.94</v>
      </c>
    </row>
    <row r="11386" customFormat="false" ht="15" hidden="false" customHeight="false" outlineLevel="0" collapsed="false">
      <c r="A11386" s="64" t="s">
        <v>1361</v>
      </c>
      <c r="B11386" s="64"/>
      <c r="C11386" s="64"/>
      <c r="D11386" s="64"/>
      <c r="E11386" s="64"/>
      <c r="F11386" s="64"/>
      <c r="G11386" s="65" t="n">
        <v>2</v>
      </c>
    </row>
    <row r="11387" customFormat="false" ht="15" hidden="false" customHeight="false" outlineLevel="0" collapsed="false">
      <c r="A11387" s="64" t="s">
        <v>1362</v>
      </c>
      <c r="B11387" s="64"/>
      <c r="C11387" s="64"/>
      <c r="D11387" s="64"/>
      <c r="E11387" s="64"/>
      <c r="F11387" s="64"/>
      <c r="G11387" s="65" t="n">
        <f aca="false">G11385*G11386</f>
        <v>95.88</v>
      </c>
    </row>
    <row r="11388" customFormat="false" ht="15" hidden="false" customHeight="false" outlineLevel="0" collapsed="false">
      <c r="A11388" s="66"/>
      <c r="B11388" s="66"/>
      <c r="C11388" s="66"/>
      <c r="D11388" s="66"/>
      <c r="E11388" s="66"/>
      <c r="F11388" s="66"/>
      <c r="G11388" s="66"/>
    </row>
    <row r="11389" customFormat="false" ht="76.5" hidden="false" customHeight="false" outlineLevel="0" collapsed="false">
      <c r="A11389" s="30" t="s">
        <v>1228</v>
      </c>
      <c r="B11389" s="30" t="s">
        <v>1229</v>
      </c>
      <c r="C11389" s="61" t="s">
        <v>17</v>
      </c>
      <c r="D11389" s="61" t="s">
        <v>23</v>
      </c>
      <c r="E11389" s="62"/>
      <c r="F11389" s="25"/>
      <c r="G11389" s="25"/>
    </row>
    <row r="11390" customFormat="false" ht="25.5" hidden="false" customHeight="false" outlineLevel="0" collapsed="false">
      <c r="A11390" s="63" t="n">
        <v>122</v>
      </c>
      <c r="B11390" s="23" t="s">
        <v>1946</v>
      </c>
      <c r="C11390" s="24" t="s">
        <v>1343</v>
      </c>
      <c r="D11390" s="24" t="s">
        <v>23</v>
      </c>
      <c r="E11390" s="62" t="n">
        <v>0.03</v>
      </c>
      <c r="F11390" s="26" t="n">
        <v>45.16</v>
      </c>
      <c r="G11390" s="26" t="n">
        <v>1.34</v>
      </c>
    </row>
    <row r="11391" customFormat="false" ht="25.5" hidden="false" customHeight="false" outlineLevel="0" collapsed="false">
      <c r="A11391" s="63" t="n">
        <v>20083</v>
      </c>
      <c r="B11391" s="23" t="s">
        <v>1947</v>
      </c>
      <c r="C11391" s="24" t="s">
        <v>1343</v>
      </c>
      <c r="D11391" s="24" t="s">
        <v>23</v>
      </c>
      <c r="E11391" s="62" t="n">
        <v>0.03</v>
      </c>
      <c r="F11391" s="26" t="n">
        <v>39.22</v>
      </c>
      <c r="G11391" s="26" t="n">
        <v>1.18</v>
      </c>
    </row>
    <row r="11392" customFormat="false" ht="38.25" hidden="false" customHeight="false" outlineLevel="0" collapsed="false">
      <c r="A11392" s="63" t="n">
        <v>3666</v>
      </c>
      <c r="B11392" s="23" t="s">
        <v>2214</v>
      </c>
      <c r="C11392" s="24" t="s">
        <v>1343</v>
      </c>
      <c r="D11392" s="24" t="s">
        <v>23</v>
      </c>
      <c r="E11392" s="62" t="n">
        <v>2</v>
      </c>
      <c r="F11392" s="26" t="n">
        <v>2.24</v>
      </c>
      <c r="G11392" s="26" t="n">
        <v>4.48</v>
      </c>
    </row>
    <row r="11393" customFormat="false" ht="38.25" hidden="false" customHeight="false" outlineLevel="0" collapsed="false">
      <c r="A11393" s="63" t="n">
        <v>3767</v>
      </c>
      <c r="B11393" s="23" t="s">
        <v>1945</v>
      </c>
      <c r="C11393" s="24" t="s">
        <v>1343</v>
      </c>
      <c r="D11393" s="24" t="s">
        <v>23</v>
      </c>
      <c r="E11393" s="62" t="n">
        <v>0.1</v>
      </c>
      <c r="F11393" s="26" t="n">
        <v>0.66</v>
      </c>
      <c r="G11393" s="26" t="n">
        <v>0.07</v>
      </c>
    </row>
    <row r="11394" customFormat="false" ht="38.25" hidden="false" customHeight="false" outlineLevel="0" collapsed="false">
      <c r="A11394" s="63" t="s">
        <v>1375</v>
      </c>
      <c r="B11394" s="23" t="s">
        <v>1376</v>
      </c>
      <c r="C11394" s="24" t="s">
        <v>17</v>
      </c>
      <c r="D11394" s="24" t="s">
        <v>1314</v>
      </c>
      <c r="E11394" s="62" t="n">
        <v>0.28</v>
      </c>
      <c r="F11394" s="26" t="n">
        <v>12.7</v>
      </c>
      <c r="G11394" s="26" t="n">
        <v>3.56</v>
      </c>
    </row>
    <row r="11395" customFormat="false" ht="38.25" hidden="false" customHeight="false" outlineLevel="0" collapsed="false">
      <c r="A11395" s="63" t="s">
        <v>1369</v>
      </c>
      <c r="B11395" s="23" t="s">
        <v>1370</v>
      </c>
      <c r="C11395" s="24" t="s">
        <v>17</v>
      </c>
      <c r="D11395" s="24" t="s">
        <v>1314</v>
      </c>
      <c r="E11395" s="62" t="n">
        <v>0.28</v>
      </c>
      <c r="F11395" s="26" t="n">
        <v>15.51</v>
      </c>
      <c r="G11395" s="26" t="n">
        <v>4.34</v>
      </c>
    </row>
    <row r="11396" customFormat="false" ht="15" hidden="false" customHeight="false" outlineLevel="0" collapsed="false">
      <c r="A11396" s="64" t="s">
        <v>1353</v>
      </c>
      <c r="B11396" s="64"/>
      <c r="C11396" s="64"/>
      <c r="D11396" s="64"/>
      <c r="E11396" s="64"/>
      <c r="F11396" s="64"/>
      <c r="G11396" s="65" t="n">
        <v>2.77</v>
      </c>
    </row>
    <row r="11397" customFormat="false" ht="15" hidden="false" customHeight="false" outlineLevel="0" collapsed="false">
      <c r="A11397" s="64" t="s">
        <v>1354</v>
      </c>
      <c r="B11397" s="64"/>
      <c r="C11397" s="64"/>
      <c r="D11397" s="64"/>
      <c r="E11397" s="64"/>
      <c r="F11397" s="64"/>
      <c r="G11397" s="65" t="n">
        <v>4.71</v>
      </c>
    </row>
    <row r="11398" customFormat="false" ht="15" hidden="false" customHeight="false" outlineLevel="0" collapsed="false">
      <c r="A11398" s="64" t="s">
        <v>1355</v>
      </c>
      <c r="B11398" s="64"/>
      <c r="C11398" s="64"/>
      <c r="D11398" s="64"/>
      <c r="E11398" s="64"/>
      <c r="F11398" s="64"/>
      <c r="G11398" s="65" t="n">
        <v>7.48</v>
      </c>
    </row>
    <row r="11399" customFormat="false" ht="15" hidden="false" customHeight="false" outlineLevel="0" collapsed="false">
      <c r="A11399" s="64" t="s">
        <v>1356</v>
      </c>
      <c r="B11399" s="64"/>
      <c r="C11399" s="64"/>
      <c r="D11399" s="64"/>
      <c r="E11399" s="64"/>
      <c r="F11399" s="64"/>
      <c r="G11399" s="65" t="n">
        <v>0</v>
      </c>
    </row>
    <row r="11400" customFormat="false" ht="15" hidden="false" customHeight="false" outlineLevel="0" collapsed="false">
      <c r="A11400" s="64" t="s">
        <v>1357</v>
      </c>
      <c r="B11400" s="64"/>
      <c r="C11400" s="64"/>
      <c r="D11400" s="64"/>
      <c r="E11400" s="64"/>
      <c r="F11400" s="64"/>
      <c r="G11400" s="65" t="n">
        <v>1.92</v>
      </c>
    </row>
    <row r="11401" customFormat="false" ht="15" hidden="false" customHeight="false" outlineLevel="0" collapsed="false">
      <c r="A11401" s="64" t="s">
        <v>1358</v>
      </c>
      <c r="B11401" s="64"/>
      <c r="C11401" s="64"/>
      <c r="D11401" s="64"/>
      <c r="E11401" s="64"/>
      <c r="F11401" s="64"/>
      <c r="G11401" s="65" t="n">
        <v>0</v>
      </c>
    </row>
    <row r="11402" customFormat="false" ht="15" hidden="false" customHeight="false" outlineLevel="0" collapsed="false">
      <c r="A11402" s="64" t="s">
        <v>1359</v>
      </c>
      <c r="B11402" s="64"/>
      <c r="C11402" s="64"/>
      <c r="D11402" s="64"/>
      <c r="E11402" s="64"/>
      <c r="F11402" s="64"/>
      <c r="G11402" s="65" t="n">
        <v>1.92</v>
      </c>
    </row>
    <row r="11403" customFormat="false" ht="15" hidden="false" customHeight="false" outlineLevel="0" collapsed="false">
      <c r="A11403" s="64" t="s">
        <v>1360</v>
      </c>
      <c r="B11403" s="64"/>
      <c r="C11403" s="64"/>
      <c r="D11403" s="64"/>
      <c r="E11403" s="64"/>
      <c r="F11403" s="64"/>
      <c r="G11403" s="65" t="n">
        <v>9.4</v>
      </c>
    </row>
    <row r="11404" customFormat="false" ht="15" hidden="false" customHeight="false" outlineLevel="0" collapsed="false">
      <c r="A11404" s="64" t="s">
        <v>1361</v>
      </c>
      <c r="B11404" s="64"/>
      <c r="C11404" s="64"/>
      <c r="D11404" s="64"/>
      <c r="E11404" s="64"/>
      <c r="F11404" s="64"/>
      <c r="G11404" s="65" t="n">
        <v>2</v>
      </c>
    </row>
    <row r="11405" customFormat="false" ht="15" hidden="false" customHeight="false" outlineLevel="0" collapsed="false">
      <c r="A11405" s="64" t="s">
        <v>1362</v>
      </c>
      <c r="B11405" s="64"/>
      <c r="C11405" s="64"/>
      <c r="D11405" s="64"/>
      <c r="E11405" s="64"/>
      <c r="F11405" s="64"/>
      <c r="G11405" s="65" t="n">
        <f aca="false">G11403*G11404</f>
        <v>18.8</v>
      </c>
    </row>
    <row r="11406" customFormat="false" ht="15" hidden="false" customHeight="false" outlineLevel="0" collapsed="false">
      <c r="A11406" s="66"/>
      <c r="B11406" s="66"/>
      <c r="C11406" s="66"/>
      <c r="D11406" s="66"/>
      <c r="E11406" s="66"/>
      <c r="F11406" s="66"/>
      <c r="G11406" s="66"/>
    </row>
    <row r="11407" customFormat="false" ht="76.5" hidden="false" customHeight="false" outlineLevel="0" collapsed="false">
      <c r="A11407" s="30" t="s">
        <v>1230</v>
      </c>
      <c r="B11407" s="30" t="s">
        <v>700</v>
      </c>
      <c r="C11407" s="61" t="s">
        <v>17</v>
      </c>
      <c r="D11407" s="61" t="s">
        <v>23</v>
      </c>
      <c r="E11407" s="62"/>
      <c r="F11407" s="25"/>
      <c r="G11407" s="25"/>
    </row>
    <row r="11408" customFormat="false" ht="51" hidden="false" customHeight="false" outlineLevel="0" collapsed="false">
      <c r="A11408" s="63" t="n">
        <v>20078</v>
      </c>
      <c r="B11408" s="23" t="s">
        <v>1988</v>
      </c>
      <c r="C11408" s="24" t="s">
        <v>1343</v>
      </c>
      <c r="D11408" s="24" t="s">
        <v>23</v>
      </c>
      <c r="E11408" s="62" t="n">
        <v>0.08</v>
      </c>
      <c r="F11408" s="26" t="n">
        <v>16.53</v>
      </c>
      <c r="G11408" s="26" t="n">
        <v>1.32</v>
      </c>
    </row>
    <row r="11409" customFormat="false" ht="38.25" hidden="false" customHeight="false" outlineLevel="0" collapsed="false">
      <c r="A11409" s="63" t="n">
        <v>296</v>
      </c>
      <c r="B11409" s="23" t="s">
        <v>1989</v>
      </c>
      <c r="C11409" s="24" t="s">
        <v>1343</v>
      </c>
      <c r="D11409" s="24" t="s">
        <v>23</v>
      </c>
      <c r="E11409" s="62" t="n">
        <v>4</v>
      </c>
      <c r="F11409" s="26" t="n">
        <v>0.97</v>
      </c>
      <c r="G11409" s="26" t="n">
        <v>3.88</v>
      </c>
    </row>
    <row r="11410" customFormat="false" ht="38.25" hidden="false" customHeight="false" outlineLevel="0" collapsed="false">
      <c r="A11410" s="63" t="n">
        <v>3662</v>
      </c>
      <c r="B11410" s="23" t="s">
        <v>1999</v>
      </c>
      <c r="C11410" s="24" t="s">
        <v>1343</v>
      </c>
      <c r="D11410" s="24" t="s">
        <v>23</v>
      </c>
      <c r="E11410" s="62" t="n">
        <v>2</v>
      </c>
      <c r="F11410" s="26" t="n">
        <v>5.35</v>
      </c>
      <c r="G11410" s="26" t="n">
        <v>10.7</v>
      </c>
    </row>
    <row r="11411" customFormat="false" ht="38.25" hidden="false" customHeight="false" outlineLevel="0" collapsed="false">
      <c r="A11411" s="63" t="s">
        <v>1375</v>
      </c>
      <c r="B11411" s="23" t="s">
        <v>1376</v>
      </c>
      <c r="C11411" s="24" t="s">
        <v>17</v>
      </c>
      <c r="D11411" s="24" t="s">
        <v>1314</v>
      </c>
      <c r="E11411" s="62" t="n">
        <v>0.34</v>
      </c>
      <c r="F11411" s="26" t="n">
        <v>12.7</v>
      </c>
      <c r="G11411" s="26" t="n">
        <v>4.32</v>
      </c>
    </row>
    <row r="11412" customFormat="false" ht="38.25" hidden="false" customHeight="false" outlineLevel="0" collapsed="false">
      <c r="A11412" s="63" t="s">
        <v>1369</v>
      </c>
      <c r="B11412" s="23" t="s">
        <v>1370</v>
      </c>
      <c r="C11412" s="24" t="s">
        <v>17</v>
      </c>
      <c r="D11412" s="24" t="s">
        <v>1314</v>
      </c>
      <c r="E11412" s="62" t="n">
        <v>0.34</v>
      </c>
      <c r="F11412" s="26" t="n">
        <v>15.51</v>
      </c>
      <c r="G11412" s="26" t="n">
        <v>5.27</v>
      </c>
    </row>
    <row r="11413" customFormat="false" ht="15" hidden="false" customHeight="false" outlineLevel="0" collapsed="false">
      <c r="A11413" s="64" t="s">
        <v>1353</v>
      </c>
      <c r="B11413" s="64"/>
      <c r="C11413" s="64"/>
      <c r="D11413" s="64"/>
      <c r="E11413" s="64"/>
      <c r="F11413" s="64"/>
      <c r="G11413" s="65" t="n">
        <v>3.37</v>
      </c>
    </row>
    <row r="11414" customFormat="false" ht="15" hidden="false" customHeight="false" outlineLevel="0" collapsed="false">
      <c r="A11414" s="64" t="s">
        <v>1354</v>
      </c>
      <c r="B11414" s="64"/>
      <c r="C11414" s="64"/>
      <c r="D11414" s="64"/>
      <c r="E11414" s="64"/>
      <c r="F11414" s="64"/>
      <c r="G11414" s="65" t="n">
        <v>9.38</v>
      </c>
    </row>
    <row r="11415" customFormat="false" ht="15" hidden="false" customHeight="false" outlineLevel="0" collapsed="false">
      <c r="A11415" s="64" t="s">
        <v>1355</v>
      </c>
      <c r="B11415" s="64"/>
      <c r="C11415" s="64"/>
      <c r="D11415" s="64"/>
      <c r="E11415" s="64"/>
      <c r="F11415" s="64"/>
      <c r="G11415" s="65" t="n">
        <v>12.75</v>
      </c>
    </row>
    <row r="11416" customFormat="false" ht="15" hidden="false" customHeight="false" outlineLevel="0" collapsed="false">
      <c r="A11416" s="64" t="s">
        <v>1356</v>
      </c>
      <c r="B11416" s="64"/>
      <c r="C11416" s="64"/>
      <c r="D11416" s="64"/>
      <c r="E11416" s="64"/>
      <c r="F11416" s="64"/>
      <c r="G11416" s="65" t="n">
        <v>0</v>
      </c>
    </row>
    <row r="11417" customFormat="false" ht="15" hidden="false" customHeight="false" outlineLevel="0" collapsed="false">
      <c r="A11417" s="64" t="s">
        <v>1357</v>
      </c>
      <c r="B11417" s="64"/>
      <c r="C11417" s="64"/>
      <c r="D11417" s="64"/>
      <c r="E11417" s="64"/>
      <c r="F11417" s="64"/>
      <c r="G11417" s="65" t="n">
        <v>3.27</v>
      </c>
    </row>
    <row r="11418" customFormat="false" ht="15" hidden="false" customHeight="false" outlineLevel="0" collapsed="false">
      <c r="A11418" s="64" t="s">
        <v>1358</v>
      </c>
      <c r="B11418" s="64"/>
      <c r="C11418" s="64"/>
      <c r="D11418" s="64"/>
      <c r="E11418" s="64"/>
      <c r="F11418" s="64"/>
      <c r="G11418" s="65" t="n">
        <v>0</v>
      </c>
    </row>
    <row r="11419" customFormat="false" ht="15" hidden="false" customHeight="false" outlineLevel="0" collapsed="false">
      <c r="A11419" s="64" t="s">
        <v>1359</v>
      </c>
      <c r="B11419" s="64"/>
      <c r="C11419" s="64"/>
      <c r="D11419" s="64"/>
      <c r="E11419" s="64"/>
      <c r="F11419" s="64"/>
      <c r="G11419" s="65" t="n">
        <v>3.27</v>
      </c>
    </row>
    <row r="11420" customFormat="false" ht="15" hidden="false" customHeight="false" outlineLevel="0" collapsed="false">
      <c r="A11420" s="64" t="s">
        <v>1360</v>
      </c>
      <c r="B11420" s="64"/>
      <c r="C11420" s="64"/>
      <c r="D11420" s="64"/>
      <c r="E11420" s="64"/>
      <c r="F11420" s="64"/>
      <c r="G11420" s="65" t="n">
        <v>16.02</v>
      </c>
    </row>
    <row r="11421" customFormat="false" ht="15" hidden="false" customHeight="false" outlineLevel="0" collapsed="false">
      <c r="A11421" s="64" t="s">
        <v>1361</v>
      </c>
      <c r="B11421" s="64"/>
      <c r="C11421" s="64"/>
      <c r="D11421" s="64"/>
      <c r="E11421" s="64"/>
      <c r="F11421" s="64"/>
      <c r="G11421" s="65" t="n">
        <v>2</v>
      </c>
    </row>
    <row r="11422" customFormat="false" ht="15" hidden="false" customHeight="false" outlineLevel="0" collapsed="false">
      <c r="A11422" s="64" t="s">
        <v>1362</v>
      </c>
      <c r="B11422" s="64"/>
      <c r="C11422" s="64"/>
      <c r="D11422" s="64"/>
      <c r="E11422" s="64"/>
      <c r="F11422" s="64"/>
      <c r="G11422" s="65" t="n">
        <f aca="false">G11420*G11421</f>
        <v>32.04</v>
      </c>
    </row>
    <row r="11423" customFormat="false" ht="15" hidden="false" customHeight="false" outlineLevel="0" collapsed="false">
      <c r="A11423" s="66"/>
      <c r="B11423" s="66"/>
      <c r="C11423" s="66"/>
      <c r="D11423" s="66"/>
      <c r="E11423" s="66"/>
      <c r="F11423" s="66"/>
      <c r="G11423" s="66"/>
    </row>
    <row r="11424" customFormat="false" ht="63.75" hidden="false" customHeight="false" outlineLevel="0" collapsed="false">
      <c r="A11424" s="30" t="s">
        <v>1231</v>
      </c>
      <c r="B11424" s="30" t="s">
        <v>702</v>
      </c>
      <c r="C11424" s="61" t="s">
        <v>17</v>
      </c>
      <c r="D11424" s="61" t="s">
        <v>49</v>
      </c>
      <c r="E11424" s="62"/>
      <c r="F11424" s="25"/>
      <c r="G11424" s="25"/>
    </row>
    <row r="11425" customFormat="false" ht="25.5" hidden="false" customHeight="false" outlineLevel="0" collapsed="false">
      <c r="A11425" s="63" t="n">
        <v>122</v>
      </c>
      <c r="B11425" s="23" t="s">
        <v>1946</v>
      </c>
      <c r="C11425" s="24" t="s">
        <v>1343</v>
      </c>
      <c r="D11425" s="24" t="s">
        <v>23</v>
      </c>
      <c r="E11425" s="62" t="n">
        <v>0.1</v>
      </c>
      <c r="F11425" s="26" t="n">
        <v>45.16</v>
      </c>
      <c r="G11425" s="26" t="n">
        <v>4.58</v>
      </c>
    </row>
    <row r="11426" customFormat="false" ht="25.5" hidden="false" customHeight="false" outlineLevel="0" collapsed="false">
      <c r="A11426" s="63" t="n">
        <v>20083</v>
      </c>
      <c r="B11426" s="23" t="s">
        <v>1947</v>
      </c>
      <c r="C11426" s="24" t="s">
        <v>1343</v>
      </c>
      <c r="D11426" s="24" t="s">
        <v>23</v>
      </c>
      <c r="E11426" s="62" t="n">
        <v>0.14</v>
      </c>
      <c r="F11426" s="26" t="n">
        <v>39.22</v>
      </c>
      <c r="G11426" s="26" t="n">
        <v>5.46</v>
      </c>
    </row>
    <row r="11427" customFormat="false" ht="38.25" hidden="false" customHeight="false" outlineLevel="0" collapsed="false">
      <c r="A11427" s="63" t="n">
        <v>3767</v>
      </c>
      <c r="B11427" s="23" t="s">
        <v>1945</v>
      </c>
      <c r="C11427" s="24" t="s">
        <v>1343</v>
      </c>
      <c r="D11427" s="24" t="s">
        <v>23</v>
      </c>
      <c r="E11427" s="62" t="n">
        <v>0.49</v>
      </c>
      <c r="F11427" s="26" t="n">
        <v>0.66</v>
      </c>
      <c r="G11427" s="26" t="n">
        <v>0.33</v>
      </c>
    </row>
    <row r="11428" customFormat="false" ht="38.25" hidden="false" customHeight="false" outlineLevel="0" collapsed="false">
      <c r="A11428" s="63" t="s">
        <v>1375</v>
      </c>
      <c r="B11428" s="23" t="s">
        <v>1376</v>
      </c>
      <c r="C11428" s="24" t="s">
        <v>17</v>
      </c>
      <c r="D11428" s="24" t="s">
        <v>1314</v>
      </c>
      <c r="E11428" s="62" t="n">
        <v>1.45</v>
      </c>
      <c r="F11428" s="26" t="n">
        <v>12.7</v>
      </c>
      <c r="G11428" s="26" t="n">
        <v>18.41</v>
      </c>
    </row>
    <row r="11429" customFormat="false" ht="38.25" hidden="false" customHeight="false" outlineLevel="0" collapsed="false">
      <c r="A11429" s="63" t="s">
        <v>1369</v>
      </c>
      <c r="B11429" s="23" t="s">
        <v>1370</v>
      </c>
      <c r="C11429" s="24" t="s">
        <v>17</v>
      </c>
      <c r="D11429" s="24" t="s">
        <v>1314</v>
      </c>
      <c r="E11429" s="62" t="n">
        <v>1.45</v>
      </c>
      <c r="F11429" s="26" t="n">
        <v>15.51</v>
      </c>
      <c r="G11429" s="26" t="n">
        <v>22.49</v>
      </c>
    </row>
    <row r="11430" customFormat="false" ht="38.25" hidden="false" customHeight="false" outlineLevel="0" collapsed="false">
      <c r="A11430" s="63" t="n">
        <v>9838</v>
      </c>
      <c r="B11430" s="23" t="s">
        <v>1992</v>
      </c>
      <c r="C11430" s="24" t="s">
        <v>1343</v>
      </c>
      <c r="D11430" s="24" t="s">
        <v>49</v>
      </c>
      <c r="E11430" s="62" t="n">
        <v>30.45</v>
      </c>
      <c r="F11430" s="26" t="n">
        <v>4.76</v>
      </c>
      <c r="G11430" s="26" t="n">
        <v>144.94</v>
      </c>
    </row>
    <row r="11431" customFormat="false" ht="15" hidden="false" customHeight="false" outlineLevel="0" collapsed="false">
      <c r="A11431" s="64" t="s">
        <v>1353</v>
      </c>
      <c r="B11431" s="64"/>
      <c r="C11431" s="64"/>
      <c r="D11431" s="64"/>
      <c r="E11431" s="64"/>
      <c r="F11431" s="64"/>
      <c r="G11431" s="65" t="n">
        <v>0.99</v>
      </c>
    </row>
    <row r="11432" customFormat="false" ht="15" hidden="false" customHeight="false" outlineLevel="0" collapsed="false">
      <c r="A11432" s="64" t="s">
        <v>1354</v>
      </c>
      <c r="B11432" s="64"/>
      <c r="C11432" s="64"/>
      <c r="D11432" s="64"/>
      <c r="E11432" s="64"/>
      <c r="F11432" s="64"/>
      <c r="G11432" s="65" t="n">
        <v>5.78</v>
      </c>
    </row>
    <row r="11433" customFormat="false" ht="15" hidden="false" customHeight="false" outlineLevel="0" collapsed="false">
      <c r="A11433" s="64" t="s">
        <v>1355</v>
      </c>
      <c r="B11433" s="64"/>
      <c r="C11433" s="64"/>
      <c r="D11433" s="64"/>
      <c r="E11433" s="64"/>
      <c r="F11433" s="64"/>
      <c r="G11433" s="65" t="n">
        <v>6.77</v>
      </c>
    </row>
    <row r="11434" customFormat="false" ht="15" hidden="false" customHeight="false" outlineLevel="0" collapsed="false">
      <c r="A11434" s="64" t="s">
        <v>1356</v>
      </c>
      <c r="B11434" s="64"/>
      <c r="C11434" s="64"/>
      <c r="D11434" s="64"/>
      <c r="E11434" s="64"/>
      <c r="F11434" s="64"/>
      <c r="G11434" s="65" t="n">
        <v>0</v>
      </c>
    </row>
    <row r="11435" customFormat="false" ht="15" hidden="false" customHeight="false" outlineLevel="0" collapsed="false">
      <c r="A11435" s="64" t="s">
        <v>1357</v>
      </c>
      <c r="B11435" s="64"/>
      <c r="C11435" s="64"/>
      <c r="D11435" s="64"/>
      <c r="E11435" s="64"/>
      <c r="F11435" s="64"/>
      <c r="G11435" s="65" t="n">
        <v>1.74</v>
      </c>
    </row>
    <row r="11436" customFormat="false" ht="15" hidden="false" customHeight="false" outlineLevel="0" collapsed="false">
      <c r="A11436" s="64" t="s">
        <v>1358</v>
      </c>
      <c r="B11436" s="64"/>
      <c r="C11436" s="64"/>
      <c r="D11436" s="64"/>
      <c r="E11436" s="64"/>
      <c r="F11436" s="64"/>
      <c r="G11436" s="65" t="n">
        <v>0</v>
      </c>
    </row>
    <row r="11437" customFormat="false" ht="15" hidden="false" customHeight="false" outlineLevel="0" collapsed="false">
      <c r="A11437" s="64" t="s">
        <v>1359</v>
      </c>
      <c r="B11437" s="64"/>
      <c r="C11437" s="64"/>
      <c r="D11437" s="64"/>
      <c r="E11437" s="64"/>
      <c r="F11437" s="64"/>
      <c r="G11437" s="65" t="n">
        <v>1.74</v>
      </c>
    </row>
    <row r="11438" customFormat="false" ht="15" hidden="false" customHeight="false" outlineLevel="0" collapsed="false">
      <c r="A11438" s="64" t="s">
        <v>1360</v>
      </c>
      <c r="B11438" s="64"/>
      <c r="C11438" s="64"/>
      <c r="D11438" s="64"/>
      <c r="E11438" s="64"/>
      <c r="F11438" s="64"/>
      <c r="G11438" s="65" t="n">
        <v>8.5</v>
      </c>
    </row>
    <row r="11439" customFormat="false" ht="15" hidden="false" customHeight="false" outlineLevel="0" collapsed="false">
      <c r="A11439" s="64" t="s">
        <v>1361</v>
      </c>
      <c r="B11439" s="64"/>
      <c r="C11439" s="64"/>
      <c r="D11439" s="64"/>
      <c r="E11439" s="64"/>
      <c r="F11439" s="64"/>
      <c r="G11439" s="65" t="n">
        <v>29</v>
      </c>
    </row>
    <row r="11440" customFormat="false" ht="15" hidden="false" customHeight="false" outlineLevel="0" collapsed="false">
      <c r="A11440" s="64" t="s">
        <v>1362</v>
      </c>
      <c r="B11440" s="64"/>
      <c r="C11440" s="64"/>
      <c r="D11440" s="64"/>
      <c r="E11440" s="64"/>
      <c r="F11440" s="64"/>
      <c r="G11440" s="65" t="n">
        <f aca="false">G11438*G11439</f>
        <v>246.5</v>
      </c>
    </row>
    <row r="11441" customFormat="false" ht="15" hidden="false" customHeight="false" outlineLevel="0" collapsed="false">
      <c r="A11441" s="66"/>
      <c r="B11441" s="66"/>
      <c r="C11441" s="66"/>
      <c r="D11441" s="66"/>
      <c r="E11441" s="66"/>
      <c r="F11441" s="66"/>
      <c r="G11441" s="66"/>
    </row>
    <row r="11442" customFormat="false" ht="76.5" hidden="false" customHeight="false" outlineLevel="0" collapsed="false">
      <c r="A11442" s="30" t="s">
        <v>1232</v>
      </c>
      <c r="B11442" s="30" t="s">
        <v>704</v>
      </c>
      <c r="C11442" s="61" t="s">
        <v>17</v>
      </c>
      <c r="D11442" s="61" t="s">
        <v>23</v>
      </c>
      <c r="E11442" s="62"/>
      <c r="F11442" s="25"/>
      <c r="G11442" s="25"/>
    </row>
    <row r="11443" customFormat="false" ht="51" hidden="false" customHeight="false" outlineLevel="0" collapsed="false">
      <c r="A11443" s="63" t="n">
        <v>20078</v>
      </c>
      <c r="B11443" s="23" t="s">
        <v>1988</v>
      </c>
      <c r="C11443" s="24" t="s">
        <v>1343</v>
      </c>
      <c r="D11443" s="24" t="s">
        <v>23</v>
      </c>
      <c r="E11443" s="62" t="n">
        <v>0.2</v>
      </c>
      <c r="F11443" s="26" t="n">
        <v>16.53</v>
      </c>
      <c r="G11443" s="26" t="n">
        <v>3.31</v>
      </c>
    </row>
    <row r="11444" customFormat="false" ht="38.25" hidden="false" customHeight="false" outlineLevel="0" collapsed="false">
      <c r="A11444" s="63" t="n">
        <v>296</v>
      </c>
      <c r="B11444" s="23" t="s">
        <v>1989</v>
      </c>
      <c r="C11444" s="24" t="s">
        <v>1343</v>
      </c>
      <c r="D11444" s="24" t="s">
        <v>23</v>
      </c>
      <c r="E11444" s="62" t="n">
        <v>10</v>
      </c>
      <c r="F11444" s="26" t="n">
        <v>0.97</v>
      </c>
      <c r="G11444" s="26" t="n">
        <v>9.7</v>
      </c>
    </row>
    <row r="11445" customFormat="false" ht="38.25" hidden="false" customHeight="false" outlineLevel="0" collapsed="false">
      <c r="A11445" s="63" t="n">
        <v>3526</v>
      </c>
      <c r="B11445" s="23" t="s">
        <v>1995</v>
      </c>
      <c r="C11445" s="24" t="s">
        <v>1343</v>
      </c>
      <c r="D11445" s="24" t="s">
        <v>23</v>
      </c>
      <c r="E11445" s="62" t="n">
        <v>10</v>
      </c>
      <c r="F11445" s="26" t="n">
        <v>1.63</v>
      </c>
      <c r="G11445" s="26" t="n">
        <v>16.3</v>
      </c>
    </row>
    <row r="11446" customFormat="false" ht="38.25" hidden="false" customHeight="false" outlineLevel="0" collapsed="false">
      <c r="A11446" s="63" t="s">
        <v>1375</v>
      </c>
      <c r="B11446" s="23" t="s">
        <v>1376</v>
      </c>
      <c r="C11446" s="24" t="s">
        <v>17</v>
      </c>
      <c r="D11446" s="24" t="s">
        <v>1314</v>
      </c>
      <c r="E11446" s="62" t="n">
        <v>0.4</v>
      </c>
      <c r="F11446" s="26" t="n">
        <v>12.7</v>
      </c>
      <c r="G11446" s="26" t="n">
        <v>5.08</v>
      </c>
    </row>
    <row r="11447" customFormat="false" ht="38.25" hidden="false" customHeight="false" outlineLevel="0" collapsed="false">
      <c r="A11447" s="63" t="s">
        <v>1369</v>
      </c>
      <c r="B11447" s="23" t="s">
        <v>1370</v>
      </c>
      <c r="C11447" s="24" t="s">
        <v>17</v>
      </c>
      <c r="D11447" s="24" t="s">
        <v>1314</v>
      </c>
      <c r="E11447" s="62" t="n">
        <v>0.4</v>
      </c>
      <c r="F11447" s="26" t="n">
        <v>15.51</v>
      </c>
      <c r="G11447" s="26" t="n">
        <v>6.2</v>
      </c>
    </row>
    <row r="11448" customFormat="false" ht="15" hidden="false" customHeight="false" outlineLevel="0" collapsed="false">
      <c r="A11448" s="64" t="s">
        <v>1353</v>
      </c>
      <c r="B11448" s="64"/>
      <c r="C11448" s="64"/>
      <c r="D11448" s="64"/>
      <c r="E11448" s="64"/>
      <c r="F11448" s="64"/>
      <c r="G11448" s="65" t="n">
        <v>0.79</v>
      </c>
    </row>
    <row r="11449" customFormat="false" ht="15" hidden="false" customHeight="false" outlineLevel="0" collapsed="false">
      <c r="A11449" s="64" t="s">
        <v>1354</v>
      </c>
      <c r="B11449" s="64"/>
      <c r="C11449" s="64"/>
      <c r="D11449" s="64"/>
      <c r="E11449" s="64"/>
      <c r="F11449" s="64"/>
      <c r="G11449" s="65" t="n">
        <v>3.27</v>
      </c>
    </row>
    <row r="11450" customFormat="false" ht="15" hidden="false" customHeight="false" outlineLevel="0" collapsed="false">
      <c r="A11450" s="64" t="s">
        <v>1355</v>
      </c>
      <c r="B11450" s="64"/>
      <c r="C11450" s="64"/>
      <c r="D11450" s="64"/>
      <c r="E11450" s="64"/>
      <c r="F11450" s="64"/>
      <c r="G11450" s="65" t="n">
        <v>4.06</v>
      </c>
    </row>
    <row r="11451" customFormat="false" ht="15" hidden="false" customHeight="false" outlineLevel="0" collapsed="false">
      <c r="A11451" s="64" t="s">
        <v>1356</v>
      </c>
      <c r="B11451" s="64"/>
      <c r="C11451" s="64"/>
      <c r="D11451" s="64"/>
      <c r="E11451" s="64"/>
      <c r="F11451" s="64"/>
      <c r="G11451" s="65" t="n">
        <v>0</v>
      </c>
    </row>
    <row r="11452" customFormat="false" ht="15" hidden="false" customHeight="false" outlineLevel="0" collapsed="false">
      <c r="A11452" s="64" t="s">
        <v>1357</v>
      </c>
      <c r="B11452" s="64"/>
      <c r="C11452" s="64"/>
      <c r="D11452" s="64"/>
      <c r="E11452" s="64"/>
      <c r="F11452" s="64"/>
      <c r="G11452" s="65" t="n">
        <v>1.04</v>
      </c>
    </row>
    <row r="11453" customFormat="false" ht="15" hidden="false" customHeight="false" outlineLevel="0" collapsed="false">
      <c r="A11453" s="64" t="s">
        <v>1358</v>
      </c>
      <c r="B11453" s="64"/>
      <c r="C11453" s="64"/>
      <c r="D11453" s="64"/>
      <c r="E11453" s="64"/>
      <c r="F11453" s="64"/>
      <c r="G11453" s="65" t="n">
        <v>0</v>
      </c>
    </row>
    <row r="11454" customFormat="false" ht="15" hidden="false" customHeight="false" outlineLevel="0" collapsed="false">
      <c r="A11454" s="64" t="s">
        <v>1359</v>
      </c>
      <c r="B11454" s="64"/>
      <c r="C11454" s="64"/>
      <c r="D11454" s="64"/>
      <c r="E11454" s="64"/>
      <c r="F11454" s="64"/>
      <c r="G11454" s="65" t="n">
        <v>1.04</v>
      </c>
    </row>
    <row r="11455" customFormat="false" ht="15" hidden="false" customHeight="false" outlineLevel="0" collapsed="false">
      <c r="A11455" s="64" t="s">
        <v>1360</v>
      </c>
      <c r="B11455" s="64"/>
      <c r="C11455" s="64"/>
      <c r="D11455" s="64"/>
      <c r="E11455" s="64"/>
      <c r="F11455" s="64"/>
      <c r="G11455" s="65" t="n">
        <v>5.1</v>
      </c>
    </row>
    <row r="11456" customFormat="false" ht="15" hidden="false" customHeight="false" outlineLevel="0" collapsed="false">
      <c r="A11456" s="64" t="s">
        <v>1361</v>
      </c>
      <c r="B11456" s="64"/>
      <c r="C11456" s="64"/>
      <c r="D11456" s="64"/>
      <c r="E11456" s="64"/>
      <c r="F11456" s="64"/>
      <c r="G11456" s="65" t="n">
        <v>10</v>
      </c>
    </row>
    <row r="11457" customFormat="false" ht="15" hidden="false" customHeight="false" outlineLevel="0" collapsed="false">
      <c r="A11457" s="64" t="s">
        <v>1362</v>
      </c>
      <c r="B11457" s="64"/>
      <c r="C11457" s="64"/>
      <c r="D11457" s="64"/>
      <c r="E11457" s="64"/>
      <c r="F11457" s="64"/>
      <c r="G11457" s="65" t="n">
        <f aca="false">G11455*G11456</f>
        <v>51</v>
      </c>
    </row>
    <row r="11458" customFormat="false" ht="15" hidden="false" customHeight="false" outlineLevel="0" collapsed="false">
      <c r="A11458" s="66"/>
      <c r="B11458" s="66"/>
      <c r="C11458" s="66"/>
      <c r="D11458" s="66"/>
      <c r="E11458" s="66"/>
      <c r="F11458" s="66"/>
      <c r="G11458" s="66"/>
    </row>
    <row r="11459" customFormat="false" ht="76.5" hidden="false" customHeight="false" outlineLevel="0" collapsed="false">
      <c r="A11459" s="30" t="s">
        <v>1233</v>
      </c>
      <c r="B11459" s="30" t="s">
        <v>706</v>
      </c>
      <c r="C11459" s="61" t="s">
        <v>17</v>
      </c>
      <c r="D11459" s="61" t="s">
        <v>23</v>
      </c>
      <c r="E11459" s="62"/>
      <c r="F11459" s="25"/>
      <c r="G11459" s="25"/>
    </row>
    <row r="11460" customFormat="false" ht="51" hidden="false" customHeight="false" outlineLevel="0" collapsed="false">
      <c r="A11460" s="63" t="n">
        <v>20078</v>
      </c>
      <c r="B11460" s="23" t="s">
        <v>1988</v>
      </c>
      <c r="C11460" s="24" t="s">
        <v>1343</v>
      </c>
      <c r="D11460" s="24" t="s">
        <v>23</v>
      </c>
      <c r="E11460" s="62" t="n">
        <v>0.37</v>
      </c>
      <c r="F11460" s="26" t="n">
        <v>16.53</v>
      </c>
      <c r="G11460" s="26" t="n">
        <v>6.08</v>
      </c>
    </row>
    <row r="11461" customFormat="false" ht="38.25" hidden="false" customHeight="false" outlineLevel="0" collapsed="false">
      <c r="A11461" s="63" t="n">
        <v>301</v>
      </c>
      <c r="B11461" s="23" t="s">
        <v>1996</v>
      </c>
      <c r="C11461" s="24" t="s">
        <v>1343</v>
      </c>
      <c r="D11461" s="24" t="s">
        <v>23</v>
      </c>
      <c r="E11461" s="62" t="n">
        <v>8</v>
      </c>
      <c r="F11461" s="26" t="n">
        <v>1.73</v>
      </c>
      <c r="G11461" s="26" t="n">
        <v>13.84</v>
      </c>
    </row>
    <row r="11462" customFormat="false" ht="38.25" hidden="false" customHeight="false" outlineLevel="0" collapsed="false">
      <c r="A11462" s="63" t="n">
        <v>3670</v>
      </c>
      <c r="B11462" s="23" t="s">
        <v>1471</v>
      </c>
      <c r="C11462" s="24" t="s">
        <v>1343</v>
      </c>
      <c r="D11462" s="24" t="s">
        <v>23</v>
      </c>
      <c r="E11462" s="62" t="n">
        <v>4</v>
      </c>
      <c r="F11462" s="26" t="n">
        <v>14.33</v>
      </c>
      <c r="G11462" s="26" t="n">
        <v>57.32</v>
      </c>
    </row>
    <row r="11463" customFormat="false" ht="38.25" hidden="false" customHeight="false" outlineLevel="0" collapsed="false">
      <c r="A11463" s="63" t="s">
        <v>1375</v>
      </c>
      <c r="B11463" s="23" t="s">
        <v>1376</v>
      </c>
      <c r="C11463" s="24" t="s">
        <v>17</v>
      </c>
      <c r="D11463" s="24" t="s">
        <v>1314</v>
      </c>
      <c r="E11463" s="62" t="n">
        <v>1.28</v>
      </c>
      <c r="F11463" s="26" t="n">
        <v>12.7</v>
      </c>
      <c r="G11463" s="26" t="n">
        <v>16.25</v>
      </c>
    </row>
    <row r="11464" customFormat="false" ht="38.25" hidden="false" customHeight="false" outlineLevel="0" collapsed="false">
      <c r="A11464" s="63" t="s">
        <v>1369</v>
      </c>
      <c r="B11464" s="23" t="s">
        <v>1370</v>
      </c>
      <c r="C11464" s="24" t="s">
        <v>17</v>
      </c>
      <c r="D11464" s="24" t="s">
        <v>1314</v>
      </c>
      <c r="E11464" s="62" t="n">
        <v>1.28</v>
      </c>
      <c r="F11464" s="26" t="n">
        <v>15.51</v>
      </c>
      <c r="G11464" s="26" t="n">
        <v>19.85</v>
      </c>
    </row>
    <row r="11465" customFormat="false" ht="15" hidden="false" customHeight="false" outlineLevel="0" collapsed="false">
      <c r="A11465" s="64" t="s">
        <v>1353</v>
      </c>
      <c r="B11465" s="64"/>
      <c r="C11465" s="64"/>
      <c r="D11465" s="64"/>
      <c r="E11465" s="64"/>
      <c r="F11465" s="64"/>
      <c r="G11465" s="65" t="n">
        <v>6.34</v>
      </c>
    </row>
    <row r="11466" customFormat="false" ht="15" hidden="false" customHeight="false" outlineLevel="0" collapsed="false">
      <c r="A11466" s="64" t="s">
        <v>1354</v>
      </c>
      <c r="B11466" s="64"/>
      <c r="C11466" s="64"/>
      <c r="D11466" s="64"/>
      <c r="E11466" s="64"/>
      <c r="F11466" s="64"/>
      <c r="G11466" s="65" t="n">
        <v>22</v>
      </c>
    </row>
    <row r="11467" customFormat="false" ht="15" hidden="false" customHeight="false" outlineLevel="0" collapsed="false">
      <c r="A11467" s="64" t="s">
        <v>1355</v>
      </c>
      <c r="B11467" s="64"/>
      <c r="C11467" s="64"/>
      <c r="D11467" s="64"/>
      <c r="E11467" s="64"/>
      <c r="F11467" s="64"/>
      <c r="G11467" s="65" t="n">
        <v>28.34</v>
      </c>
    </row>
    <row r="11468" customFormat="false" ht="15" hidden="false" customHeight="false" outlineLevel="0" collapsed="false">
      <c r="A11468" s="64" t="s">
        <v>1356</v>
      </c>
      <c r="B11468" s="64"/>
      <c r="C11468" s="64"/>
      <c r="D11468" s="64"/>
      <c r="E11468" s="64"/>
      <c r="F11468" s="64"/>
      <c r="G11468" s="65" t="n">
        <v>0</v>
      </c>
    </row>
    <row r="11469" customFormat="false" ht="15" hidden="false" customHeight="false" outlineLevel="0" collapsed="false">
      <c r="A11469" s="64" t="s">
        <v>1357</v>
      </c>
      <c r="B11469" s="64"/>
      <c r="C11469" s="64"/>
      <c r="D11469" s="64"/>
      <c r="E11469" s="64"/>
      <c r="F11469" s="64"/>
      <c r="G11469" s="65" t="n">
        <v>7.27</v>
      </c>
    </row>
    <row r="11470" customFormat="false" ht="15" hidden="false" customHeight="false" outlineLevel="0" collapsed="false">
      <c r="A11470" s="64" t="s">
        <v>1358</v>
      </c>
      <c r="B11470" s="64"/>
      <c r="C11470" s="64"/>
      <c r="D11470" s="64"/>
      <c r="E11470" s="64"/>
      <c r="F11470" s="64"/>
      <c r="G11470" s="65" t="n">
        <v>0</v>
      </c>
    </row>
    <row r="11471" customFormat="false" ht="15" hidden="false" customHeight="false" outlineLevel="0" collapsed="false">
      <c r="A11471" s="64" t="s">
        <v>1359</v>
      </c>
      <c r="B11471" s="64"/>
      <c r="C11471" s="64"/>
      <c r="D11471" s="64"/>
      <c r="E11471" s="64"/>
      <c r="F11471" s="64"/>
      <c r="G11471" s="65" t="n">
        <v>7.27</v>
      </c>
    </row>
    <row r="11472" customFormat="false" ht="15" hidden="false" customHeight="false" outlineLevel="0" collapsed="false">
      <c r="A11472" s="64" t="s">
        <v>1360</v>
      </c>
      <c r="B11472" s="64"/>
      <c r="C11472" s="64"/>
      <c r="D11472" s="64"/>
      <c r="E11472" s="64"/>
      <c r="F11472" s="64"/>
      <c r="G11472" s="65" t="n">
        <v>35.6</v>
      </c>
    </row>
    <row r="11473" customFormat="false" ht="15" hidden="false" customHeight="false" outlineLevel="0" collapsed="false">
      <c r="A11473" s="64" t="s">
        <v>1361</v>
      </c>
      <c r="B11473" s="64"/>
      <c r="C11473" s="64"/>
      <c r="D11473" s="64"/>
      <c r="E11473" s="64"/>
      <c r="F11473" s="64"/>
      <c r="G11473" s="65" t="n">
        <v>4</v>
      </c>
    </row>
    <row r="11474" customFormat="false" ht="15" hidden="false" customHeight="false" outlineLevel="0" collapsed="false">
      <c r="A11474" s="64" t="s">
        <v>1362</v>
      </c>
      <c r="B11474" s="64"/>
      <c r="C11474" s="64"/>
      <c r="D11474" s="64"/>
      <c r="E11474" s="64"/>
      <c r="F11474" s="64"/>
      <c r="G11474" s="65" t="n">
        <f aca="false">G11472*G11473</f>
        <v>142.4</v>
      </c>
    </row>
    <row r="11475" customFormat="false" ht="15" hidden="false" customHeight="false" outlineLevel="0" collapsed="false">
      <c r="A11475" s="66"/>
      <c r="B11475" s="66"/>
      <c r="C11475" s="66"/>
      <c r="D11475" s="66"/>
      <c r="E11475" s="66"/>
      <c r="F11475" s="66"/>
      <c r="G11475" s="66"/>
    </row>
    <row r="11476" customFormat="false" ht="76.5" hidden="false" customHeight="false" outlineLevel="0" collapsed="false">
      <c r="A11476" s="30" t="s">
        <v>1234</v>
      </c>
      <c r="B11476" s="30" t="s">
        <v>1235</v>
      </c>
      <c r="C11476" s="61" t="s">
        <v>17</v>
      </c>
      <c r="D11476" s="61" t="s">
        <v>23</v>
      </c>
      <c r="E11476" s="62"/>
      <c r="F11476" s="25"/>
      <c r="G11476" s="25"/>
    </row>
    <row r="11477" customFormat="false" ht="38.25" hidden="false" customHeight="false" outlineLevel="0" collapsed="false">
      <c r="A11477" s="63" t="n">
        <v>10908</v>
      </c>
      <c r="B11477" s="23" t="s">
        <v>2215</v>
      </c>
      <c r="C11477" s="24" t="s">
        <v>1343</v>
      </c>
      <c r="D11477" s="24" t="s">
        <v>23</v>
      </c>
      <c r="E11477" s="62" t="n">
        <v>0</v>
      </c>
      <c r="F11477" s="26" t="n">
        <v>10.14</v>
      </c>
      <c r="G11477" s="26" t="n">
        <v>0</v>
      </c>
    </row>
    <row r="11478" customFormat="false" ht="51" hidden="false" customHeight="false" outlineLevel="0" collapsed="false">
      <c r="A11478" s="63" t="n">
        <v>20078</v>
      </c>
      <c r="B11478" s="23" t="s">
        <v>1988</v>
      </c>
      <c r="C11478" s="24" t="s">
        <v>1343</v>
      </c>
      <c r="D11478" s="24" t="s">
        <v>23</v>
      </c>
      <c r="E11478" s="62" t="n">
        <v>0.83</v>
      </c>
      <c r="F11478" s="26" t="n">
        <v>16.53</v>
      </c>
      <c r="G11478" s="26" t="n">
        <v>13.69</v>
      </c>
    </row>
    <row r="11479" customFormat="false" ht="38.25" hidden="false" customHeight="false" outlineLevel="0" collapsed="false">
      <c r="A11479" s="63" t="n">
        <v>301</v>
      </c>
      <c r="B11479" s="23" t="s">
        <v>1996</v>
      </c>
      <c r="C11479" s="24" t="s">
        <v>1343</v>
      </c>
      <c r="D11479" s="24" t="s">
        <v>23</v>
      </c>
      <c r="E11479" s="62" t="n">
        <v>18</v>
      </c>
      <c r="F11479" s="26" t="n">
        <v>1.73</v>
      </c>
      <c r="G11479" s="26" t="n">
        <v>31.14</v>
      </c>
    </row>
    <row r="11480" customFormat="false" ht="38.25" hidden="false" customHeight="false" outlineLevel="0" collapsed="false">
      <c r="A11480" s="63" t="s">
        <v>1375</v>
      </c>
      <c r="B11480" s="23" t="s">
        <v>1376</v>
      </c>
      <c r="C11480" s="24" t="s">
        <v>17</v>
      </c>
      <c r="D11480" s="24" t="s">
        <v>1314</v>
      </c>
      <c r="E11480" s="62" t="n">
        <v>2.88</v>
      </c>
      <c r="F11480" s="26" t="n">
        <v>12.7</v>
      </c>
      <c r="G11480" s="26" t="n">
        <v>36.57</v>
      </c>
    </row>
    <row r="11481" customFormat="false" ht="38.25" hidden="false" customHeight="false" outlineLevel="0" collapsed="false">
      <c r="A11481" s="63" t="s">
        <v>1369</v>
      </c>
      <c r="B11481" s="23" t="s">
        <v>1370</v>
      </c>
      <c r="C11481" s="24" t="s">
        <v>17</v>
      </c>
      <c r="D11481" s="24" t="s">
        <v>1314</v>
      </c>
      <c r="E11481" s="62" t="n">
        <v>2.88</v>
      </c>
      <c r="F11481" s="26" t="n">
        <v>15.51</v>
      </c>
      <c r="G11481" s="26" t="n">
        <v>44.66</v>
      </c>
    </row>
    <row r="11482" customFormat="false" ht="15" hidden="false" customHeight="false" outlineLevel="0" collapsed="false">
      <c r="A11482" s="64" t="s">
        <v>1353</v>
      </c>
      <c r="B11482" s="64"/>
      <c r="C11482" s="64"/>
      <c r="D11482" s="64"/>
      <c r="E11482" s="64"/>
      <c r="F11482" s="64"/>
      <c r="G11482" s="65" t="n">
        <v>6.34</v>
      </c>
    </row>
    <row r="11483" customFormat="false" ht="15" hidden="false" customHeight="false" outlineLevel="0" collapsed="false">
      <c r="A11483" s="64" t="s">
        <v>1354</v>
      </c>
      <c r="B11483" s="64"/>
      <c r="C11483" s="64"/>
      <c r="D11483" s="64"/>
      <c r="E11483" s="64"/>
      <c r="F11483" s="64"/>
      <c r="G11483" s="65" t="n">
        <v>7.67</v>
      </c>
    </row>
    <row r="11484" customFormat="false" ht="15" hidden="false" customHeight="false" outlineLevel="0" collapsed="false">
      <c r="A11484" s="64" t="s">
        <v>1355</v>
      </c>
      <c r="B11484" s="64"/>
      <c r="C11484" s="64"/>
      <c r="D11484" s="64"/>
      <c r="E11484" s="64"/>
      <c r="F11484" s="64"/>
      <c r="G11484" s="65" t="n">
        <v>14.01</v>
      </c>
    </row>
    <row r="11485" customFormat="false" ht="15" hidden="false" customHeight="false" outlineLevel="0" collapsed="false">
      <c r="A11485" s="64" t="s">
        <v>1356</v>
      </c>
      <c r="B11485" s="64"/>
      <c r="C11485" s="64"/>
      <c r="D11485" s="64"/>
      <c r="E11485" s="64"/>
      <c r="F11485" s="64"/>
      <c r="G11485" s="65" t="n">
        <v>0</v>
      </c>
    </row>
    <row r="11486" customFormat="false" ht="15" hidden="false" customHeight="false" outlineLevel="0" collapsed="false">
      <c r="A11486" s="64" t="s">
        <v>1357</v>
      </c>
      <c r="B11486" s="64"/>
      <c r="C11486" s="64"/>
      <c r="D11486" s="64"/>
      <c r="E11486" s="64"/>
      <c r="F11486" s="64"/>
      <c r="G11486" s="65" t="n">
        <v>3.59</v>
      </c>
    </row>
    <row r="11487" customFormat="false" ht="15" hidden="false" customHeight="false" outlineLevel="0" collapsed="false">
      <c r="A11487" s="64" t="s">
        <v>1358</v>
      </c>
      <c r="B11487" s="64"/>
      <c r="C11487" s="64"/>
      <c r="D11487" s="64"/>
      <c r="E11487" s="64"/>
      <c r="F11487" s="64"/>
      <c r="G11487" s="65" t="n">
        <v>0</v>
      </c>
    </row>
    <row r="11488" customFormat="false" ht="15" hidden="false" customHeight="false" outlineLevel="0" collapsed="false">
      <c r="A11488" s="64" t="s">
        <v>1359</v>
      </c>
      <c r="B11488" s="64"/>
      <c r="C11488" s="64"/>
      <c r="D11488" s="64"/>
      <c r="E11488" s="64"/>
      <c r="F11488" s="64"/>
      <c r="G11488" s="65" t="n">
        <v>3.59</v>
      </c>
    </row>
    <row r="11489" customFormat="false" ht="15" hidden="false" customHeight="false" outlineLevel="0" collapsed="false">
      <c r="A11489" s="64" t="s">
        <v>1360</v>
      </c>
      <c r="B11489" s="64"/>
      <c r="C11489" s="64"/>
      <c r="D11489" s="64"/>
      <c r="E11489" s="64"/>
      <c r="F11489" s="64"/>
      <c r="G11489" s="65" t="n">
        <v>17.6</v>
      </c>
    </row>
    <row r="11490" customFormat="false" ht="15" hidden="false" customHeight="false" outlineLevel="0" collapsed="false">
      <c r="A11490" s="64" t="s">
        <v>1361</v>
      </c>
      <c r="B11490" s="64"/>
      <c r="C11490" s="64"/>
      <c r="D11490" s="64"/>
      <c r="E11490" s="64"/>
      <c r="F11490" s="64"/>
      <c r="G11490" s="65" t="n">
        <v>9</v>
      </c>
    </row>
    <row r="11491" customFormat="false" ht="15" hidden="false" customHeight="false" outlineLevel="0" collapsed="false">
      <c r="A11491" s="64" t="s">
        <v>1362</v>
      </c>
      <c r="B11491" s="64"/>
      <c r="C11491" s="64"/>
      <c r="D11491" s="64"/>
      <c r="E11491" s="64"/>
      <c r="F11491" s="64"/>
      <c r="G11491" s="65" t="n">
        <f aca="false">G11489*G11490</f>
        <v>158.4</v>
      </c>
    </row>
    <row r="11492" customFormat="false" ht="15" hidden="false" customHeight="false" outlineLevel="0" collapsed="false">
      <c r="A11492" s="66"/>
      <c r="B11492" s="66"/>
      <c r="C11492" s="66"/>
      <c r="D11492" s="66"/>
      <c r="E11492" s="66"/>
      <c r="F11492" s="66"/>
      <c r="G11492" s="66"/>
    </row>
    <row r="11493" customFormat="false" ht="25.5" hidden="false" customHeight="false" outlineLevel="0" collapsed="false">
      <c r="A11493" s="30" t="s">
        <v>1236</v>
      </c>
      <c r="B11493" s="30" t="s">
        <v>708</v>
      </c>
      <c r="C11493" s="61" t="s">
        <v>17</v>
      </c>
      <c r="D11493" s="61" t="s">
        <v>23</v>
      </c>
      <c r="E11493" s="62"/>
      <c r="F11493" s="25"/>
      <c r="G11493" s="25"/>
    </row>
    <row r="11494" customFormat="false" ht="25.5" hidden="false" customHeight="false" outlineLevel="0" collapsed="false">
      <c r="A11494" s="63" t="n">
        <v>39319</v>
      </c>
      <c r="B11494" s="23" t="s">
        <v>2000</v>
      </c>
      <c r="C11494" s="24" t="s">
        <v>1343</v>
      </c>
      <c r="D11494" s="24" t="s">
        <v>23</v>
      </c>
      <c r="E11494" s="62" t="n">
        <v>5</v>
      </c>
      <c r="F11494" s="26" t="n">
        <v>3.83</v>
      </c>
      <c r="G11494" s="26" t="n">
        <v>19.15</v>
      </c>
    </row>
    <row r="11495" customFormat="false" ht="38.25" hidden="false" customHeight="false" outlineLevel="0" collapsed="false">
      <c r="A11495" s="63" t="s">
        <v>1375</v>
      </c>
      <c r="B11495" s="23" t="s">
        <v>1376</v>
      </c>
      <c r="C11495" s="24" t="s">
        <v>17</v>
      </c>
      <c r="D11495" s="24" t="s">
        <v>1314</v>
      </c>
      <c r="E11495" s="62" t="n">
        <v>2</v>
      </c>
      <c r="F11495" s="26" t="n">
        <v>12.7</v>
      </c>
      <c r="G11495" s="26" t="n">
        <v>25.4</v>
      </c>
    </row>
    <row r="11496" customFormat="false" ht="15" hidden="false" customHeight="false" outlineLevel="0" collapsed="false">
      <c r="A11496" s="64" t="s">
        <v>1353</v>
      </c>
      <c r="B11496" s="64"/>
      <c r="C11496" s="64"/>
      <c r="D11496" s="64"/>
      <c r="E11496" s="64"/>
      <c r="F11496" s="64"/>
      <c r="G11496" s="65" t="n">
        <v>3.4</v>
      </c>
    </row>
    <row r="11497" customFormat="false" ht="15" hidden="false" customHeight="false" outlineLevel="0" collapsed="false">
      <c r="A11497" s="64" t="s">
        <v>1354</v>
      </c>
      <c r="B11497" s="64"/>
      <c r="C11497" s="64"/>
      <c r="D11497" s="64"/>
      <c r="E11497" s="64"/>
      <c r="F11497" s="64"/>
      <c r="G11497" s="65" t="n">
        <v>5.51</v>
      </c>
    </row>
    <row r="11498" customFormat="false" ht="15" hidden="false" customHeight="false" outlineLevel="0" collapsed="false">
      <c r="A11498" s="64" t="s">
        <v>1355</v>
      </c>
      <c r="B11498" s="64"/>
      <c r="C11498" s="64"/>
      <c r="D11498" s="64"/>
      <c r="E11498" s="64"/>
      <c r="F11498" s="64"/>
      <c r="G11498" s="65" t="n">
        <v>8.91</v>
      </c>
    </row>
    <row r="11499" customFormat="false" ht="15" hidden="false" customHeight="false" outlineLevel="0" collapsed="false">
      <c r="A11499" s="64" t="s">
        <v>1356</v>
      </c>
      <c r="B11499" s="64"/>
      <c r="C11499" s="64"/>
      <c r="D11499" s="64"/>
      <c r="E11499" s="64"/>
      <c r="F11499" s="64"/>
      <c r="G11499" s="65" t="n">
        <v>0</v>
      </c>
    </row>
    <row r="11500" customFormat="false" ht="15" hidden="false" customHeight="false" outlineLevel="0" collapsed="false">
      <c r="A11500" s="64" t="s">
        <v>1357</v>
      </c>
      <c r="B11500" s="64"/>
      <c r="C11500" s="64"/>
      <c r="D11500" s="64"/>
      <c r="E11500" s="64"/>
      <c r="F11500" s="64"/>
      <c r="G11500" s="65" t="n">
        <v>2.29</v>
      </c>
    </row>
    <row r="11501" customFormat="false" ht="15" hidden="false" customHeight="false" outlineLevel="0" collapsed="false">
      <c r="A11501" s="64" t="s">
        <v>1358</v>
      </c>
      <c r="B11501" s="64"/>
      <c r="C11501" s="64"/>
      <c r="D11501" s="64"/>
      <c r="E11501" s="64"/>
      <c r="F11501" s="64"/>
      <c r="G11501" s="65" t="n">
        <v>0</v>
      </c>
    </row>
    <row r="11502" customFormat="false" ht="15" hidden="false" customHeight="false" outlineLevel="0" collapsed="false">
      <c r="A11502" s="64" t="s">
        <v>1359</v>
      </c>
      <c r="B11502" s="64"/>
      <c r="C11502" s="64"/>
      <c r="D11502" s="64"/>
      <c r="E11502" s="64"/>
      <c r="F11502" s="64"/>
      <c r="G11502" s="65" t="n">
        <v>2.29</v>
      </c>
    </row>
    <row r="11503" customFormat="false" ht="15" hidden="false" customHeight="false" outlineLevel="0" collapsed="false">
      <c r="A11503" s="64" t="s">
        <v>1360</v>
      </c>
      <c r="B11503" s="64"/>
      <c r="C11503" s="64"/>
      <c r="D11503" s="64"/>
      <c r="E11503" s="64"/>
      <c r="F11503" s="64"/>
      <c r="G11503" s="65" t="n">
        <v>11.19</v>
      </c>
    </row>
    <row r="11504" customFormat="false" ht="15" hidden="false" customHeight="false" outlineLevel="0" collapsed="false">
      <c r="A11504" s="64" t="s">
        <v>1361</v>
      </c>
      <c r="B11504" s="64"/>
      <c r="C11504" s="64"/>
      <c r="D11504" s="64"/>
      <c r="E11504" s="64"/>
      <c r="F11504" s="64"/>
      <c r="G11504" s="65" t="n">
        <v>5</v>
      </c>
    </row>
    <row r="11505" customFormat="false" ht="15" hidden="false" customHeight="false" outlineLevel="0" collapsed="false">
      <c r="A11505" s="64" t="s">
        <v>1362</v>
      </c>
      <c r="B11505" s="64"/>
      <c r="C11505" s="64"/>
      <c r="D11505" s="64"/>
      <c r="E11505" s="64"/>
      <c r="F11505" s="64"/>
      <c r="G11505" s="65" t="n">
        <f aca="false">G11503*G11504</f>
        <v>55.95</v>
      </c>
    </row>
    <row r="11506" customFormat="false" ht="15" hidden="false" customHeight="false" outlineLevel="0" collapsed="false">
      <c r="A11506" s="66"/>
      <c r="B11506" s="66"/>
      <c r="C11506" s="66"/>
      <c r="D11506" s="66"/>
      <c r="E11506" s="66"/>
      <c r="F11506" s="66"/>
      <c r="G11506" s="66"/>
    </row>
    <row r="11507" customFormat="false" ht="25.5" hidden="false" customHeight="false" outlineLevel="0" collapsed="false">
      <c r="A11507" s="30" t="s">
        <v>1237</v>
      </c>
      <c r="B11507" s="30" t="s">
        <v>668</v>
      </c>
      <c r="C11507" s="61" t="s">
        <v>17</v>
      </c>
      <c r="D11507" s="61" t="s">
        <v>23</v>
      </c>
      <c r="E11507" s="62"/>
      <c r="F11507" s="25"/>
      <c r="G11507" s="25"/>
    </row>
    <row r="11508" customFormat="false" ht="38.25" hidden="false" customHeight="false" outlineLevel="0" collapsed="false">
      <c r="A11508" s="63" t="s">
        <v>1375</v>
      </c>
      <c r="B11508" s="23" t="s">
        <v>1376</v>
      </c>
      <c r="C11508" s="24" t="s">
        <v>17</v>
      </c>
      <c r="D11508" s="24" t="s">
        <v>1314</v>
      </c>
      <c r="E11508" s="62" t="n">
        <v>16</v>
      </c>
      <c r="F11508" s="26" t="n">
        <v>12.7</v>
      </c>
      <c r="G11508" s="26" t="n">
        <v>203.16</v>
      </c>
    </row>
    <row r="11509" customFormat="false" ht="38.25" hidden="false" customHeight="false" outlineLevel="0" collapsed="false">
      <c r="A11509" s="63" t="s">
        <v>1369</v>
      </c>
      <c r="B11509" s="23" t="s">
        <v>1370</v>
      </c>
      <c r="C11509" s="24" t="s">
        <v>17</v>
      </c>
      <c r="D11509" s="24" t="s">
        <v>1314</v>
      </c>
      <c r="E11509" s="62" t="n">
        <v>16</v>
      </c>
      <c r="F11509" s="26" t="n">
        <v>15.51</v>
      </c>
      <c r="G11509" s="26" t="n">
        <v>248.12</v>
      </c>
    </row>
    <row r="11510" customFormat="false" ht="15" hidden="false" customHeight="false" outlineLevel="0" collapsed="false">
      <c r="A11510" s="64" t="s">
        <v>1353</v>
      </c>
      <c r="B11510" s="64"/>
      <c r="C11510" s="64"/>
      <c r="D11510" s="64"/>
      <c r="E11510" s="64"/>
      <c r="F11510" s="64"/>
      <c r="G11510" s="65" t="n">
        <v>316.96</v>
      </c>
    </row>
    <row r="11511" customFormat="false" ht="15" hidden="false" customHeight="false" outlineLevel="0" collapsed="false">
      <c r="A11511" s="64" t="s">
        <v>1354</v>
      </c>
      <c r="B11511" s="64"/>
      <c r="C11511" s="64"/>
      <c r="D11511" s="64"/>
      <c r="E11511" s="64"/>
      <c r="F11511" s="64"/>
      <c r="G11511" s="65" t="n">
        <v>134.32</v>
      </c>
    </row>
    <row r="11512" customFormat="false" ht="15" hidden="false" customHeight="false" outlineLevel="0" collapsed="false">
      <c r="A11512" s="64" t="s">
        <v>1355</v>
      </c>
      <c r="B11512" s="64"/>
      <c r="C11512" s="64"/>
      <c r="D11512" s="64"/>
      <c r="E11512" s="64"/>
      <c r="F11512" s="64"/>
      <c r="G11512" s="65" t="n">
        <v>451.28</v>
      </c>
    </row>
    <row r="11513" customFormat="false" ht="15" hidden="false" customHeight="false" outlineLevel="0" collapsed="false">
      <c r="A11513" s="64" t="s">
        <v>1356</v>
      </c>
      <c r="B11513" s="64"/>
      <c r="C11513" s="64"/>
      <c r="D11513" s="64"/>
      <c r="E11513" s="64"/>
      <c r="F11513" s="64"/>
      <c r="G11513" s="65" t="n">
        <v>0</v>
      </c>
    </row>
    <row r="11514" customFormat="false" ht="15" hidden="false" customHeight="false" outlineLevel="0" collapsed="false">
      <c r="A11514" s="64" t="s">
        <v>1357</v>
      </c>
      <c r="B11514" s="64"/>
      <c r="C11514" s="64"/>
      <c r="D11514" s="64"/>
      <c r="E11514" s="64"/>
      <c r="F11514" s="64"/>
      <c r="G11514" s="65" t="n">
        <v>115.75</v>
      </c>
    </row>
    <row r="11515" customFormat="false" ht="15" hidden="false" customHeight="false" outlineLevel="0" collapsed="false">
      <c r="A11515" s="64" t="s">
        <v>1358</v>
      </c>
      <c r="B11515" s="64"/>
      <c r="C11515" s="64"/>
      <c r="D11515" s="64"/>
      <c r="E11515" s="64"/>
      <c r="F11515" s="64"/>
      <c r="G11515" s="65" t="n">
        <v>0</v>
      </c>
    </row>
    <row r="11516" customFormat="false" ht="15" hidden="false" customHeight="false" outlineLevel="0" collapsed="false">
      <c r="A11516" s="64" t="s">
        <v>1359</v>
      </c>
      <c r="B11516" s="64"/>
      <c r="C11516" s="64"/>
      <c r="D11516" s="64"/>
      <c r="E11516" s="64"/>
      <c r="F11516" s="64"/>
      <c r="G11516" s="65" t="n">
        <v>115.75</v>
      </c>
    </row>
    <row r="11517" customFormat="false" ht="15" hidden="false" customHeight="false" outlineLevel="0" collapsed="false">
      <c r="A11517" s="64" t="s">
        <v>1360</v>
      </c>
      <c r="B11517" s="64"/>
      <c r="C11517" s="64"/>
      <c r="D11517" s="64"/>
      <c r="E11517" s="64"/>
      <c r="F11517" s="64"/>
      <c r="G11517" s="65" t="n">
        <v>567.04</v>
      </c>
    </row>
    <row r="11518" customFormat="false" ht="15" hidden="false" customHeight="false" outlineLevel="0" collapsed="false">
      <c r="A11518" s="64" t="s">
        <v>1361</v>
      </c>
      <c r="B11518" s="64"/>
      <c r="C11518" s="64"/>
      <c r="D11518" s="64"/>
      <c r="E11518" s="64"/>
      <c r="F11518" s="64"/>
      <c r="G11518" s="65" t="n">
        <v>1</v>
      </c>
    </row>
    <row r="11519" customFormat="false" ht="15" hidden="false" customHeight="false" outlineLevel="0" collapsed="false">
      <c r="A11519" s="64" t="s">
        <v>1362</v>
      </c>
      <c r="B11519" s="64"/>
      <c r="C11519" s="64"/>
      <c r="D11519" s="64"/>
      <c r="E11519" s="64"/>
      <c r="F11519" s="64"/>
      <c r="G11519" s="65" t="n">
        <f aca="false">G11517*G11518</f>
        <v>567.04</v>
      </c>
    </row>
    <row r="11520" customFormat="false" ht="15" hidden="false" customHeight="false" outlineLevel="0" collapsed="false">
      <c r="A11520" s="66"/>
      <c r="B11520" s="66"/>
      <c r="C11520" s="66"/>
      <c r="D11520" s="66"/>
      <c r="E11520" s="66"/>
      <c r="F11520" s="66"/>
      <c r="G11520" s="66"/>
    </row>
    <row r="11521" customFormat="false" ht="15" hidden="false" customHeight="true" outlineLevel="0" collapsed="false">
      <c r="A11521" s="30" t="s">
        <v>1238</v>
      </c>
      <c r="B11521" s="30" t="s">
        <v>711</v>
      </c>
      <c r="C11521" s="30"/>
      <c r="D11521" s="30"/>
      <c r="E11521" s="30"/>
      <c r="F11521" s="30"/>
      <c r="G11521" s="30"/>
    </row>
    <row r="11522" customFormat="false" ht="25.5" hidden="false" customHeight="false" outlineLevel="0" collapsed="false">
      <c r="A11522" s="30" t="s">
        <v>1239</v>
      </c>
      <c r="B11522" s="30" t="s">
        <v>713</v>
      </c>
      <c r="C11522" s="61" t="s">
        <v>17</v>
      </c>
      <c r="D11522" s="61" t="s">
        <v>23</v>
      </c>
      <c r="E11522" s="62"/>
      <c r="F11522" s="25"/>
      <c r="G11522" s="25"/>
    </row>
    <row r="11523" customFormat="false" ht="25.5" hidden="false" customHeight="false" outlineLevel="0" collapsed="false">
      <c r="A11523" s="63" t="n">
        <v>1382</v>
      </c>
      <c r="B11523" s="23" t="s">
        <v>2001</v>
      </c>
      <c r="C11523" s="24" t="s">
        <v>1343</v>
      </c>
      <c r="D11523" s="24" t="s">
        <v>2002</v>
      </c>
      <c r="E11523" s="62" t="n">
        <v>6</v>
      </c>
      <c r="F11523" s="26" t="n">
        <v>22.93</v>
      </c>
      <c r="G11523" s="26" t="n">
        <v>137.58</v>
      </c>
    </row>
    <row r="11524" customFormat="false" ht="38.25" hidden="false" customHeight="false" outlineLevel="0" collapsed="false">
      <c r="A11524" s="63" t="n">
        <v>370</v>
      </c>
      <c r="B11524" s="23" t="s">
        <v>1549</v>
      </c>
      <c r="C11524" s="24" t="s">
        <v>1343</v>
      </c>
      <c r="D11524" s="24" t="s">
        <v>28</v>
      </c>
      <c r="E11524" s="62" t="n">
        <v>1.28</v>
      </c>
      <c r="F11524" s="26" t="n">
        <v>44</v>
      </c>
      <c r="G11524" s="26" t="n">
        <v>56.32</v>
      </c>
    </row>
    <row r="11525" customFormat="false" ht="38.25" hidden="false" customHeight="false" outlineLevel="0" collapsed="false">
      <c r="A11525" s="63" t="n">
        <v>4721</v>
      </c>
      <c r="B11525" s="23" t="s">
        <v>1550</v>
      </c>
      <c r="C11525" s="24" t="s">
        <v>1343</v>
      </c>
      <c r="D11525" s="24" t="s">
        <v>28</v>
      </c>
      <c r="E11525" s="62" t="n">
        <v>0.45</v>
      </c>
      <c r="F11525" s="26" t="n">
        <v>54.25</v>
      </c>
      <c r="G11525" s="26" t="n">
        <v>24.3</v>
      </c>
    </row>
    <row r="11526" customFormat="false" ht="38.25" hidden="false" customHeight="false" outlineLevel="0" collapsed="false">
      <c r="A11526" s="63" t="n">
        <v>7271</v>
      </c>
      <c r="B11526" s="23" t="s">
        <v>1598</v>
      </c>
      <c r="C11526" s="24" t="s">
        <v>1343</v>
      </c>
      <c r="D11526" s="24" t="s">
        <v>23</v>
      </c>
      <c r="E11526" s="62" t="n">
        <v>336</v>
      </c>
      <c r="F11526" s="26" t="n">
        <v>0.55</v>
      </c>
      <c r="G11526" s="26" t="n">
        <v>184.8</v>
      </c>
    </row>
    <row r="11527" customFormat="false" ht="25.5" hidden="false" customHeight="false" outlineLevel="0" collapsed="false">
      <c r="A11527" s="63" t="s">
        <v>1363</v>
      </c>
      <c r="B11527" s="23" t="s">
        <v>1364</v>
      </c>
      <c r="C11527" s="24" t="s">
        <v>17</v>
      </c>
      <c r="D11527" s="24" t="s">
        <v>1314</v>
      </c>
      <c r="E11527" s="62" t="n">
        <v>16</v>
      </c>
      <c r="F11527" s="26" t="n">
        <v>15.53</v>
      </c>
      <c r="G11527" s="26" t="n">
        <v>248.44</v>
      </c>
    </row>
    <row r="11528" customFormat="false" ht="25.5" hidden="false" customHeight="false" outlineLevel="0" collapsed="false">
      <c r="A11528" s="63" t="s">
        <v>1349</v>
      </c>
      <c r="B11528" s="23" t="s">
        <v>1350</v>
      </c>
      <c r="C11528" s="24" t="s">
        <v>17</v>
      </c>
      <c r="D11528" s="24" t="s">
        <v>1314</v>
      </c>
      <c r="E11528" s="62" t="n">
        <v>34.8</v>
      </c>
      <c r="F11528" s="26" t="n">
        <v>12.54</v>
      </c>
      <c r="G11528" s="26" t="n">
        <v>436.31</v>
      </c>
    </row>
    <row r="11529" customFormat="false" ht="15" hidden="false" customHeight="false" outlineLevel="0" collapsed="false">
      <c r="A11529" s="64" t="s">
        <v>1353</v>
      </c>
      <c r="B11529" s="64"/>
      <c r="C11529" s="64"/>
      <c r="D11529" s="64"/>
      <c r="E11529" s="64"/>
      <c r="F11529" s="64"/>
      <c r="G11529" s="65" t="n">
        <v>58.94</v>
      </c>
    </row>
    <row r="11530" customFormat="false" ht="15" hidden="false" customHeight="false" outlineLevel="0" collapsed="false">
      <c r="A11530" s="64" t="s">
        <v>1354</v>
      </c>
      <c r="B11530" s="64"/>
      <c r="C11530" s="64"/>
      <c r="D11530" s="64"/>
      <c r="E11530" s="64"/>
      <c r="F11530" s="64"/>
      <c r="G11530" s="65" t="n">
        <v>77.03</v>
      </c>
    </row>
    <row r="11531" customFormat="false" ht="15" hidden="false" customHeight="false" outlineLevel="0" collapsed="false">
      <c r="A11531" s="64" t="s">
        <v>1355</v>
      </c>
      <c r="B11531" s="64"/>
      <c r="C11531" s="64"/>
      <c r="D11531" s="64"/>
      <c r="E11531" s="64"/>
      <c r="F11531" s="64"/>
      <c r="G11531" s="65" t="n">
        <v>135.97</v>
      </c>
    </row>
    <row r="11532" customFormat="false" ht="15" hidden="false" customHeight="false" outlineLevel="0" collapsed="false">
      <c r="A11532" s="64" t="s">
        <v>1356</v>
      </c>
      <c r="B11532" s="64"/>
      <c r="C11532" s="64"/>
      <c r="D11532" s="64"/>
      <c r="E11532" s="64"/>
      <c r="F11532" s="64"/>
      <c r="G11532" s="65" t="n">
        <v>0</v>
      </c>
    </row>
    <row r="11533" customFormat="false" ht="15" hidden="false" customHeight="false" outlineLevel="0" collapsed="false">
      <c r="A11533" s="64" t="s">
        <v>1357</v>
      </c>
      <c r="B11533" s="64"/>
      <c r="C11533" s="64"/>
      <c r="D11533" s="64"/>
      <c r="E11533" s="64"/>
      <c r="F11533" s="64"/>
      <c r="G11533" s="65" t="n">
        <v>34.88</v>
      </c>
    </row>
    <row r="11534" customFormat="false" ht="15" hidden="false" customHeight="false" outlineLevel="0" collapsed="false">
      <c r="A11534" s="64" t="s">
        <v>1358</v>
      </c>
      <c r="B11534" s="64"/>
      <c r="C11534" s="64"/>
      <c r="D11534" s="64"/>
      <c r="E11534" s="64"/>
      <c r="F11534" s="64"/>
      <c r="G11534" s="65" t="n">
        <v>0</v>
      </c>
    </row>
    <row r="11535" customFormat="false" ht="15" hidden="false" customHeight="false" outlineLevel="0" collapsed="false">
      <c r="A11535" s="64" t="s">
        <v>1359</v>
      </c>
      <c r="B11535" s="64"/>
      <c r="C11535" s="64"/>
      <c r="D11535" s="64"/>
      <c r="E11535" s="64"/>
      <c r="F11535" s="64"/>
      <c r="G11535" s="65" t="n">
        <v>34.88</v>
      </c>
    </row>
    <row r="11536" customFormat="false" ht="15" hidden="false" customHeight="false" outlineLevel="0" collapsed="false">
      <c r="A11536" s="64" t="s">
        <v>1360</v>
      </c>
      <c r="B11536" s="64"/>
      <c r="C11536" s="64"/>
      <c r="D11536" s="64"/>
      <c r="E11536" s="64"/>
      <c r="F11536" s="64"/>
      <c r="G11536" s="65" t="n">
        <v>170.85</v>
      </c>
    </row>
    <row r="11537" customFormat="false" ht="15" hidden="false" customHeight="false" outlineLevel="0" collapsed="false">
      <c r="A11537" s="64" t="s">
        <v>1361</v>
      </c>
      <c r="B11537" s="64"/>
      <c r="C11537" s="64"/>
      <c r="D11537" s="64"/>
      <c r="E11537" s="64"/>
      <c r="F11537" s="64"/>
      <c r="G11537" s="65" t="n">
        <v>8</v>
      </c>
    </row>
    <row r="11538" customFormat="false" ht="15" hidden="false" customHeight="false" outlineLevel="0" collapsed="false">
      <c r="A11538" s="64" t="s">
        <v>1362</v>
      </c>
      <c r="B11538" s="64"/>
      <c r="C11538" s="64"/>
      <c r="D11538" s="64"/>
      <c r="E11538" s="64"/>
      <c r="F11538" s="64"/>
      <c r="G11538" s="65" t="n">
        <f aca="false">G11536*G11537</f>
        <v>1366.8</v>
      </c>
    </row>
    <row r="11539" customFormat="false" ht="15" hidden="false" customHeight="false" outlineLevel="0" collapsed="false">
      <c r="A11539" s="66"/>
      <c r="B11539" s="66"/>
      <c r="C11539" s="66"/>
      <c r="D11539" s="66"/>
      <c r="E11539" s="66"/>
      <c r="F11539" s="66"/>
      <c r="G11539" s="66"/>
    </row>
    <row r="11540" customFormat="false" ht="25.5" hidden="false" customHeight="false" outlineLevel="0" collapsed="false">
      <c r="A11540" s="30" t="s">
        <v>1240</v>
      </c>
      <c r="B11540" s="30" t="s">
        <v>715</v>
      </c>
      <c r="C11540" s="61" t="s">
        <v>17</v>
      </c>
      <c r="D11540" s="61" t="s">
        <v>18</v>
      </c>
      <c r="E11540" s="62"/>
      <c r="F11540" s="25"/>
      <c r="G11540" s="25"/>
    </row>
    <row r="11541" customFormat="false" ht="25.5" hidden="false" customHeight="false" outlineLevel="0" collapsed="false">
      <c r="A11541" s="63" t="n">
        <v>550</v>
      </c>
      <c r="B11541" s="23" t="s">
        <v>2003</v>
      </c>
      <c r="C11541" s="24" t="s">
        <v>1343</v>
      </c>
      <c r="D11541" s="24" t="s">
        <v>114</v>
      </c>
      <c r="E11541" s="62" t="n">
        <v>120.96</v>
      </c>
      <c r="F11541" s="26" t="n">
        <v>4.17</v>
      </c>
      <c r="G11541" s="26" t="n">
        <v>504.4</v>
      </c>
    </row>
    <row r="11542" customFormat="false" ht="38.25" hidden="false" customHeight="false" outlineLevel="0" collapsed="false">
      <c r="A11542" s="63" t="n">
        <v>567</v>
      </c>
      <c r="B11542" s="23" t="s">
        <v>2004</v>
      </c>
      <c r="C11542" s="24" t="s">
        <v>1343</v>
      </c>
      <c r="D11542" s="24" t="s">
        <v>49</v>
      </c>
      <c r="E11542" s="62" t="n">
        <v>5.76</v>
      </c>
      <c r="F11542" s="26" t="n">
        <v>6.86</v>
      </c>
      <c r="G11542" s="26" t="n">
        <v>39.51</v>
      </c>
    </row>
    <row r="11543" customFormat="false" ht="25.5" hidden="false" customHeight="false" outlineLevel="0" collapsed="false">
      <c r="A11543" s="63" t="s">
        <v>2005</v>
      </c>
      <c r="B11543" s="23" t="s">
        <v>2006</v>
      </c>
      <c r="C11543" s="24" t="s">
        <v>17</v>
      </c>
      <c r="D11543" s="24" t="s">
        <v>1314</v>
      </c>
      <c r="E11543" s="62" t="n">
        <v>4.32</v>
      </c>
      <c r="F11543" s="26" t="n">
        <v>14.81</v>
      </c>
      <c r="G11543" s="26" t="n">
        <v>63.97</v>
      </c>
    </row>
    <row r="11544" customFormat="false" ht="25.5" hidden="false" customHeight="false" outlineLevel="0" collapsed="false">
      <c r="A11544" s="63" t="s">
        <v>1349</v>
      </c>
      <c r="B11544" s="23" t="s">
        <v>1350</v>
      </c>
      <c r="C11544" s="24" t="s">
        <v>17</v>
      </c>
      <c r="D11544" s="24" t="s">
        <v>1314</v>
      </c>
      <c r="E11544" s="62" t="n">
        <v>4.61</v>
      </c>
      <c r="F11544" s="26" t="n">
        <v>12.54</v>
      </c>
      <c r="G11544" s="26" t="n">
        <v>57.77</v>
      </c>
    </row>
    <row r="11545" customFormat="false" ht="38.25" hidden="false" customHeight="false" outlineLevel="0" collapsed="false">
      <c r="A11545" s="63" t="s">
        <v>1662</v>
      </c>
      <c r="B11545" s="23" t="s">
        <v>1663</v>
      </c>
      <c r="C11545" s="24" t="s">
        <v>17</v>
      </c>
      <c r="D11545" s="24" t="s">
        <v>28</v>
      </c>
      <c r="E11545" s="62" t="n">
        <v>0.01</v>
      </c>
      <c r="F11545" s="26" t="n">
        <v>328.69</v>
      </c>
      <c r="G11545" s="26" t="n">
        <v>3.79</v>
      </c>
    </row>
    <row r="11546" customFormat="false" ht="15" hidden="false" customHeight="false" outlineLevel="0" collapsed="false">
      <c r="A11546" s="64" t="s">
        <v>1353</v>
      </c>
      <c r="B11546" s="64"/>
      <c r="C11546" s="64"/>
      <c r="D11546" s="64"/>
      <c r="E11546" s="64"/>
      <c r="F11546" s="64"/>
      <c r="G11546" s="65" t="n">
        <v>29.55</v>
      </c>
    </row>
    <row r="11547" customFormat="false" ht="15" hidden="false" customHeight="false" outlineLevel="0" collapsed="false">
      <c r="A11547" s="64" t="s">
        <v>1354</v>
      </c>
      <c r="B11547" s="64"/>
      <c r="C11547" s="64"/>
      <c r="D11547" s="64"/>
      <c r="E11547" s="64"/>
      <c r="F11547" s="64"/>
      <c r="G11547" s="65" t="n">
        <v>202.9</v>
      </c>
    </row>
    <row r="11548" customFormat="false" ht="15" hidden="false" customHeight="false" outlineLevel="0" collapsed="false">
      <c r="A11548" s="64" t="s">
        <v>1355</v>
      </c>
      <c r="B11548" s="64"/>
      <c r="C11548" s="64"/>
      <c r="D11548" s="64"/>
      <c r="E11548" s="64"/>
      <c r="F11548" s="64"/>
      <c r="G11548" s="65" t="n">
        <v>232.45</v>
      </c>
    </row>
    <row r="11549" customFormat="false" ht="15" hidden="false" customHeight="false" outlineLevel="0" collapsed="false">
      <c r="A11549" s="64" t="s">
        <v>1356</v>
      </c>
      <c r="B11549" s="64"/>
      <c r="C11549" s="64"/>
      <c r="D11549" s="64"/>
      <c r="E11549" s="64"/>
      <c r="F11549" s="64"/>
      <c r="G11549" s="65" t="n">
        <v>0</v>
      </c>
    </row>
    <row r="11550" customFormat="false" ht="15" hidden="false" customHeight="false" outlineLevel="0" collapsed="false">
      <c r="A11550" s="64" t="s">
        <v>1357</v>
      </c>
      <c r="B11550" s="64"/>
      <c r="C11550" s="64"/>
      <c r="D11550" s="64"/>
      <c r="E11550" s="64"/>
      <c r="F11550" s="64"/>
      <c r="G11550" s="65" t="n">
        <v>59.62</v>
      </c>
    </row>
    <row r="11551" customFormat="false" ht="15" hidden="false" customHeight="false" outlineLevel="0" collapsed="false">
      <c r="A11551" s="64" t="s">
        <v>1358</v>
      </c>
      <c r="B11551" s="64"/>
      <c r="C11551" s="64"/>
      <c r="D11551" s="64"/>
      <c r="E11551" s="64"/>
      <c r="F11551" s="64"/>
      <c r="G11551" s="65" t="n">
        <v>0</v>
      </c>
    </row>
    <row r="11552" customFormat="false" ht="15" hidden="false" customHeight="false" outlineLevel="0" collapsed="false">
      <c r="A11552" s="64" t="s">
        <v>1359</v>
      </c>
      <c r="B11552" s="64"/>
      <c r="C11552" s="64"/>
      <c r="D11552" s="64"/>
      <c r="E11552" s="64"/>
      <c r="F11552" s="64"/>
      <c r="G11552" s="65" t="n">
        <v>59.62</v>
      </c>
    </row>
    <row r="11553" customFormat="false" ht="15" hidden="false" customHeight="false" outlineLevel="0" collapsed="false">
      <c r="A11553" s="64" t="s">
        <v>1360</v>
      </c>
      <c r="B11553" s="64"/>
      <c r="C11553" s="64"/>
      <c r="D11553" s="64"/>
      <c r="E11553" s="64"/>
      <c r="F11553" s="64"/>
      <c r="G11553" s="65" t="n">
        <v>292.07</v>
      </c>
    </row>
    <row r="11554" customFormat="false" ht="15" hidden="false" customHeight="false" outlineLevel="0" collapsed="false">
      <c r="A11554" s="64" t="s">
        <v>1361</v>
      </c>
      <c r="B11554" s="64"/>
      <c r="C11554" s="64"/>
      <c r="D11554" s="64"/>
      <c r="E11554" s="64"/>
      <c r="F11554" s="64"/>
      <c r="G11554" s="65" t="n">
        <v>2.88</v>
      </c>
    </row>
    <row r="11555" customFormat="false" ht="15" hidden="false" customHeight="false" outlineLevel="0" collapsed="false">
      <c r="A11555" s="64" t="s">
        <v>1362</v>
      </c>
      <c r="B11555" s="64"/>
      <c r="C11555" s="64"/>
      <c r="D11555" s="64"/>
      <c r="E11555" s="64"/>
      <c r="F11555" s="64"/>
      <c r="G11555" s="65" t="n">
        <f aca="false">G11553*G11554</f>
        <v>841.1616</v>
      </c>
    </row>
    <row r="11556" customFormat="false" ht="15" hidden="false" customHeight="false" outlineLevel="0" collapsed="false">
      <c r="A11556" s="66"/>
      <c r="B11556" s="66"/>
      <c r="C11556" s="66"/>
      <c r="D11556" s="66"/>
      <c r="E11556" s="66"/>
      <c r="F11556" s="66"/>
      <c r="G11556" s="66"/>
    </row>
    <row r="11557" customFormat="false" ht="25.5" hidden="false" customHeight="false" outlineLevel="0" collapsed="false">
      <c r="A11557" s="30" t="s">
        <v>1241</v>
      </c>
      <c r="B11557" s="30" t="s">
        <v>111</v>
      </c>
      <c r="C11557" s="61" t="s">
        <v>17</v>
      </c>
      <c r="D11557" s="61" t="s">
        <v>28</v>
      </c>
      <c r="E11557" s="62"/>
      <c r="F11557" s="25"/>
      <c r="G11557" s="25"/>
    </row>
    <row r="11558" customFormat="false" ht="25.5" hidden="false" customHeight="false" outlineLevel="0" collapsed="false">
      <c r="A11558" s="63" t="s">
        <v>1349</v>
      </c>
      <c r="B11558" s="23" t="s">
        <v>1350</v>
      </c>
      <c r="C11558" s="24" t="s">
        <v>17</v>
      </c>
      <c r="D11558" s="24" t="s">
        <v>1314</v>
      </c>
      <c r="E11558" s="62" t="n">
        <v>28.14</v>
      </c>
      <c r="F11558" s="25" t="n">
        <v>12.54</v>
      </c>
      <c r="G11558" s="26" t="n">
        <v>352.81</v>
      </c>
    </row>
    <row r="11559" customFormat="false" ht="15" hidden="false" customHeight="false" outlineLevel="0" collapsed="false">
      <c r="A11559" s="64" t="s">
        <v>1353</v>
      </c>
      <c r="B11559" s="64"/>
      <c r="C11559" s="64"/>
      <c r="D11559" s="64"/>
      <c r="E11559" s="64"/>
      <c r="F11559" s="64"/>
      <c r="G11559" s="65" t="n">
        <v>25.02</v>
      </c>
    </row>
    <row r="11560" customFormat="false" ht="15" hidden="false" customHeight="false" outlineLevel="0" collapsed="false">
      <c r="A11560" s="64" t="s">
        <v>1354</v>
      </c>
      <c r="B11560" s="64"/>
      <c r="C11560" s="64"/>
      <c r="D11560" s="64"/>
      <c r="E11560" s="64"/>
      <c r="F11560" s="64"/>
      <c r="G11560" s="65" t="n">
        <v>12.59</v>
      </c>
    </row>
    <row r="11561" customFormat="false" ht="15" hidden="false" customHeight="false" outlineLevel="0" collapsed="false">
      <c r="A11561" s="64" t="s">
        <v>1355</v>
      </c>
      <c r="B11561" s="64"/>
      <c r="C11561" s="64"/>
      <c r="D11561" s="64"/>
      <c r="E11561" s="64"/>
      <c r="F11561" s="64"/>
      <c r="G11561" s="65" t="n">
        <v>37.61</v>
      </c>
    </row>
    <row r="11562" customFormat="false" ht="15" hidden="false" customHeight="false" outlineLevel="0" collapsed="false">
      <c r="A11562" s="64" t="s">
        <v>1356</v>
      </c>
      <c r="B11562" s="64"/>
      <c r="C11562" s="64"/>
      <c r="D11562" s="64"/>
      <c r="E11562" s="64"/>
      <c r="F11562" s="64"/>
      <c r="G11562" s="65" t="n">
        <v>0</v>
      </c>
    </row>
    <row r="11563" customFormat="false" ht="15" hidden="false" customHeight="false" outlineLevel="0" collapsed="false">
      <c r="A11563" s="64" t="s">
        <v>1357</v>
      </c>
      <c r="B11563" s="64"/>
      <c r="C11563" s="64"/>
      <c r="D11563" s="64"/>
      <c r="E11563" s="64"/>
      <c r="F11563" s="64"/>
      <c r="G11563" s="65" t="n">
        <v>9.65</v>
      </c>
    </row>
    <row r="11564" customFormat="false" ht="15" hidden="false" customHeight="false" outlineLevel="0" collapsed="false">
      <c r="A11564" s="64" t="s">
        <v>1358</v>
      </c>
      <c r="B11564" s="64"/>
      <c r="C11564" s="64"/>
      <c r="D11564" s="64"/>
      <c r="E11564" s="64"/>
      <c r="F11564" s="64"/>
      <c r="G11564" s="65" t="n">
        <v>0</v>
      </c>
    </row>
    <row r="11565" customFormat="false" ht="15" hidden="false" customHeight="false" outlineLevel="0" collapsed="false">
      <c r="A11565" s="64" t="s">
        <v>1359</v>
      </c>
      <c r="B11565" s="64"/>
      <c r="C11565" s="64"/>
      <c r="D11565" s="64"/>
      <c r="E11565" s="64"/>
      <c r="F11565" s="64"/>
      <c r="G11565" s="65" t="n">
        <v>9.65</v>
      </c>
    </row>
    <row r="11566" customFormat="false" ht="15" hidden="false" customHeight="false" outlineLevel="0" collapsed="false">
      <c r="A11566" s="64" t="s">
        <v>1360</v>
      </c>
      <c r="B11566" s="64"/>
      <c r="C11566" s="64"/>
      <c r="D11566" s="64"/>
      <c r="E11566" s="64"/>
      <c r="F11566" s="64"/>
      <c r="G11566" s="65" t="n">
        <v>47.26</v>
      </c>
    </row>
    <row r="11567" customFormat="false" ht="15" hidden="false" customHeight="false" outlineLevel="0" collapsed="false">
      <c r="A11567" s="64" t="s">
        <v>1361</v>
      </c>
      <c r="B11567" s="64"/>
      <c r="C11567" s="64"/>
      <c r="D11567" s="64"/>
      <c r="E11567" s="64"/>
      <c r="F11567" s="64"/>
      <c r="G11567" s="65" t="n">
        <v>9.38</v>
      </c>
    </row>
    <row r="11568" customFormat="false" ht="15" hidden="false" customHeight="false" outlineLevel="0" collapsed="false">
      <c r="A11568" s="64" t="s">
        <v>1362</v>
      </c>
      <c r="B11568" s="64"/>
      <c r="C11568" s="64"/>
      <c r="D11568" s="64"/>
      <c r="E11568" s="64"/>
      <c r="F11568" s="64"/>
      <c r="G11568" s="65" t="n">
        <f aca="false">G11566*G11567</f>
        <v>443.2988</v>
      </c>
    </row>
    <row r="11569" customFormat="false" ht="15" hidden="false" customHeight="false" outlineLevel="0" collapsed="false">
      <c r="A11569" s="66"/>
      <c r="B11569" s="66"/>
      <c r="C11569" s="66"/>
      <c r="D11569" s="66"/>
      <c r="E11569" s="66"/>
      <c r="F11569" s="66"/>
      <c r="G11569" s="66"/>
    </row>
    <row r="11570" customFormat="false" ht="51" hidden="false" customHeight="false" outlineLevel="0" collapsed="false">
      <c r="A11570" s="30" t="s">
        <v>1242</v>
      </c>
      <c r="B11570" s="30" t="s">
        <v>1243</v>
      </c>
      <c r="C11570" s="61" t="s">
        <v>17</v>
      </c>
      <c r="D11570" s="61" t="s">
        <v>23</v>
      </c>
      <c r="E11570" s="62"/>
      <c r="F11570" s="25"/>
      <c r="G11570" s="25"/>
    </row>
    <row r="11571" customFormat="false" ht="25.5" hidden="false" customHeight="false" outlineLevel="0" collapsed="false">
      <c r="A11571" s="63" t="n">
        <v>11882</v>
      </c>
      <c r="B11571" s="23" t="s">
        <v>2216</v>
      </c>
      <c r="C11571" s="24" t="s">
        <v>1343</v>
      </c>
      <c r="D11571" s="24" t="s">
        <v>23</v>
      </c>
      <c r="E11571" s="62" t="n">
        <v>1</v>
      </c>
      <c r="F11571" s="26" t="n">
        <v>72.35</v>
      </c>
      <c r="G11571" s="26" t="n">
        <v>72.35</v>
      </c>
    </row>
    <row r="11572" customFormat="false" ht="25.5" hidden="false" customHeight="false" outlineLevel="0" collapsed="false">
      <c r="A11572" s="63" t="s">
        <v>1363</v>
      </c>
      <c r="B11572" s="23" t="s">
        <v>1364</v>
      </c>
      <c r="C11572" s="24" t="s">
        <v>17</v>
      </c>
      <c r="D11572" s="24" t="s">
        <v>1314</v>
      </c>
      <c r="E11572" s="62" t="n">
        <v>3</v>
      </c>
      <c r="F11572" s="26" t="n">
        <v>15.53</v>
      </c>
      <c r="G11572" s="26" t="n">
        <v>46.58</v>
      </c>
    </row>
    <row r="11573" customFormat="false" ht="25.5" hidden="false" customHeight="false" outlineLevel="0" collapsed="false">
      <c r="A11573" s="63" t="s">
        <v>1349</v>
      </c>
      <c r="B11573" s="23" t="s">
        <v>1350</v>
      </c>
      <c r="C11573" s="24" t="s">
        <v>17</v>
      </c>
      <c r="D11573" s="24" t="s">
        <v>1314</v>
      </c>
      <c r="E11573" s="62" t="n">
        <v>3</v>
      </c>
      <c r="F11573" s="26" t="n">
        <v>12.54</v>
      </c>
      <c r="G11573" s="26" t="n">
        <v>37.61</v>
      </c>
    </row>
    <row r="11574" customFormat="false" ht="15" hidden="false" customHeight="false" outlineLevel="0" collapsed="false">
      <c r="A11574" s="64" t="s">
        <v>1353</v>
      </c>
      <c r="B11574" s="64"/>
      <c r="C11574" s="64"/>
      <c r="D11574" s="64"/>
      <c r="E11574" s="64"/>
      <c r="F11574" s="64"/>
      <c r="G11574" s="65" t="n">
        <v>59.01</v>
      </c>
    </row>
    <row r="11575" customFormat="false" ht="15" hidden="false" customHeight="false" outlineLevel="0" collapsed="false">
      <c r="A11575" s="64" t="s">
        <v>1354</v>
      </c>
      <c r="B11575" s="64"/>
      <c r="C11575" s="64"/>
      <c r="D11575" s="64"/>
      <c r="E11575" s="64"/>
      <c r="F11575" s="64"/>
      <c r="G11575" s="65" t="n">
        <v>97.54</v>
      </c>
    </row>
    <row r="11576" customFormat="false" ht="15" hidden="false" customHeight="false" outlineLevel="0" collapsed="false">
      <c r="A11576" s="64" t="s">
        <v>1355</v>
      </c>
      <c r="B11576" s="64"/>
      <c r="C11576" s="64"/>
      <c r="D11576" s="64"/>
      <c r="E11576" s="64"/>
      <c r="F11576" s="64"/>
      <c r="G11576" s="65" t="n">
        <v>156.55</v>
      </c>
    </row>
    <row r="11577" customFormat="false" ht="15" hidden="false" customHeight="false" outlineLevel="0" collapsed="false">
      <c r="A11577" s="64" t="s">
        <v>1356</v>
      </c>
      <c r="B11577" s="64"/>
      <c r="C11577" s="64"/>
      <c r="D11577" s="64"/>
      <c r="E11577" s="64"/>
      <c r="F11577" s="64"/>
      <c r="G11577" s="65" t="n">
        <v>0</v>
      </c>
    </row>
    <row r="11578" customFormat="false" ht="15" hidden="false" customHeight="false" outlineLevel="0" collapsed="false">
      <c r="A11578" s="64" t="s">
        <v>1357</v>
      </c>
      <c r="B11578" s="64"/>
      <c r="C11578" s="64"/>
      <c r="D11578" s="64"/>
      <c r="E11578" s="64"/>
      <c r="F11578" s="64"/>
      <c r="G11578" s="65" t="n">
        <v>40.15</v>
      </c>
    </row>
    <row r="11579" customFormat="false" ht="15" hidden="false" customHeight="false" outlineLevel="0" collapsed="false">
      <c r="A11579" s="64" t="s">
        <v>1358</v>
      </c>
      <c r="B11579" s="64"/>
      <c r="C11579" s="64"/>
      <c r="D11579" s="64"/>
      <c r="E11579" s="64"/>
      <c r="F11579" s="64"/>
      <c r="G11579" s="65" t="n">
        <v>0</v>
      </c>
    </row>
    <row r="11580" customFormat="false" ht="15" hidden="false" customHeight="false" outlineLevel="0" collapsed="false">
      <c r="A11580" s="64" t="s">
        <v>1359</v>
      </c>
      <c r="B11580" s="64"/>
      <c r="C11580" s="64"/>
      <c r="D11580" s="64"/>
      <c r="E11580" s="64"/>
      <c r="F11580" s="64"/>
      <c r="G11580" s="65" t="n">
        <v>40.15</v>
      </c>
    </row>
    <row r="11581" customFormat="false" ht="15" hidden="false" customHeight="false" outlineLevel="0" collapsed="false">
      <c r="A11581" s="64" t="s">
        <v>1360</v>
      </c>
      <c r="B11581" s="64"/>
      <c r="C11581" s="64"/>
      <c r="D11581" s="64"/>
      <c r="E11581" s="64"/>
      <c r="F11581" s="64"/>
      <c r="G11581" s="65" t="n">
        <v>196.7</v>
      </c>
    </row>
    <row r="11582" customFormat="false" ht="15" hidden="false" customHeight="false" outlineLevel="0" collapsed="false">
      <c r="A11582" s="64" t="s">
        <v>1361</v>
      </c>
      <c r="B11582" s="64"/>
      <c r="C11582" s="64"/>
      <c r="D11582" s="64"/>
      <c r="E11582" s="64"/>
      <c r="F11582" s="64"/>
      <c r="G11582" s="65" t="n">
        <v>1</v>
      </c>
    </row>
    <row r="11583" customFormat="false" ht="15" hidden="false" customHeight="false" outlineLevel="0" collapsed="false">
      <c r="A11583" s="64" t="s">
        <v>1362</v>
      </c>
      <c r="B11583" s="64"/>
      <c r="C11583" s="64"/>
      <c r="D11583" s="64"/>
      <c r="E11583" s="64"/>
      <c r="F11583" s="64"/>
      <c r="G11583" s="65" t="n">
        <f aca="false">G11581*G11582</f>
        <v>196.7</v>
      </c>
    </row>
    <row r="11584" customFormat="false" ht="15" hidden="false" customHeight="false" outlineLevel="0" collapsed="false">
      <c r="A11584" s="66"/>
      <c r="B11584" s="66"/>
      <c r="C11584" s="66"/>
      <c r="D11584" s="66"/>
      <c r="E11584" s="66"/>
      <c r="F11584" s="66"/>
      <c r="G11584" s="66"/>
    </row>
    <row r="11585" customFormat="false" ht="63.75" hidden="false" customHeight="false" outlineLevel="0" collapsed="false">
      <c r="A11585" s="30" t="s">
        <v>1244</v>
      </c>
      <c r="B11585" s="30" t="s">
        <v>1245</v>
      </c>
      <c r="C11585" s="61" t="s">
        <v>17</v>
      </c>
      <c r="D11585" s="61" t="s">
        <v>23</v>
      </c>
      <c r="E11585" s="62"/>
      <c r="F11585" s="25"/>
      <c r="G11585" s="25"/>
    </row>
    <row r="11586" customFormat="false" ht="51" hidden="false" customHeight="false" outlineLevel="0" collapsed="false">
      <c r="A11586" s="63" t="n">
        <v>20078</v>
      </c>
      <c r="B11586" s="23" t="s">
        <v>1988</v>
      </c>
      <c r="C11586" s="24" t="s">
        <v>1343</v>
      </c>
      <c r="D11586" s="24" t="s">
        <v>23</v>
      </c>
      <c r="E11586" s="62" t="n">
        <v>0.18</v>
      </c>
      <c r="F11586" s="26" t="n">
        <v>16.53</v>
      </c>
      <c r="G11586" s="26" t="n">
        <v>3.04</v>
      </c>
    </row>
    <row r="11587" customFormat="false" ht="38.25" hidden="false" customHeight="false" outlineLevel="0" collapsed="false">
      <c r="A11587" s="63" t="n">
        <v>20139</v>
      </c>
      <c r="B11587" s="23" t="s">
        <v>2217</v>
      </c>
      <c r="C11587" s="24" t="s">
        <v>1343</v>
      </c>
      <c r="D11587" s="24" t="s">
        <v>23</v>
      </c>
      <c r="E11587" s="62" t="n">
        <v>2</v>
      </c>
      <c r="F11587" s="26" t="n">
        <v>56.71</v>
      </c>
      <c r="G11587" s="26" t="n">
        <v>113.42</v>
      </c>
    </row>
    <row r="11588" customFormat="false" ht="38.25" hidden="false" customHeight="false" outlineLevel="0" collapsed="false">
      <c r="A11588" s="63" t="n">
        <v>301</v>
      </c>
      <c r="B11588" s="23" t="s">
        <v>1996</v>
      </c>
      <c r="C11588" s="24" t="s">
        <v>1343</v>
      </c>
      <c r="D11588" s="24" t="s">
        <v>23</v>
      </c>
      <c r="E11588" s="62" t="n">
        <v>6</v>
      </c>
      <c r="F11588" s="26" t="n">
        <v>1.73</v>
      </c>
      <c r="G11588" s="26" t="n">
        <v>10.38</v>
      </c>
    </row>
    <row r="11589" customFormat="false" ht="38.25" hidden="false" customHeight="false" outlineLevel="0" collapsed="false">
      <c r="A11589" s="63" t="s">
        <v>1375</v>
      </c>
      <c r="B11589" s="23" t="s">
        <v>1376</v>
      </c>
      <c r="C11589" s="24" t="s">
        <v>17</v>
      </c>
      <c r="D11589" s="24" t="s">
        <v>1314</v>
      </c>
      <c r="E11589" s="62" t="n">
        <v>0.57</v>
      </c>
      <c r="F11589" s="26" t="n">
        <v>12.7</v>
      </c>
      <c r="G11589" s="26" t="n">
        <v>7.24</v>
      </c>
    </row>
    <row r="11590" customFormat="false" ht="38.25" hidden="false" customHeight="false" outlineLevel="0" collapsed="false">
      <c r="A11590" s="63" t="s">
        <v>1369</v>
      </c>
      <c r="B11590" s="23" t="s">
        <v>1370</v>
      </c>
      <c r="C11590" s="24" t="s">
        <v>17</v>
      </c>
      <c r="D11590" s="24" t="s">
        <v>1314</v>
      </c>
      <c r="E11590" s="62" t="n">
        <v>0.57</v>
      </c>
      <c r="F11590" s="26" t="n">
        <v>15.51</v>
      </c>
      <c r="G11590" s="26" t="n">
        <v>8.84</v>
      </c>
    </row>
    <row r="11591" customFormat="false" ht="15" hidden="false" customHeight="false" outlineLevel="0" collapsed="false">
      <c r="A11591" s="64" t="s">
        <v>1353</v>
      </c>
      <c r="B11591" s="64"/>
      <c r="C11591" s="64"/>
      <c r="D11591" s="64"/>
      <c r="E11591" s="64"/>
      <c r="F11591" s="64"/>
      <c r="G11591" s="65" t="n">
        <v>5.65</v>
      </c>
    </row>
    <row r="11592" customFormat="false" ht="15" hidden="false" customHeight="false" outlineLevel="0" collapsed="false">
      <c r="A11592" s="64" t="s">
        <v>1354</v>
      </c>
      <c r="B11592" s="64"/>
      <c r="C11592" s="64"/>
      <c r="D11592" s="64"/>
      <c r="E11592" s="64"/>
      <c r="F11592" s="64"/>
      <c r="G11592" s="65" t="n">
        <v>65.81</v>
      </c>
    </row>
    <row r="11593" customFormat="false" ht="15" hidden="false" customHeight="false" outlineLevel="0" collapsed="false">
      <c r="A11593" s="64" t="s">
        <v>1355</v>
      </c>
      <c r="B11593" s="64"/>
      <c r="C11593" s="64"/>
      <c r="D11593" s="64"/>
      <c r="E11593" s="64"/>
      <c r="F11593" s="64"/>
      <c r="G11593" s="65" t="n">
        <v>71.46</v>
      </c>
    </row>
    <row r="11594" customFormat="false" ht="15" hidden="false" customHeight="false" outlineLevel="0" collapsed="false">
      <c r="A11594" s="64" t="s">
        <v>1356</v>
      </c>
      <c r="B11594" s="64"/>
      <c r="C11594" s="64"/>
      <c r="D11594" s="64"/>
      <c r="E11594" s="64"/>
      <c r="F11594" s="64"/>
      <c r="G11594" s="65" t="n">
        <v>0</v>
      </c>
    </row>
    <row r="11595" customFormat="false" ht="15" hidden="false" customHeight="false" outlineLevel="0" collapsed="false">
      <c r="A11595" s="64" t="s">
        <v>1357</v>
      </c>
      <c r="B11595" s="64"/>
      <c r="C11595" s="64"/>
      <c r="D11595" s="64"/>
      <c r="E11595" s="64"/>
      <c r="F11595" s="64"/>
      <c r="G11595" s="65" t="n">
        <v>18.33</v>
      </c>
    </row>
    <row r="11596" customFormat="false" ht="15" hidden="false" customHeight="false" outlineLevel="0" collapsed="false">
      <c r="A11596" s="64" t="s">
        <v>1358</v>
      </c>
      <c r="B11596" s="64"/>
      <c r="C11596" s="64"/>
      <c r="D11596" s="64"/>
      <c r="E11596" s="64"/>
      <c r="F11596" s="64"/>
      <c r="G11596" s="65" t="n">
        <v>0</v>
      </c>
    </row>
    <row r="11597" customFormat="false" ht="15" hidden="false" customHeight="false" outlineLevel="0" collapsed="false">
      <c r="A11597" s="64" t="s">
        <v>1359</v>
      </c>
      <c r="B11597" s="64"/>
      <c r="C11597" s="64"/>
      <c r="D11597" s="64"/>
      <c r="E11597" s="64"/>
      <c r="F11597" s="64"/>
      <c r="G11597" s="65" t="n">
        <v>18.33</v>
      </c>
    </row>
    <row r="11598" customFormat="false" ht="15" hidden="false" customHeight="false" outlineLevel="0" collapsed="false">
      <c r="A11598" s="64" t="s">
        <v>1360</v>
      </c>
      <c r="B11598" s="64"/>
      <c r="C11598" s="64"/>
      <c r="D11598" s="64"/>
      <c r="E11598" s="64"/>
      <c r="F11598" s="64"/>
      <c r="G11598" s="65" t="n">
        <v>89.79</v>
      </c>
    </row>
    <row r="11599" customFormat="false" ht="15" hidden="false" customHeight="false" outlineLevel="0" collapsed="false">
      <c r="A11599" s="64" t="s">
        <v>1361</v>
      </c>
      <c r="B11599" s="64"/>
      <c r="C11599" s="64"/>
      <c r="D11599" s="64"/>
      <c r="E11599" s="64"/>
      <c r="F11599" s="64"/>
      <c r="G11599" s="65" t="n">
        <v>2</v>
      </c>
    </row>
    <row r="11600" customFormat="false" ht="15" hidden="false" customHeight="false" outlineLevel="0" collapsed="false">
      <c r="A11600" s="64" t="s">
        <v>1362</v>
      </c>
      <c r="B11600" s="64"/>
      <c r="C11600" s="64"/>
      <c r="D11600" s="64"/>
      <c r="E11600" s="64"/>
      <c r="F11600" s="64"/>
      <c r="G11600" s="65" t="n">
        <f aca="false">G11598*G11599</f>
        <v>179.58</v>
      </c>
    </row>
    <row r="11601" customFormat="false" ht="15" hidden="false" customHeight="false" outlineLevel="0" collapsed="false">
      <c r="A11601" s="66"/>
      <c r="B11601" s="66"/>
      <c r="C11601" s="66"/>
      <c r="D11601" s="66"/>
      <c r="E11601" s="66"/>
      <c r="F11601" s="66"/>
      <c r="G11601" s="66"/>
    </row>
    <row r="11602" customFormat="false" ht="63.75" hidden="false" customHeight="false" outlineLevel="0" collapsed="false">
      <c r="A11602" s="30" t="s">
        <v>1246</v>
      </c>
      <c r="B11602" s="30" t="s">
        <v>719</v>
      </c>
      <c r="C11602" s="61" t="s">
        <v>17</v>
      </c>
      <c r="D11602" s="61" t="s">
        <v>49</v>
      </c>
      <c r="E11602" s="62"/>
      <c r="F11602" s="25"/>
      <c r="G11602" s="25"/>
    </row>
    <row r="11603" customFormat="false" ht="25.5" hidden="false" customHeight="false" outlineLevel="0" collapsed="false">
      <c r="A11603" s="63" t="n">
        <v>122</v>
      </c>
      <c r="B11603" s="23" t="s">
        <v>1946</v>
      </c>
      <c r="C11603" s="24" t="s">
        <v>1343</v>
      </c>
      <c r="D11603" s="24" t="s">
        <v>23</v>
      </c>
      <c r="E11603" s="62" t="n">
        <v>0.02</v>
      </c>
      <c r="F11603" s="26" t="n">
        <v>45.16</v>
      </c>
      <c r="G11603" s="26" t="n">
        <v>1.12</v>
      </c>
    </row>
    <row r="11604" customFormat="false" ht="25.5" hidden="false" customHeight="false" outlineLevel="0" collapsed="false">
      <c r="A11604" s="63" t="n">
        <v>20083</v>
      </c>
      <c r="B11604" s="23" t="s">
        <v>1947</v>
      </c>
      <c r="C11604" s="24" t="s">
        <v>1343</v>
      </c>
      <c r="D11604" s="24" t="s">
        <v>23</v>
      </c>
      <c r="E11604" s="62" t="n">
        <v>0.04</v>
      </c>
      <c r="F11604" s="26" t="n">
        <v>39.22</v>
      </c>
      <c r="G11604" s="26" t="n">
        <v>1.51</v>
      </c>
    </row>
    <row r="11605" customFormat="false" ht="38.25" hidden="false" customHeight="false" outlineLevel="0" collapsed="false">
      <c r="A11605" s="63" t="n">
        <v>3767</v>
      </c>
      <c r="B11605" s="23" t="s">
        <v>1945</v>
      </c>
      <c r="C11605" s="24" t="s">
        <v>1343</v>
      </c>
      <c r="D11605" s="24" t="s">
        <v>23</v>
      </c>
      <c r="E11605" s="62" t="n">
        <v>0.19</v>
      </c>
      <c r="F11605" s="26" t="n">
        <v>0.66</v>
      </c>
      <c r="G11605" s="26" t="n">
        <v>0.12</v>
      </c>
    </row>
    <row r="11606" customFormat="false" ht="38.25" hidden="false" customHeight="false" outlineLevel="0" collapsed="false">
      <c r="A11606" s="63" t="s">
        <v>1375</v>
      </c>
      <c r="B11606" s="23" t="s">
        <v>1376</v>
      </c>
      <c r="C11606" s="24" t="s">
        <v>17</v>
      </c>
      <c r="D11606" s="24" t="s">
        <v>1314</v>
      </c>
      <c r="E11606" s="62" t="n">
        <v>0.56</v>
      </c>
      <c r="F11606" s="26" t="n">
        <v>12.7</v>
      </c>
      <c r="G11606" s="26" t="n">
        <v>7.11</v>
      </c>
    </row>
    <row r="11607" customFormat="false" ht="38.25" hidden="false" customHeight="false" outlineLevel="0" collapsed="false">
      <c r="A11607" s="63" t="s">
        <v>1369</v>
      </c>
      <c r="B11607" s="23" t="s">
        <v>1370</v>
      </c>
      <c r="C11607" s="24" t="s">
        <v>17</v>
      </c>
      <c r="D11607" s="24" t="s">
        <v>1314</v>
      </c>
      <c r="E11607" s="62" t="n">
        <v>0.56</v>
      </c>
      <c r="F11607" s="26" t="n">
        <v>15.51</v>
      </c>
      <c r="G11607" s="26" t="n">
        <v>8.68</v>
      </c>
    </row>
    <row r="11608" customFormat="false" ht="38.25" hidden="false" customHeight="false" outlineLevel="0" collapsed="false">
      <c r="A11608" s="63" t="n">
        <v>9837</v>
      </c>
      <c r="B11608" s="23" t="s">
        <v>2007</v>
      </c>
      <c r="C11608" s="24" t="s">
        <v>1343</v>
      </c>
      <c r="D11608" s="24" t="s">
        <v>49</v>
      </c>
      <c r="E11608" s="62" t="n">
        <v>1.05</v>
      </c>
      <c r="F11608" s="26" t="n">
        <v>6.44</v>
      </c>
      <c r="G11608" s="26" t="n">
        <v>6.76</v>
      </c>
    </row>
    <row r="11609" customFormat="false" ht="15" hidden="false" customHeight="false" outlineLevel="0" collapsed="false">
      <c r="A11609" s="64" t="s">
        <v>1353</v>
      </c>
      <c r="B11609" s="64"/>
      <c r="C11609" s="64"/>
      <c r="D11609" s="64"/>
      <c r="E11609" s="64"/>
      <c r="F11609" s="64"/>
      <c r="G11609" s="65" t="n">
        <v>11.09</v>
      </c>
    </row>
    <row r="11610" customFormat="false" ht="15" hidden="false" customHeight="false" outlineLevel="0" collapsed="false">
      <c r="A11610" s="64" t="s">
        <v>1354</v>
      </c>
      <c r="B11610" s="64"/>
      <c r="C11610" s="64"/>
      <c r="D11610" s="64"/>
      <c r="E11610" s="64"/>
      <c r="F11610" s="64"/>
      <c r="G11610" s="65" t="n">
        <v>14.21</v>
      </c>
    </row>
    <row r="11611" customFormat="false" ht="15" hidden="false" customHeight="false" outlineLevel="0" collapsed="false">
      <c r="A11611" s="64" t="s">
        <v>1355</v>
      </c>
      <c r="B11611" s="64"/>
      <c r="C11611" s="64"/>
      <c r="D11611" s="64"/>
      <c r="E11611" s="64"/>
      <c r="F11611" s="64"/>
      <c r="G11611" s="65" t="n">
        <v>25.31</v>
      </c>
    </row>
    <row r="11612" customFormat="false" ht="15" hidden="false" customHeight="false" outlineLevel="0" collapsed="false">
      <c r="A11612" s="64" t="s">
        <v>1356</v>
      </c>
      <c r="B11612" s="64"/>
      <c r="C11612" s="64"/>
      <c r="D11612" s="64"/>
      <c r="E11612" s="64"/>
      <c r="F11612" s="64"/>
      <c r="G11612" s="65" t="n">
        <v>0</v>
      </c>
    </row>
    <row r="11613" customFormat="false" ht="15" hidden="false" customHeight="false" outlineLevel="0" collapsed="false">
      <c r="A11613" s="64" t="s">
        <v>1357</v>
      </c>
      <c r="B11613" s="64"/>
      <c r="C11613" s="64"/>
      <c r="D11613" s="64"/>
      <c r="E11613" s="64"/>
      <c r="F11613" s="64"/>
      <c r="G11613" s="65" t="n">
        <v>6.49</v>
      </c>
    </row>
    <row r="11614" customFormat="false" ht="15" hidden="false" customHeight="false" outlineLevel="0" collapsed="false">
      <c r="A11614" s="64" t="s">
        <v>1358</v>
      </c>
      <c r="B11614" s="64"/>
      <c r="C11614" s="64"/>
      <c r="D11614" s="64"/>
      <c r="E11614" s="64"/>
      <c r="F11614" s="64"/>
      <c r="G11614" s="65" t="n">
        <v>0</v>
      </c>
    </row>
    <row r="11615" customFormat="false" ht="15" hidden="false" customHeight="false" outlineLevel="0" collapsed="false">
      <c r="A11615" s="64" t="s">
        <v>1359</v>
      </c>
      <c r="B11615" s="64"/>
      <c r="C11615" s="64"/>
      <c r="D11615" s="64"/>
      <c r="E11615" s="64"/>
      <c r="F11615" s="64"/>
      <c r="G11615" s="65" t="n">
        <v>6.49</v>
      </c>
    </row>
    <row r="11616" customFormat="false" ht="15" hidden="false" customHeight="false" outlineLevel="0" collapsed="false">
      <c r="A11616" s="64" t="s">
        <v>1360</v>
      </c>
      <c r="B11616" s="64"/>
      <c r="C11616" s="64"/>
      <c r="D11616" s="64"/>
      <c r="E11616" s="64"/>
      <c r="F11616" s="64"/>
      <c r="G11616" s="65" t="n">
        <v>31.8</v>
      </c>
    </row>
    <row r="11617" customFormat="false" ht="15" hidden="false" customHeight="false" outlineLevel="0" collapsed="false">
      <c r="A11617" s="64" t="s">
        <v>1361</v>
      </c>
      <c r="B11617" s="64"/>
      <c r="C11617" s="64"/>
      <c r="D11617" s="64"/>
      <c r="E11617" s="64"/>
      <c r="F11617" s="64"/>
      <c r="G11617" s="65" t="n">
        <v>1</v>
      </c>
    </row>
    <row r="11618" customFormat="false" ht="15" hidden="false" customHeight="false" outlineLevel="0" collapsed="false">
      <c r="A11618" s="64" t="s">
        <v>1362</v>
      </c>
      <c r="B11618" s="64"/>
      <c r="C11618" s="64"/>
      <c r="D11618" s="64"/>
      <c r="E11618" s="64"/>
      <c r="F11618" s="64"/>
      <c r="G11618" s="65" t="n">
        <f aca="false">G11616*G11617</f>
        <v>31.8</v>
      </c>
    </row>
    <row r="11619" customFormat="false" ht="15" hidden="false" customHeight="false" outlineLevel="0" collapsed="false">
      <c r="A11619" s="66"/>
      <c r="B11619" s="66"/>
      <c r="C11619" s="66"/>
      <c r="D11619" s="66"/>
      <c r="E11619" s="66"/>
      <c r="F11619" s="66"/>
      <c r="G11619" s="66"/>
    </row>
    <row r="11620" customFormat="false" ht="63.75" hidden="false" customHeight="false" outlineLevel="0" collapsed="false">
      <c r="A11620" s="30" t="s">
        <v>1247</v>
      </c>
      <c r="B11620" s="30" t="s">
        <v>690</v>
      </c>
      <c r="C11620" s="61" t="s">
        <v>17</v>
      </c>
      <c r="D11620" s="61" t="s">
        <v>49</v>
      </c>
      <c r="E11620" s="62"/>
      <c r="F11620" s="25"/>
      <c r="G11620" s="25"/>
    </row>
    <row r="11621" customFormat="false" ht="25.5" hidden="false" customHeight="false" outlineLevel="0" collapsed="false">
      <c r="A11621" s="63" t="n">
        <v>122</v>
      </c>
      <c r="B11621" s="23" t="s">
        <v>1946</v>
      </c>
      <c r="C11621" s="24" t="s">
        <v>1343</v>
      </c>
      <c r="D11621" s="24" t="s">
        <v>23</v>
      </c>
      <c r="E11621" s="62" t="n">
        <v>5.75</v>
      </c>
      <c r="F11621" s="26" t="n">
        <v>45.16</v>
      </c>
      <c r="G11621" s="26" t="n">
        <v>259.83</v>
      </c>
    </row>
    <row r="11622" customFormat="false" ht="25.5" hidden="false" customHeight="false" outlineLevel="0" collapsed="false">
      <c r="A11622" s="63" t="n">
        <v>20083</v>
      </c>
      <c r="B11622" s="23" t="s">
        <v>1947</v>
      </c>
      <c r="C11622" s="24" t="s">
        <v>1343</v>
      </c>
      <c r="D11622" s="24" t="s">
        <v>23</v>
      </c>
      <c r="E11622" s="62" t="n">
        <v>9.4</v>
      </c>
      <c r="F11622" s="26" t="n">
        <v>39.22</v>
      </c>
      <c r="G11622" s="26" t="n">
        <v>368.63</v>
      </c>
    </row>
    <row r="11623" customFormat="false" ht="38.25" hidden="false" customHeight="false" outlineLevel="0" collapsed="false">
      <c r="A11623" s="63" t="n">
        <v>3767</v>
      </c>
      <c r="B11623" s="23" t="s">
        <v>1945</v>
      </c>
      <c r="C11623" s="24" t="s">
        <v>1343</v>
      </c>
      <c r="D11623" s="24" t="s">
        <v>23</v>
      </c>
      <c r="E11623" s="62" t="n">
        <v>39.15</v>
      </c>
      <c r="F11623" s="26" t="n">
        <v>0.66</v>
      </c>
      <c r="G11623" s="26" t="n">
        <v>25.84</v>
      </c>
    </row>
    <row r="11624" customFormat="false" ht="38.25" hidden="false" customHeight="false" outlineLevel="0" collapsed="false">
      <c r="A11624" s="63" t="s">
        <v>1375</v>
      </c>
      <c r="B11624" s="23" t="s">
        <v>1376</v>
      </c>
      <c r="C11624" s="24" t="s">
        <v>17</v>
      </c>
      <c r="D11624" s="24" t="s">
        <v>1314</v>
      </c>
      <c r="E11624" s="62" t="n">
        <v>117.29</v>
      </c>
      <c r="F11624" s="26" t="n">
        <v>12.7</v>
      </c>
      <c r="G11624" s="26" t="n">
        <v>1489.3</v>
      </c>
    </row>
    <row r="11625" customFormat="false" ht="38.25" hidden="false" customHeight="false" outlineLevel="0" collapsed="false">
      <c r="A11625" s="63" t="s">
        <v>1369</v>
      </c>
      <c r="B11625" s="23" t="s">
        <v>1370</v>
      </c>
      <c r="C11625" s="24" t="s">
        <v>17</v>
      </c>
      <c r="D11625" s="24" t="s">
        <v>1314</v>
      </c>
      <c r="E11625" s="62" t="n">
        <v>117.29</v>
      </c>
      <c r="F11625" s="26" t="n">
        <v>15.51</v>
      </c>
      <c r="G11625" s="26" t="n">
        <v>1818.88</v>
      </c>
    </row>
    <row r="11626" customFormat="false" ht="38.25" hidden="false" customHeight="false" outlineLevel="0" collapsed="false">
      <c r="A11626" s="63" t="n">
        <v>9836</v>
      </c>
      <c r="B11626" s="23" t="s">
        <v>1993</v>
      </c>
      <c r="C11626" s="24" t="s">
        <v>1343</v>
      </c>
      <c r="D11626" s="24" t="s">
        <v>49</v>
      </c>
      <c r="E11626" s="62" t="n">
        <v>166.43</v>
      </c>
      <c r="F11626" s="26" t="n">
        <v>7.32</v>
      </c>
      <c r="G11626" s="26" t="n">
        <v>1218.23</v>
      </c>
    </row>
    <row r="11627" customFormat="false" ht="15" hidden="false" customHeight="false" outlineLevel="0" collapsed="false">
      <c r="A11627" s="64" t="s">
        <v>1353</v>
      </c>
      <c r="B11627" s="64"/>
      <c r="C11627" s="64"/>
      <c r="D11627" s="64"/>
      <c r="E11627" s="64"/>
      <c r="F11627" s="64"/>
      <c r="G11627" s="65" t="n">
        <v>14.66</v>
      </c>
    </row>
    <row r="11628" customFormat="false" ht="15" hidden="false" customHeight="false" outlineLevel="0" collapsed="false">
      <c r="A11628" s="64" t="s">
        <v>1354</v>
      </c>
      <c r="B11628" s="64"/>
      <c r="C11628" s="64"/>
      <c r="D11628" s="64"/>
      <c r="E11628" s="64"/>
      <c r="F11628" s="64"/>
      <c r="G11628" s="65" t="n">
        <v>18.03</v>
      </c>
    </row>
    <row r="11629" customFormat="false" ht="15" hidden="false" customHeight="false" outlineLevel="0" collapsed="false">
      <c r="A11629" s="64" t="s">
        <v>1355</v>
      </c>
      <c r="B11629" s="64"/>
      <c r="C11629" s="64"/>
      <c r="D11629" s="64"/>
      <c r="E11629" s="64"/>
      <c r="F11629" s="64"/>
      <c r="G11629" s="65" t="n">
        <v>32.69</v>
      </c>
    </row>
    <row r="11630" customFormat="false" ht="15" hidden="false" customHeight="false" outlineLevel="0" collapsed="false">
      <c r="A11630" s="64" t="s">
        <v>1356</v>
      </c>
      <c r="B11630" s="64"/>
      <c r="C11630" s="64"/>
      <c r="D11630" s="64"/>
      <c r="E11630" s="64"/>
      <c r="F11630" s="64"/>
      <c r="G11630" s="65" t="n">
        <v>0</v>
      </c>
    </row>
    <row r="11631" customFormat="false" ht="15" hidden="false" customHeight="false" outlineLevel="0" collapsed="false">
      <c r="A11631" s="64" t="s">
        <v>1357</v>
      </c>
      <c r="B11631" s="64"/>
      <c r="C11631" s="64"/>
      <c r="D11631" s="64"/>
      <c r="E11631" s="64"/>
      <c r="F11631" s="64"/>
      <c r="G11631" s="65" t="n">
        <v>8.38</v>
      </c>
    </row>
    <row r="11632" customFormat="false" ht="15" hidden="false" customHeight="false" outlineLevel="0" collapsed="false">
      <c r="A11632" s="64" t="s">
        <v>1358</v>
      </c>
      <c r="B11632" s="64"/>
      <c r="C11632" s="64"/>
      <c r="D11632" s="64"/>
      <c r="E11632" s="64"/>
      <c r="F11632" s="64"/>
      <c r="G11632" s="65" t="n">
        <v>0</v>
      </c>
    </row>
    <row r="11633" customFormat="false" ht="15" hidden="false" customHeight="false" outlineLevel="0" collapsed="false">
      <c r="A11633" s="64" t="s">
        <v>1359</v>
      </c>
      <c r="B11633" s="64"/>
      <c r="C11633" s="64"/>
      <c r="D11633" s="64"/>
      <c r="E11633" s="64"/>
      <c r="F11633" s="64"/>
      <c r="G11633" s="65" t="n">
        <v>8.38</v>
      </c>
    </row>
    <row r="11634" customFormat="false" ht="15" hidden="false" customHeight="false" outlineLevel="0" collapsed="false">
      <c r="A11634" s="64" t="s">
        <v>1360</v>
      </c>
      <c r="B11634" s="64"/>
      <c r="C11634" s="64"/>
      <c r="D11634" s="64"/>
      <c r="E11634" s="64"/>
      <c r="F11634" s="64"/>
      <c r="G11634" s="65" t="n">
        <v>41.07</v>
      </c>
    </row>
    <row r="11635" customFormat="false" ht="15" hidden="false" customHeight="false" outlineLevel="0" collapsed="false">
      <c r="A11635" s="64" t="s">
        <v>1361</v>
      </c>
      <c r="B11635" s="64"/>
      <c r="C11635" s="64"/>
      <c r="D11635" s="64"/>
      <c r="E11635" s="64"/>
      <c r="F11635" s="64"/>
      <c r="G11635" s="65" t="n">
        <v>158.5</v>
      </c>
    </row>
    <row r="11636" customFormat="false" ht="15" hidden="false" customHeight="false" outlineLevel="0" collapsed="false">
      <c r="A11636" s="64" t="s">
        <v>1362</v>
      </c>
      <c r="B11636" s="64"/>
      <c r="C11636" s="64"/>
      <c r="D11636" s="64"/>
      <c r="E11636" s="64"/>
      <c r="F11636" s="64"/>
      <c r="G11636" s="65" t="n">
        <f aca="false">G11634*G11635</f>
        <v>6509.595</v>
      </c>
    </row>
    <row r="11637" customFormat="false" ht="15" hidden="false" customHeight="false" outlineLevel="0" collapsed="false">
      <c r="A11637" s="66"/>
      <c r="B11637" s="66"/>
      <c r="C11637" s="66"/>
      <c r="D11637" s="66"/>
      <c r="E11637" s="66"/>
      <c r="F11637" s="66"/>
      <c r="G11637" s="66"/>
    </row>
    <row r="11638" customFormat="false" ht="76.5" hidden="false" customHeight="false" outlineLevel="0" collapsed="false">
      <c r="A11638" s="30" t="s">
        <v>1248</v>
      </c>
      <c r="B11638" s="30" t="s">
        <v>696</v>
      </c>
      <c r="C11638" s="61" t="s">
        <v>17</v>
      </c>
      <c r="D11638" s="61" t="s">
        <v>23</v>
      </c>
      <c r="E11638" s="62"/>
      <c r="F11638" s="25"/>
      <c r="G11638" s="25"/>
    </row>
    <row r="11639" customFormat="false" ht="51" hidden="false" customHeight="false" outlineLevel="0" collapsed="false">
      <c r="A11639" s="63" t="n">
        <v>20078</v>
      </c>
      <c r="B11639" s="23" t="s">
        <v>1988</v>
      </c>
      <c r="C11639" s="24" t="s">
        <v>1343</v>
      </c>
      <c r="D11639" s="24" t="s">
        <v>23</v>
      </c>
      <c r="E11639" s="62" t="n">
        <v>0.74</v>
      </c>
      <c r="F11639" s="26" t="n">
        <v>16.53</v>
      </c>
      <c r="G11639" s="26" t="n">
        <v>12.17</v>
      </c>
    </row>
    <row r="11640" customFormat="false" ht="38.25" hidden="false" customHeight="false" outlineLevel="0" collapsed="false">
      <c r="A11640" s="63" t="n">
        <v>301</v>
      </c>
      <c r="B11640" s="23" t="s">
        <v>1996</v>
      </c>
      <c r="C11640" s="24" t="s">
        <v>1343</v>
      </c>
      <c r="D11640" s="24" t="s">
        <v>23</v>
      </c>
      <c r="E11640" s="62" t="n">
        <v>16</v>
      </c>
      <c r="F11640" s="26" t="n">
        <v>1.73</v>
      </c>
      <c r="G11640" s="26" t="n">
        <v>27.68</v>
      </c>
    </row>
    <row r="11641" customFormat="false" ht="38.25" hidden="false" customHeight="false" outlineLevel="0" collapsed="false">
      <c r="A11641" s="63" t="n">
        <v>3520</v>
      </c>
      <c r="B11641" s="23" t="s">
        <v>1997</v>
      </c>
      <c r="C11641" s="24" t="s">
        <v>1343</v>
      </c>
      <c r="D11641" s="24" t="s">
        <v>23</v>
      </c>
      <c r="E11641" s="62" t="n">
        <v>16</v>
      </c>
      <c r="F11641" s="26" t="n">
        <v>5.45</v>
      </c>
      <c r="G11641" s="26" t="n">
        <v>87.2</v>
      </c>
    </row>
    <row r="11642" customFormat="false" ht="38.25" hidden="false" customHeight="false" outlineLevel="0" collapsed="false">
      <c r="A11642" s="63" t="s">
        <v>1375</v>
      </c>
      <c r="B11642" s="23" t="s">
        <v>1376</v>
      </c>
      <c r="C11642" s="24" t="s">
        <v>17</v>
      </c>
      <c r="D11642" s="24" t="s">
        <v>1314</v>
      </c>
      <c r="E11642" s="62" t="n">
        <v>4</v>
      </c>
      <c r="F11642" s="26" t="n">
        <v>12.7</v>
      </c>
      <c r="G11642" s="26" t="n">
        <v>50.79</v>
      </c>
    </row>
    <row r="11643" customFormat="false" ht="38.25" hidden="false" customHeight="false" outlineLevel="0" collapsed="false">
      <c r="A11643" s="63" t="s">
        <v>1369</v>
      </c>
      <c r="B11643" s="23" t="s">
        <v>1370</v>
      </c>
      <c r="C11643" s="24" t="s">
        <v>17</v>
      </c>
      <c r="D11643" s="24" t="s">
        <v>1314</v>
      </c>
      <c r="E11643" s="62" t="n">
        <v>4</v>
      </c>
      <c r="F11643" s="26" t="n">
        <v>15.51</v>
      </c>
      <c r="G11643" s="26" t="n">
        <v>62.03</v>
      </c>
    </row>
    <row r="11644" customFormat="false" ht="15" hidden="false" customHeight="false" outlineLevel="0" collapsed="false">
      <c r="A11644" s="64" t="s">
        <v>1353</v>
      </c>
      <c r="B11644" s="64"/>
      <c r="C11644" s="64"/>
      <c r="D11644" s="64"/>
      <c r="E11644" s="64"/>
      <c r="F11644" s="64"/>
      <c r="G11644" s="65" t="n">
        <v>4.95</v>
      </c>
    </row>
    <row r="11645" customFormat="false" ht="15" hidden="false" customHeight="false" outlineLevel="0" collapsed="false">
      <c r="A11645" s="64" t="s">
        <v>1354</v>
      </c>
      <c r="B11645" s="64"/>
      <c r="C11645" s="64"/>
      <c r="D11645" s="64"/>
      <c r="E11645" s="64"/>
      <c r="F11645" s="64"/>
      <c r="G11645" s="65" t="n">
        <v>10.04</v>
      </c>
    </row>
    <row r="11646" customFormat="false" ht="15" hidden="false" customHeight="false" outlineLevel="0" collapsed="false">
      <c r="A11646" s="64" t="s">
        <v>1355</v>
      </c>
      <c r="B11646" s="64"/>
      <c r="C11646" s="64"/>
      <c r="D11646" s="64"/>
      <c r="E11646" s="64"/>
      <c r="F11646" s="64"/>
      <c r="G11646" s="65" t="n">
        <v>14.99</v>
      </c>
    </row>
    <row r="11647" customFormat="false" ht="15" hidden="false" customHeight="false" outlineLevel="0" collapsed="false">
      <c r="A11647" s="64" t="s">
        <v>1356</v>
      </c>
      <c r="B11647" s="64"/>
      <c r="C11647" s="64"/>
      <c r="D11647" s="64"/>
      <c r="E11647" s="64"/>
      <c r="F11647" s="64"/>
      <c r="G11647" s="65" t="n">
        <v>0</v>
      </c>
    </row>
    <row r="11648" customFormat="false" ht="15" hidden="false" customHeight="false" outlineLevel="0" collapsed="false">
      <c r="A11648" s="64" t="s">
        <v>1357</v>
      </c>
      <c r="B11648" s="64"/>
      <c r="C11648" s="64"/>
      <c r="D11648" s="64"/>
      <c r="E11648" s="64"/>
      <c r="F11648" s="64"/>
      <c r="G11648" s="65" t="n">
        <v>3.85</v>
      </c>
    </row>
    <row r="11649" customFormat="false" ht="15" hidden="false" customHeight="false" outlineLevel="0" collapsed="false">
      <c r="A11649" s="64" t="s">
        <v>1358</v>
      </c>
      <c r="B11649" s="64"/>
      <c r="C11649" s="64"/>
      <c r="D11649" s="64"/>
      <c r="E11649" s="64"/>
      <c r="F11649" s="64"/>
      <c r="G11649" s="65" t="n">
        <v>0</v>
      </c>
    </row>
    <row r="11650" customFormat="false" ht="15" hidden="false" customHeight="false" outlineLevel="0" collapsed="false">
      <c r="A11650" s="64" t="s">
        <v>1359</v>
      </c>
      <c r="B11650" s="64"/>
      <c r="C11650" s="64"/>
      <c r="D11650" s="64"/>
      <c r="E11650" s="64"/>
      <c r="F11650" s="64"/>
      <c r="G11650" s="65" t="n">
        <v>3.85</v>
      </c>
    </row>
    <row r="11651" customFormat="false" ht="15" hidden="false" customHeight="false" outlineLevel="0" collapsed="false">
      <c r="A11651" s="64" t="s">
        <v>1360</v>
      </c>
      <c r="B11651" s="64"/>
      <c r="C11651" s="64"/>
      <c r="D11651" s="64"/>
      <c r="E11651" s="64"/>
      <c r="F11651" s="64"/>
      <c r="G11651" s="65" t="n">
        <v>18.84</v>
      </c>
    </row>
    <row r="11652" customFormat="false" ht="15" hidden="false" customHeight="false" outlineLevel="0" collapsed="false">
      <c r="A11652" s="64" t="s">
        <v>1361</v>
      </c>
      <c r="B11652" s="64"/>
      <c r="C11652" s="64"/>
      <c r="D11652" s="64"/>
      <c r="E11652" s="64"/>
      <c r="F11652" s="64"/>
      <c r="G11652" s="65" t="n">
        <v>16</v>
      </c>
    </row>
    <row r="11653" customFormat="false" ht="15" hidden="false" customHeight="false" outlineLevel="0" collapsed="false">
      <c r="A11653" s="64" t="s">
        <v>1362</v>
      </c>
      <c r="B11653" s="64"/>
      <c r="C11653" s="64"/>
      <c r="D11653" s="64"/>
      <c r="E11653" s="64"/>
      <c r="F11653" s="64"/>
      <c r="G11653" s="65" t="n">
        <f aca="false">G11651*G11652</f>
        <v>301.44</v>
      </c>
    </row>
    <row r="11654" customFormat="false" ht="15" hidden="false" customHeight="false" outlineLevel="0" collapsed="false">
      <c r="A11654" s="66"/>
      <c r="B11654" s="66"/>
      <c r="C11654" s="66"/>
      <c r="D11654" s="66"/>
      <c r="E11654" s="66"/>
      <c r="F11654" s="66"/>
      <c r="G11654" s="66"/>
    </row>
    <row r="11655" customFormat="false" ht="76.5" hidden="false" customHeight="false" outlineLevel="0" collapsed="false">
      <c r="A11655" s="30" t="s">
        <v>1249</v>
      </c>
      <c r="B11655" s="30" t="s">
        <v>723</v>
      </c>
      <c r="C11655" s="61" t="s">
        <v>17</v>
      </c>
      <c r="D11655" s="61" t="s">
        <v>23</v>
      </c>
      <c r="E11655" s="62"/>
      <c r="F11655" s="25"/>
      <c r="G11655" s="25"/>
    </row>
    <row r="11656" customFormat="false" ht="25.5" hidden="false" customHeight="false" outlineLevel="0" collapsed="false">
      <c r="A11656" s="63" t="n">
        <v>1966</v>
      </c>
      <c r="B11656" s="23" t="s">
        <v>2008</v>
      </c>
      <c r="C11656" s="24" t="s">
        <v>1343</v>
      </c>
      <c r="D11656" s="24" t="s">
        <v>23</v>
      </c>
      <c r="E11656" s="62" t="n">
        <v>8</v>
      </c>
      <c r="F11656" s="26" t="n">
        <v>12.45</v>
      </c>
      <c r="G11656" s="26" t="n">
        <v>99.6</v>
      </c>
    </row>
    <row r="11657" customFormat="false" ht="51" hidden="false" customHeight="false" outlineLevel="0" collapsed="false">
      <c r="A11657" s="63" t="n">
        <v>20078</v>
      </c>
      <c r="B11657" s="23" t="s">
        <v>1988</v>
      </c>
      <c r="C11657" s="24" t="s">
        <v>1343</v>
      </c>
      <c r="D11657" s="24" t="s">
        <v>23</v>
      </c>
      <c r="E11657" s="62" t="n">
        <v>0.37</v>
      </c>
      <c r="F11657" s="26" t="n">
        <v>16.53</v>
      </c>
      <c r="G11657" s="26" t="n">
        <v>6.08</v>
      </c>
    </row>
    <row r="11658" customFormat="false" ht="38.25" hidden="false" customHeight="false" outlineLevel="0" collapsed="false">
      <c r="A11658" s="63" t="n">
        <v>301</v>
      </c>
      <c r="B11658" s="23" t="s">
        <v>1996</v>
      </c>
      <c r="C11658" s="24" t="s">
        <v>1343</v>
      </c>
      <c r="D11658" s="24" t="s">
        <v>23</v>
      </c>
      <c r="E11658" s="62" t="n">
        <v>8</v>
      </c>
      <c r="F11658" s="26" t="n">
        <v>1.73</v>
      </c>
      <c r="G11658" s="26" t="n">
        <v>13.84</v>
      </c>
    </row>
    <row r="11659" customFormat="false" ht="38.25" hidden="false" customHeight="false" outlineLevel="0" collapsed="false">
      <c r="A11659" s="63" t="s">
        <v>1375</v>
      </c>
      <c r="B11659" s="23" t="s">
        <v>1376</v>
      </c>
      <c r="C11659" s="24" t="s">
        <v>17</v>
      </c>
      <c r="D11659" s="24" t="s">
        <v>1314</v>
      </c>
      <c r="E11659" s="62" t="n">
        <v>2</v>
      </c>
      <c r="F11659" s="26" t="n">
        <v>12.7</v>
      </c>
      <c r="G11659" s="26" t="n">
        <v>25.4</v>
      </c>
    </row>
    <row r="11660" customFormat="false" ht="38.25" hidden="false" customHeight="false" outlineLevel="0" collapsed="false">
      <c r="A11660" s="63" t="s">
        <v>1369</v>
      </c>
      <c r="B11660" s="23" t="s">
        <v>1370</v>
      </c>
      <c r="C11660" s="24" t="s">
        <v>17</v>
      </c>
      <c r="D11660" s="24" t="s">
        <v>1314</v>
      </c>
      <c r="E11660" s="62" t="n">
        <v>2</v>
      </c>
      <c r="F11660" s="26" t="n">
        <v>15.51</v>
      </c>
      <c r="G11660" s="26" t="n">
        <v>31.02</v>
      </c>
    </row>
    <row r="11661" customFormat="false" ht="15" hidden="false" customHeight="false" outlineLevel="0" collapsed="false">
      <c r="A11661" s="64" t="s">
        <v>1353</v>
      </c>
      <c r="B11661" s="64"/>
      <c r="C11661" s="64"/>
      <c r="D11661" s="64"/>
      <c r="E11661" s="64"/>
      <c r="F11661" s="64"/>
      <c r="G11661" s="65" t="n">
        <v>4.95</v>
      </c>
    </row>
    <row r="11662" customFormat="false" ht="15" hidden="false" customHeight="false" outlineLevel="0" collapsed="false">
      <c r="A11662" s="64" t="s">
        <v>1354</v>
      </c>
      <c r="B11662" s="64"/>
      <c r="C11662" s="64"/>
      <c r="D11662" s="64"/>
      <c r="E11662" s="64"/>
      <c r="F11662" s="64"/>
      <c r="G11662" s="65" t="n">
        <v>17.04</v>
      </c>
    </row>
    <row r="11663" customFormat="false" ht="15" hidden="false" customHeight="false" outlineLevel="0" collapsed="false">
      <c r="A11663" s="64" t="s">
        <v>1355</v>
      </c>
      <c r="B11663" s="64"/>
      <c r="C11663" s="64"/>
      <c r="D11663" s="64"/>
      <c r="E11663" s="64"/>
      <c r="F11663" s="64"/>
      <c r="G11663" s="65" t="n">
        <v>21.99</v>
      </c>
    </row>
    <row r="11664" customFormat="false" ht="15" hidden="false" customHeight="false" outlineLevel="0" collapsed="false">
      <c r="A11664" s="64" t="s">
        <v>1356</v>
      </c>
      <c r="B11664" s="64"/>
      <c r="C11664" s="64"/>
      <c r="D11664" s="64"/>
      <c r="E11664" s="64"/>
      <c r="F11664" s="64"/>
      <c r="G11664" s="65" t="n">
        <v>0</v>
      </c>
    </row>
    <row r="11665" customFormat="false" ht="15" hidden="false" customHeight="false" outlineLevel="0" collapsed="false">
      <c r="A11665" s="64" t="s">
        <v>1357</v>
      </c>
      <c r="B11665" s="64"/>
      <c r="C11665" s="64"/>
      <c r="D11665" s="64"/>
      <c r="E11665" s="64"/>
      <c r="F11665" s="64"/>
      <c r="G11665" s="65" t="n">
        <v>5.64</v>
      </c>
    </row>
    <row r="11666" customFormat="false" ht="15" hidden="false" customHeight="false" outlineLevel="0" collapsed="false">
      <c r="A11666" s="64" t="s">
        <v>1358</v>
      </c>
      <c r="B11666" s="64"/>
      <c r="C11666" s="64"/>
      <c r="D11666" s="64"/>
      <c r="E11666" s="64"/>
      <c r="F11666" s="64"/>
      <c r="G11666" s="65" t="n">
        <v>0</v>
      </c>
    </row>
    <row r="11667" customFormat="false" ht="15" hidden="false" customHeight="false" outlineLevel="0" collapsed="false">
      <c r="A11667" s="64" t="s">
        <v>1359</v>
      </c>
      <c r="B11667" s="64"/>
      <c r="C11667" s="64"/>
      <c r="D11667" s="64"/>
      <c r="E11667" s="64"/>
      <c r="F11667" s="64"/>
      <c r="G11667" s="65" t="n">
        <v>5.64</v>
      </c>
    </row>
    <row r="11668" customFormat="false" ht="15" hidden="false" customHeight="false" outlineLevel="0" collapsed="false">
      <c r="A11668" s="64" t="s">
        <v>1360</v>
      </c>
      <c r="B11668" s="64"/>
      <c r="C11668" s="64"/>
      <c r="D11668" s="64"/>
      <c r="E11668" s="64"/>
      <c r="F11668" s="64"/>
      <c r="G11668" s="65" t="n">
        <v>27.63</v>
      </c>
    </row>
    <row r="11669" customFormat="false" ht="15" hidden="false" customHeight="false" outlineLevel="0" collapsed="false">
      <c r="A11669" s="64" t="s">
        <v>1361</v>
      </c>
      <c r="B11669" s="64"/>
      <c r="C11669" s="64"/>
      <c r="D11669" s="64"/>
      <c r="E11669" s="64"/>
      <c r="F11669" s="64"/>
      <c r="G11669" s="65" t="n">
        <v>8</v>
      </c>
    </row>
    <row r="11670" customFormat="false" ht="15" hidden="false" customHeight="false" outlineLevel="0" collapsed="false">
      <c r="A11670" s="64" t="s">
        <v>1362</v>
      </c>
      <c r="B11670" s="64"/>
      <c r="C11670" s="64"/>
      <c r="D11670" s="64"/>
      <c r="E11670" s="64"/>
      <c r="F11670" s="64"/>
      <c r="G11670" s="65" t="n">
        <f aca="false">G11668*G11669</f>
        <v>221.04</v>
      </c>
    </row>
    <row r="11671" customFormat="false" ht="15" hidden="false" customHeight="false" outlineLevel="0" collapsed="false">
      <c r="A11671" s="66"/>
      <c r="B11671" s="66"/>
      <c r="C11671" s="66"/>
      <c r="D11671" s="66"/>
      <c r="E11671" s="66"/>
      <c r="F11671" s="66"/>
      <c r="G11671" s="66"/>
    </row>
    <row r="11672" customFormat="false" ht="76.5" hidden="false" customHeight="false" outlineLevel="0" collapsed="false">
      <c r="A11672" s="30" t="s">
        <v>1250</v>
      </c>
      <c r="B11672" s="30" t="s">
        <v>698</v>
      </c>
      <c r="C11672" s="61" t="s">
        <v>17</v>
      </c>
      <c r="D11672" s="61" t="s">
        <v>23</v>
      </c>
      <c r="E11672" s="62"/>
      <c r="F11672" s="25"/>
      <c r="G11672" s="25"/>
    </row>
    <row r="11673" customFormat="false" ht="25.5" hidden="false" customHeight="false" outlineLevel="0" collapsed="false">
      <c r="A11673" s="63" t="n">
        <v>1970</v>
      </c>
      <c r="B11673" s="23" t="s">
        <v>1998</v>
      </c>
      <c r="C11673" s="24" t="s">
        <v>1343</v>
      </c>
      <c r="D11673" s="24" t="s">
        <v>23</v>
      </c>
      <c r="E11673" s="62" t="n">
        <v>4</v>
      </c>
      <c r="F11673" s="26" t="n">
        <v>28.61</v>
      </c>
      <c r="G11673" s="26" t="n">
        <v>114.44</v>
      </c>
    </row>
    <row r="11674" customFormat="false" ht="51" hidden="false" customHeight="false" outlineLevel="0" collapsed="false">
      <c r="A11674" s="63" t="n">
        <v>20078</v>
      </c>
      <c r="B11674" s="23" t="s">
        <v>1988</v>
      </c>
      <c r="C11674" s="24" t="s">
        <v>1343</v>
      </c>
      <c r="D11674" s="24" t="s">
        <v>23</v>
      </c>
      <c r="E11674" s="62" t="n">
        <v>0.18</v>
      </c>
      <c r="F11674" s="26" t="n">
        <v>16.53</v>
      </c>
      <c r="G11674" s="26" t="n">
        <v>3.04</v>
      </c>
    </row>
    <row r="11675" customFormat="false" ht="38.25" hidden="false" customHeight="false" outlineLevel="0" collapsed="false">
      <c r="A11675" s="63" t="n">
        <v>301</v>
      </c>
      <c r="B11675" s="23" t="s">
        <v>1996</v>
      </c>
      <c r="C11675" s="24" t="s">
        <v>1343</v>
      </c>
      <c r="D11675" s="24" t="s">
        <v>23</v>
      </c>
      <c r="E11675" s="62" t="n">
        <v>4</v>
      </c>
      <c r="F11675" s="26" t="n">
        <v>1.73</v>
      </c>
      <c r="G11675" s="26" t="n">
        <v>6.92</v>
      </c>
    </row>
    <row r="11676" customFormat="false" ht="38.25" hidden="false" customHeight="false" outlineLevel="0" collapsed="false">
      <c r="A11676" s="63" t="s">
        <v>1375</v>
      </c>
      <c r="B11676" s="23" t="s">
        <v>1376</v>
      </c>
      <c r="C11676" s="24" t="s">
        <v>17</v>
      </c>
      <c r="D11676" s="24" t="s">
        <v>1314</v>
      </c>
      <c r="E11676" s="62" t="n">
        <v>1</v>
      </c>
      <c r="F11676" s="26" t="n">
        <v>12.7</v>
      </c>
      <c r="G11676" s="26" t="n">
        <v>12.7</v>
      </c>
    </row>
    <row r="11677" customFormat="false" ht="38.25" hidden="false" customHeight="false" outlineLevel="0" collapsed="false">
      <c r="A11677" s="63" t="s">
        <v>1369</v>
      </c>
      <c r="B11677" s="23" t="s">
        <v>1370</v>
      </c>
      <c r="C11677" s="24" t="s">
        <v>17</v>
      </c>
      <c r="D11677" s="24" t="s">
        <v>1314</v>
      </c>
      <c r="E11677" s="62" t="n">
        <v>1</v>
      </c>
      <c r="F11677" s="26" t="n">
        <v>15.51</v>
      </c>
      <c r="G11677" s="26" t="n">
        <v>15.51</v>
      </c>
    </row>
    <row r="11678" customFormat="false" ht="15" hidden="false" customHeight="false" outlineLevel="0" collapsed="false">
      <c r="A11678" s="64" t="s">
        <v>1353</v>
      </c>
      <c r="B11678" s="64"/>
      <c r="C11678" s="64"/>
      <c r="D11678" s="64"/>
      <c r="E11678" s="64"/>
      <c r="F11678" s="64"/>
      <c r="G11678" s="65" t="n">
        <v>4.95</v>
      </c>
    </row>
    <row r="11679" customFormat="false" ht="15" hidden="false" customHeight="false" outlineLevel="0" collapsed="false">
      <c r="A11679" s="64" t="s">
        <v>1354</v>
      </c>
      <c r="B11679" s="64"/>
      <c r="C11679" s="64"/>
      <c r="D11679" s="64"/>
      <c r="E11679" s="64"/>
      <c r="F11679" s="64"/>
      <c r="G11679" s="65" t="n">
        <v>33.2</v>
      </c>
    </row>
    <row r="11680" customFormat="false" ht="15" hidden="false" customHeight="false" outlineLevel="0" collapsed="false">
      <c r="A11680" s="64" t="s">
        <v>1355</v>
      </c>
      <c r="B11680" s="64"/>
      <c r="C11680" s="64"/>
      <c r="D11680" s="64"/>
      <c r="E11680" s="64"/>
      <c r="F11680" s="64"/>
      <c r="G11680" s="65" t="n">
        <v>38.15</v>
      </c>
    </row>
    <row r="11681" customFormat="false" ht="15" hidden="false" customHeight="false" outlineLevel="0" collapsed="false">
      <c r="A11681" s="64" t="s">
        <v>1356</v>
      </c>
      <c r="B11681" s="64"/>
      <c r="C11681" s="64"/>
      <c r="D11681" s="64"/>
      <c r="E11681" s="64"/>
      <c r="F11681" s="64"/>
      <c r="G11681" s="65" t="n">
        <v>0</v>
      </c>
    </row>
    <row r="11682" customFormat="false" ht="15" hidden="false" customHeight="false" outlineLevel="0" collapsed="false">
      <c r="A11682" s="64" t="s">
        <v>1357</v>
      </c>
      <c r="B11682" s="64"/>
      <c r="C11682" s="64"/>
      <c r="D11682" s="64"/>
      <c r="E11682" s="64"/>
      <c r="F11682" s="64"/>
      <c r="G11682" s="65" t="n">
        <v>9.79</v>
      </c>
    </row>
    <row r="11683" customFormat="false" ht="15" hidden="false" customHeight="false" outlineLevel="0" collapsed="false">
      <c r="A11683" s="64" t="s">
        <v>1358</v>
      </c>
      <c r="B11683" s="64"/>
      <c r="C11683" s="64"/>
      <c r="D11683" s="64"/>
      <c r="E11683" s="64"/>
      <c r="F11683" s="64"/>
      <c r="G11683" s="65" t="n">
        <v>0</v>
      </c>
    </row>
    <row r="11684" customFormat="false" ht="15" hidden="false" customHeight="false" outlineLevel="0" collapsed="false">
      <c r="A11684" s="64" t="s">
        <v>1359</v>
      </c>
      <c r="B11684" s="64"/>
      <c r="C11684" s="64"/>
      <c r="D11684" s="64"/>
      <c r="E11684" s="64"/>
      <c r="F11684" s="64"/>
      <c r="G11684" s="65" t="n">
        <v>9.79</v>
      </c>
    </row>
    <row r="11685" customFormat="false" ht="15" hidden="false" customHeight="false" outlineLevel="0" collapsed="false">
      <c r="A11685" s="64" t="s">
        <v>1360</v>
      </c>
      <c r="B11685" s="64"/>
      <c r="C11685" s="64"/>
      <c r="D11685" s="64"/>
      <c r="E11685" s="64"/>
      <c r="F11685" s="64"/>
      <c r="G11685" s="65" t="n">
        <v>47.94</v>
      </c>
    </row>
    <row r="11686" customFormat="false" ht="15" hidden="false" customHeight="false" outlineLevel="0" collapsed="false">
      <c r="A11686" s="64" t="s">
        <v>1361</v>
      </c>
      <c r="B11686" s="64"/>
      <c r="C11686" s="64"/>
      <c r="D11686" s="64"/>
      <c r="E11686" s="64"/>
      <c r="F11686" s="64"/>
      <c r="G11686" s="65" t="n">
        <v>4</v>
      </c>
    </row>
    <row r="11687" customFormat="false" ht="15" hidden="false" customHeight="false" outlineLevel="0" collapsed="false">
      <c r="A11687" s="64" t="s">
        <v>1362</v>
      </c>
      <c r="B11687" s="64"/>
      <c r="C11687" s="64"/>
      <c r="D11687" s="64"/>
      <c r="E11687" s="64"/>
      <c r="F11687" s="64"/>
      <c r="G11687" s="65" t="n">
        <f aca="false">G11685*G11686</f>
        <v>191.76</v>
      </c>
    </row>
    <row r="11688" customFormat="false" ht="15" hidden="false" customHeight="false" outlineLevel="0" collapsed="false">
      <c r="A11688" s="66"/>
      <c r="B11688" s="66"/>
      <c r="C11688" s="66"/>
      <c r="D11688" s="66"/>
      <c r="E11688" s="66"/>
      <c r="F11688" s="66"/>
      <c r="G11688" s="66"/>
    </row>
    <row r="11689" customFormat="false" ht="63.75" hidden="false" customHeight="false" outlineLevel="0" collapsed="false">
      <c r="A11689" s="30" t="s">
        <v>1251</v>
      </c>
      <c r="B11689" s="30" t="s">
        <v>726</v>
      </c>
      <c r="C11689" s="61" t="s">
        <v>17</v>
      </c>
      <c r="D11689" s="61" t="s">
        <v>23</v>
      </c>
      <c r="E11689" s="62"/>
      <c r="F11689" s="25"/>
      <c r="G11689" s="25"/>
    </row>
    <row r="11690" customFormat="false" ht="51" hidden="false" customHeight="false" outlineLevel="0" collapsed="false">
      <c r="A11690" s="63" t="n">
        <v>20078</v>
      </c>
      <c r="B11690" s="23" t="s">
        <v>1988</v>
      </c>
      <c r="C11690" s="24" t="s">
        <v>1343</v>
      </c>
      <c r="D11690" s="24" t="s">
        <v>23</v>
      </c>
      <c r="E11690" s="62" t="n">
        <v>0.64</v>
      </c>
      <c r="F11690" s="26" t="n">
        <v>16.53</v>
      </c>
      <c r="G11690" s="26" t="n">
        <v>10.65</v>
      </c>
    </row>
    <row r="11691" customFormat="false" ht="38.25" hidden="false" customHeight="false" outlineLevel="0" collapsed="false">
      <c r="A11691" s="63" t="n">
        <v>301</v>
      </c>
      <c r="B11691" s="23" t="s">
        <v>1996</v>
      </c>
      <c r="C11691" s="24" t="s">
        <v>1343</v>
      </c>
      <c r="D11691" s="24" t="s">
        <v>23</v>
      </c>
      <c r="E11691" s="62" t="n">
        <v>14</v>
      </c>
      <c r="F11691" s="26" t="n">
        <v>1.73</v>
      </c>
      <c r="G11691" s="26" t="n">
        <v>24.22</v>
      </c>
    </row>
    <row r="11692" customFormat="false" ht="38.25" hidden="false" customHeight="false" outlineLevel="0" collapsed="false">
      <c r="A11692" s="63" t="n">
        <v>7091</v>
      </c>
      <c r="B11692" s="23" t="s">
        <v>2010</v>
      </c>
      <c r="C11692" s="24" t="s">
        <v>1343</v>
      </c>
      <c r="D11692" s="24" t="s">
        <v>23</v>
      </c>
      <c r="E11692" s="62" t="n">
        <v>7</v>
      </c>
      <c r="F11692" s="26" t="n">
        <v>10.34</v>
      </c>
      <c r="G11692" s="26" t="n">
        <v>72.38</v>
      </c>
    </row>
    <row r="11693" customFormat="false" ht="38.25" hidden="false" customHeight="false" outlineLevel="0" collapsed="false">
      <c r="A11693" s="63" t="s">
        <v>1375</v>
      </c>
      <c r="B11693" s="23" t="s">
        <v>1376</v>
      </c>
      <c r="C11693" s="24" t="s">
        <v>17</v>
      </c>
      <c r="D11693" s="24" t="s">
        <v>1314</v>
      </c>
      <c r="E11693" s="62" t="n">
        <v>2.31</v>
      </c>
      <c r="F11693" s="26" t="n">
        <v>12.7</v>
      </c>
      <c r="G11693" s="26" t="n">
        <v>29.33</v>
      </c>
    </row>
    <row r="11694" customFormat="false" ht="38.25" hidden="false" customHeight="false" outlineLevel="0" collapsed="false">
      <c r="A11694" s="63" t="s">
        <v>1369</v>
      </c>
      <c r="B11694" s="23" t="s">
        <v>1370</v>
      </c>
      <c r="C11694" s="24" t="s">
        <v>17</v>
      </c>
      <c r="D11694" s="24" t="s">
        <v>1314</v>
      </c>
      <c r="E11694" s="62" t="n">
        <v>2.31</v>
      </c>
      <c r="F11694" s="26" t="n">
        <v>15.51</v>
      </c>
      <c r="G11694" s="26" t="n">
        <v>35.82</v>
      </c>
    </row>
    <row r="11695" customFormat="false" ht="15" hidden="false" customHeight="false" outlineLevel="0" collapsed="false">
      <c r="A11695" s="64" t="s">
        <v>1353</v>
      </c>
      <c r="B11695" s="64"/>
      <c r="C11695" s="64"/>
      <c r="D11695" s="64"/>
      <c r="E11695" s="64"/>
      <c r="F11695" s="64"/>
      <c r="G11695" s="65" t="n">
        <v>6.54</v>
      </c>
    </row>
    <row r="11696" customFormat="false" ht="15" hidden="false" customHeight="false" outlineLevel="0" collapsed="false">
      <c r="A11696" s="64" t="s">
        <v>1354</v>
      </c>
      <c r="B11696" s="64"/>
      <c r="C11696" s="64"/>
      <c r="D11696" s="64"/>
      <c r="E11696" s="64"/>
      <c r="F11696" s="64"/>
      <c r="G11696" s="65" t="n">
        <v>18.09</v>
      </c>
    </row>
    <row r="11697" customFormat="false" ht="15" hidden="false" customHeight="false" outlineLevel="0" collapsed="false">
      <c r="A11697" s="64" t="s">
        <v>1355</v>
      </c>
      <c r="B11697" s="64"/>
      <c r="C11697" s="64"/>
      <c r="D11697" s="64"/>
      <c r="E11697" s="64"/>
      <c r="F11697" s="64"/>
      <c r="G11697" s="65" t="n">
        <v>24.63</v>
      </c>
    </row>
    <row r="11698" customFormat="false" ht="15" hidden="false" customHeight="false" outlineLevel="0" collapsed="false">
      <c r="A11698" s="64" t="s">
        <v>1356</v>
      </c>
      <c r="B11698" s="64"/>
      <c r="C11698" s="64"/>
      <c r="D11698" s="64"/>
      <c r="E11698" s="64"/>
      <c r="F11698" s="64"/>
      <c r="G11698" s="65" t="n">
        <v>0</v>
      </c>
    </row>
    <row r="11699" customFormat="false" ht="15" hidden="false" customHeight="false" outlineLevel="0" collapsed="false">
      <c r="A11699" s="64" t="s">
        <v>1357</v>
      </c>
      <c r="B11699" s="64"/>
      <c r="C11699" s="64"/>
      <c r="D11699" s="64"/>
      <c r="E11699" s="64"/>
      <c r="F11699" s="64"/>
      <c r="G11699" s="65" t="n">
        <v>6.32</v>
      </c>
    </row>
    <row r="11700" customFormat="false" ht="15" hidden="false" customHeight="false" outlineLevel="0" collapsed="false">
      <c r="A11700" s="64" t="s">
        <v>1358</v>
      </c>
      <c r="B11700" s="64"/>
      <c r="C11700" s="64"/>
      <c r="D11700" s="64"/>
      <c r="E11700" s="64"/>
      <c r="F11700" s="64"/>
      <c r="G11700" s="65" t="n">
        <v>0</v>
      </c>
    </row>
    <row r="11701" customFormat="false" ht="15" hidden="false" customHeight="false" outlineLevel="0" collapsed="false">
      <c r="A11701" s="64" t="s">
        <v>1359</v>
      </c>
      <c r="B11701" s="64"/>
      <c r="C11701" s="64"/>
      <c r="D11701" s="64"/>
      <c r="E11701" s="64"/>
      <c r="F11701" s="64"/>
      <c r="G11701" s="65" t="n">
        <v>6.32</v>
      </c>
    </row>
    <row r="11702" customFormat="false" ht="15" hidden="false" customHeight="false" outlineLevel="0" collapsed="false">
      <c r="A11702" s="64" t="s">
        <v>1360</v>
      </c>
      <c r="B11702" s="64"/>
      <c r="C11702" s="64"/>
      <c r="D11702" s="64"/>
      <c r="E11702" s="64"/>
      <c r="F11702" s="64"/>
      <c r="G11702" s="65" t="n">
        <v>30.95</v>
      </c>
    </row>
    <row r="11703" customFormat="false" ht="15" hidden="false" customHeight="false" outlineLevel="0" collapsed="false">
      <c r="A11703" s="64" t="s">
        <v>1361</v>
      </c>
      <c r="B11703" s="64"/>
      <c r="C11703" s="64"/>
      <c r="D11703" s="64"/>
      <c r="E11703" s="64"/>
      <c r="F11703" s="64"/>
      <c r="G11703" s="65" t="n">
        <v>7</v>
      </c>
    </row>
    <row r="11704" customFormat="false" ht="15" hidden="false" customHeight="false" outlineLevel="0" collapsed="false">
      <c r="A11704" s="64" t="s">
        <v>1362</v>
      </c>
      <c r="B11704" s="64"/>
      <c r="C11704" s="64"/>
      <c r="D11704" s="64"/>
      <c r="E11704" s="64"/>
      <c r="F11704" s="64"/>
      <c r="G11704" s="65" t="n">
        <f aca="false">G11702*G11703</f>
        <v>216.65</v>
      </c>
    </row>
    <row r="11705" customFormat="false" ht="15" hidden="false" customHeight="false" outlineLevel="0" collapsed="false">
      <c r="A11705" s="66"/>
      <c r="B11705" s="66"/>
      <c r="C11705" s="66"/>
      <c r="D11705" s="66"/>
      <c r="E11705" s="66"/>
      <c r="F11705" s="66"/>
      <c r="G11705" s="66"/>
    </row>
    <row r="11706" customFormat="false" ht="25.5" hidden="false" customHeight="false" outlineLevel="0" collapsed="false">
      <c r="A11706" s="30" t="s">
        <v>1252</v>
      </c>
      <c r="B11706" s="30" t="s">
        <v>730</v>
      </c>
      <c r="C11706" s="61" t="s">
        <v>17</v>
      </c>
      <c r="D11706" s="61" t="s">
        <v>28</v>
      </c>
      <c r="E11706" s="62"/>
      <c r="F11706" s="25"/>
      <c r="G11706" s="25"/>
    </row>
    <row r="11707" customFormat="false" ht="25.5" hidden="false" customHeight="false" outlineLevel="0" collapsed="false">
      <c r="A11707" s="63" t="s">
        <v>1349</v>
      </c>
      <c r="B11707" s="23" t="s">
        <v>1350</v>
      </c>
      <c r="C11707" s="24" t="s">
        <v>17</v>
      </c>
      <c r="D11707" s="24" t="s">
        <v>1314</v>
      </c>
      <c r="E11707" s="62" t="n">
        <v>37.11</v>
      </c>
      <c r="F11707" s="26" t="n">
        <v>12.54</v>
      </c>
      <c r="G11707" s="26" t="n">
        <v>465.23</v>
      </c>
    </row>
    <row r="11708" customFormat="false" ht="15" hidden="false" customHeight="false" outlineLevel="0" collapsed="false">
      <c r="A11708" s="64" t="s">
        <v>1353</v>
      </c>
      <c r="B11708" s="64"/>
      <c r="C11708" s="64"/>
      <c r="D11708" s="64"/>
      <c r="E11708" s="64"/>
      <c r="F11708" s="64"/>
      <c r="G11708" s="65" t="n">
        <v>32.99</v>
      </c>
    </row>
    <row r="11709" customFormat="false" ht="15" hidden="false" customHeight="false" outlineLevel="0" collapsed="false">
      <c r="A11709" s="64" t="s">
        <v>1354</v>
      </c>
      <c r="B11709" s="64"/>
      <c r="C11709" s="64"/>
      <c r="D11709" s="64"/>
      <c r="E11709" s="64"/>
      <c r="F11709" s="64"/>
      <c r="G11709" s="65" t="n">
        <v>16.61</v>
      </c>
    </row>
    <row r="11710" customFormat="false" ht="15" hidden="false" customHeight="false" outlineLevel="0" collapsed="false">
      <c r="A11710" s="64" t="s">
        <v>1355</v>
      </c>
      <c r="B11710" s="64"/>
      <c r="C11710" s="64"/>
      <c r="D11710" s="64"/>
      <c r="E11710" s="64"/>
      <c r="F11710" s="64"/>
      <c r="G11710" s="65" t="n">
        <v>49.6</v>
      </c>
    </row>
    <row r="11711" customFormat="false" ht="15" hidden="false" customHeight="false" outlineLevel="0" collapsed="false">
      <c r="A11711" s="64" t="s">
        <v>1356</v>
      </c>
      <c r="B11711" s="64"/>
      <c r="C11711" s="64"/>
      <c r="D11711" s="64"/>
      <c r="E11711" s="64"/>
      <c r="F11711" s="64"/>
      <c r="G11711" s="65" t="n">
        <v>0</v>
      </c>
    </row>
    <row r="11712" customFormat="false" ht="15" hidden="false" customHeight="false" outlineLevel="0" collapsed="false">
      <c r="A11712" s="64" t="s">
        <v>1357</v>
      </c>
      <c r="B11712" s="64"/>
      <c r="C11712" s="64"/>
      <c r="D11712" s="64"/>
      <c r="E11712" s="64"/>
      <c r="F11712" s="64"/>
      <c r="G11712" s="65" t="n">
        <v>12.72</v>
      </c>
    </row>
    <row r="11713" customFormat="false" ht="15" hidden="false" customHeight="false" outlineLevel="0" collapsed="false">
      <c r="A11713" s="64" t="s">
        <v>1358</v>
      </c>
      <c r="B11713" s="64"/>
      <c r="C11713" s="64"/>
      <c r="D11713" s="64"/>
      <c r="E11713" s="64"/>
      <c r="F11713" s="64"/>
      <c r="G11713" s="65" t="n">
        <v>0</v>
      </c>
    </row>
    <row r="11714" customFormat="false" ht="15" hidden="false" customHeight="false" outlineLevel="0" collapsed="false">
      <c r="A11714" s="64" t="s">
        <v>1359</v>
      </c>
      <c r="B11714" s="64"/>
      <c r="C11714" s="64"/>
      <c r="D11714" s="64"/>
      <c r="E11714" s="64"/>
      <c r="F11714" s="64"/>
      <c r="G11714" s="65" t="n">
        <v>12.72</v>
      </c>
    </row>
    <row r="11715" customFormat="false" ht="15" hidden="false" customHeight="false" outlineLevel="0" collapsed="false">
      <c r="A11715" s="64" t="s">
        <v>1360</v>
      </c>
      <c r="B11715" s="64"/>
      <c r="C11715" s="64"/>
      <c r="D11715" s="64"/>
      <c r="E11715" s="64"/>
      <c r="F11715" s="64"/>
      <c r="G11715" s="65" t="n">
        <v>62.32</v>
      </c>
    </row>
    <row r="11716" customFormat="false" ht="15" hidden="false" customHeight="false" outlineLevel="0" collapsed="false">
      <c r="A11716" s="64" t="s">
        <v>1361</v>
      </c>
      <c r="B11716" s="64"/>
      <c r="C11716" s="64"/>
      <c r="D11716" s="64"/>
      <c r="E11716" s="64"/>
      <c r="F11716" s="64"/>
      <c r="G11716" s="65" t="n">
        <v>9.38</v>
      </c>
    </row>
    <row r="11717" customFormat="false" ht="15" hidden="false" customHeight="false" outlineLevel="0" collapsed="false">
      <c r="A11717" s="64" t="s">
        <v>1362</v>
      </c>
      <c r="B11717" s="64"/>
      <c r="C11717" s="64"/>
      <c r="D11717" s="64"/>
      <c r="E11717" s="64"/>
      <c r="F11717" s="64"/>
      <c r="G11717" s="65" t="n">
        <f aca="false">G11715*G11716</f>
        <v>584.5616</v>
      </c>
    </row>
    <row r="11718" customFormat="false" ht="15" hidden="false" customHeight="false" outlineLevel="0" collapsed="false">
      <c r="A11718" s="66"/>
      <c r="B11718" s="66"/>
      <c r="C11718" s="66"/>
      <c r="D11718" s="66"/>
      <c r="E11718" s="66"/>
      <c r="F11718" s="66"/>
      <c r="G11718" s="66"/>
    </row>
    <row r="11719" customFormat="false" ht="25.5" hidden="false" customHeight="false" outlineLevel="0" collapsed="false">
      <c r="A11719" s="30" t="s">
        <v>1253</v>
      </c>
      <c r="B11719" s="30" t="s">
        <v>668</v>
      </c>
      <c r="C11719" s="61" t="s">
        <v>17</v>
      </c>
      <c r="D11719" s="61" t="s">
        <v>23</v>
      </c>
      <c r="E11719" s="62"/>
      <c r="F11719" s="25"/>
      <c r="G11719" s="25"/>
    </row>
    <row r="11720" customFormat="false" ht="38.25" hidden="false" customHeight="false" outlineLevel="0" collapsed="false">
      <c r="A11720" s="63" t="s">
        <v>1375</v>
      </c>
      <c r="B11720" s="23" t="s">
        <v>1376</v>
      </c>
      <c r="C11720" s="24" t="s">
        <v>17</v>
      </c>
      <c r="D11720" s="24" t="s">
        <v>1314</v>
      </c>
      <c r="E11720" s="62" t="n">
        <v>16</v>
      </c>
      <c r="F11720" s="26" t="n">
        <v>12.7</v>
      </c>
      <c r="G11720" s="26" t="n">
        <v>203.16</v>
      </c>
    </row>
    <row r="11721" customFormat="false" ht="38.25" hidden="false" customHeight="false" outlineLevel="0" collapsed="false">
      <c r="A11721" s="63" t="s">
        <v>1369</v>
      </c>
      <c r="B11721" s="23" t="s">
        <v>1370</v>
      </c>
      <c r="C11721" s="24" t="s">
        <v>17</v>
      </c>
      <c r="D11721" s="24" t="s">
        <v>1314</v>
      </c>
      <c r="E11721" s="62" t="n">
        <v>16</v>
      </c>
      <c r="F11721" s="26" t="n">
        <v>15.51</v>
      </c>
      <c r="G11721" s="26" t="n">
        <v>248.12</v>
      </c>
    </row>
    <row r="11722" customFormat="false" ht="15" hidden="false" customHeight="false" outlineLevel="0" collapsed="false">
      <c r="A11722" s="64" t="s">
        <v>1353</v>
      </c>
      <c r="B11722" s="64"/>
      <c r="C11722" s="64"/>
      <c r="D11722" s="64"/>
      <c r="E11722" s="64"/>
      <c r="F11722" s="64"/>
      <c r="G11722" s="65" t="n">
        <v>316.96</v>
      </c>
    </row>
    <row r="11723" customFormat="false" ht="15" hidden="false" customHeight="false" outlineLevel="0" collapsed="false">
      <c r="A11723" s="64" t="s">
        <v>1354</v>
      </c>
      <c r="B11723" s="64"/>
      <c r="C11723" s="64"/>
      <c r="D11723" s="64"/>
      <c r="E11723" s="64"/>
      <c r="F11723" s="64"/>
      <c r="G11723" s="65" t="n">
        <v>134.32</v>
      </c>
    </row>
    <row r="11724" customFormat="false" ht="15" hidden="false" customHeight="false" outlineLevel="0" collapsed="false">
      <c r="A11724" s="64" t="s">
        <v>1355</v>
      </c>
      <c r="B11724" s="64"/>
      <c r="C11724" s="64"/>
      <c r="D11724" s="64"/>
      <c r="E11724" s="64"/>
      <c r="F11724" s="64"/>
      <c r="G11724" s="65" t="n">
        <v>451.28</v>
      </c>
    </row>
    <row r="11725" customFormat="false" ht="15" hidden="false" customHeight="false" outlineLevel="0" collapsed="false">
      <c r="A11725" s="64" t="s">
        <v>1356</v>
      </c>
      <c r="B11725" s="64"/>
      <c r="C11725" s="64"/>
      <c r="D11725" s="64"/>
      <c r="E11725" s="64"/>
      <c r="F11725" s="64"/>
      <c r="G11725" s="65" t="n">
        <v>0</v>
      </c>
    </row>
    <row r="11726" customFormat="false" ht="15" hidden="false" customHeight="false" outlineLevel="0" collapsed="false">
      <c r="A11726" s="64" t="s">
        <v>1357</v>
      </c>
      <c r="B11726" s="64"/>
      <c r="C11726" s="64"/>
      <c r="D11726" s="64"/>
      <c r="E11726" s="64"/>
      <c r="F11726" s="64"/>
      <c r="G11726" s="65" t="n">
        <v>115.75</v>
      </c>
    </row>
    <row r="11727" customFormat="false" ht="15" hidden="false" customHeight="false" outlineLevel="0" collapsed="false">
      <c r="A11727" s="64" t="s">
        <v>1358</v>
      </c>
      <c r="B11727" s="64"/>
      <c r="C11727" s="64"/>
      <c r="D11727" s="64"/>
      <c r="E11727" s="64"/>
      <c r="F11727" s="64"/>
      <c r="G11727" s="65" t="n">
        <v>0</v>
      </c>
    </row>
    <row r="11728" customFormat="false" ht="15" hidden="false" customHeight="false" outlineLevel="0" collapsed="false">
      <c r="A11728" s="64" t="s">
        <v>1359</v>
      </c>
      <c r="B11728" s="64"/>
      <c r="C11728" s="64"/>
      <c r="D11728" s="64"/>
      <c r="E11728" s="64"/>
      <c r="F11728" s="64"/>
      <c r="G11728" s="65" t="n">
        <v>115.75</v>
      </c>
    </row>
    <row r="11729" customFormat="false" ht="15" hidden="false" customHeight="false" outlineLevel="0" collapsed="false">
      <c r="A11729" s="64" t="s">
        <v>1360</v>
      </c>
      <c r="B11729" s="64"/>
      <c r="C11729" s="64"/>
      <c r="D11729" s="64"/>
      <c r="E11729" s="64"/>
      <c r="F11729" s="64"/>
      <c r="G11729" s="65" t="n">
        <v>567.04</v>
      </c>
    </row>
    <row r="11730" customFormat="false" ht="15" hidden="false" customHeight="false" outlineLevel="0" collapsed="false">
      <c r="A11730" s="64" t="s">
        <v>1361</v>
      </c>
      <c r="B11730" s="64"/>
      <c r="C11730" s="64"/>
      <c r="D11730" s="64"/>
      <c r="E11730" s="64"/>
      <c r="F11730" s="64"/>
      <c r="G11730" s="65" t="n">
        <v>1</v>
      </c>
    </row>
    <row r="11731" customFormat="false" ht="15" hidden="false" customHeight="false" outlineLevel="0" collapsed="false">
      <c r="A11731" s="64" t="s">
        <v>1362</v>
      </c>
      <c r="B11731" s="64"/>
      <c r="C11731" s="64"/>
      <c r="D11731" s="64"/>
      <c r="E11731" s="64"/>
      <c r="F11731" s="64"/>
      <c r="G11731" s="65" t="n">
        <f aca="false">G11729*G11730</f>
        <v>567.04</v>
      </c>
    </row>
    <row r="11732" customFormat="false" ht="15" hidden="false" customHeight="false" outlineLevel="0" collapsed="false">
      <c r="A11732" s="66"/>
      <c r="B11732" s="66"/>
      <c r="C11732" s="66"/>
      <c r="D11732" s="66"/>
      <c r="E11732" s="66"/>
      <c r="F11732" s="66"/>
      <c r="G11732" s="66"/>
    </row>
    <row r="11733" customFormat="false" ht="38.25" hidden="false" customHeight="false" outlineLevel="0" collapsed="false">
      <c r="A11733" s="30" t="s">
        <v>1254</v>
      </c>
      <c r="B11733" s="30" t="s">
        <v>1255</v>
      </c>
      <c r="C11733" s="61" t="s">
        <v>17</v>
      </c>
      <c r="D11733" s="61" t="s">
        <v>23</v>
      </c>
      <c r="E11733" s="62"/>
      <c r="F11733" s="25"/>
      <c r="G11733" s="25"/>
    </row>
    <row r="11734" customFormat="false" ht="25.5" hidden="false" customHeight="false" outlineLevel="0" collapsed="false">
      <c r="A11734" s="63" t="n">
        <v>1379</v>
      </c>
      <c r="B11734" s="23" t="s">
        <v>1548</v>
      </c>
      <c r="C11734" s="24" t="s">
        <v>1343</v>
      </c>
      <c r="D11734" s="24" t="s">
        <v>114</v>
      </c>
      <c r="E11734" s="62" t="n">
        <v>50</v>
      </c>
      <c r="F11734" s="26" t="n">
        <v>0.47</v>
      </c>
      <c r="G11734" s="26" t="n">
        <v>23.5</v>
      </c>
    </row>
    <row r="11735" customFormat="false" ht="38.25" hidden="false" customHeight="false" outlineLevel="0" collapsed="false">
      <c r="A11735" s="63" t="s">
        <v>1983</v>
      </c>
      <c r="B11735" s="23" t="s">
        <v>1984</v>
      </c>
      <c r="C11735" s="24" t="s">
        <v>17</v>
      </c>
      <c r="D11735" s="24" t="s">
        <v>23</v>
      </c>
      <c r="E11735" s="62" t="n">
        <v>1</v>
      </c>
      <c r="F11735" s="26" t="n">
        <v>20.28</v>
      </c>
      <c r="G11735" s="26" t="n">
        <v>20.28</v>
      </c>
    </row>
    <row r="11736" customFormat="false" ht="25.5" hidden="false" customHeight="false" outlineLevel="0" collapsed="false">
      <c r="A11736" s="63" t="s">
        <v>1412</v>
      </c>
      <c r="B11736" s="23" t="s">
        <v>111</v>
      </c>
      <c r="C11736" s="24" t="s">
        <v>17</v>
      </c>
      <c r="D11736" s="24" t="s">
        <v>28</v>
      </c>
      <c r="E11736" s="62" t="n">
        <v>11.74</v>
      </c>
      <c r="F11736" s="26" t="n">
        <v>37.61</v>
      </c>
      <c r="G11736" s="26" t="n">
        <v>441.57</v>
      </c>
    </row>
    <row r="11737" customFormat="false" ht="25.5" hidden="false" customHeight="false" outlineLevel="0" collapsed="false">
      <c r="A11737" s="63" t="s">
        <v>1363</v>
      </c>
      <c r="B11737" s="23" t="s">
        <v>1364</v>
      </c>
      <c r="C11737" s="24" t="s">
        <v>17</v>
      </c>
      <c r="D11737" s="24" t="s">
        <v>1314</v>
      </c>
      <c r="E11737" s="62" t="n">
        <v>18</v>
      </c>
      <c r="F11737" s="26" t="n">
        <v>15.53</v>
      </c>
      <c r="G11737" s="26" t="n">
        <v>279.5</v>
      </c>
    </row>
    <row r="11738" customFormat="false" ht="25.5" hidden="false" customHeight="false" outlineLevel="0" collapsed="false">
      <c r="A11738" s="63" t="s">
        <v>1349</v>
      </c>
      <c r="B11738" s="23" t="s">
        <v>1350</v>
      </c>
      <c r="C11738" s="24" t="s">
        <v>17</v>
      </c>
      <c r="D11738" s="24" t="s">
        <v>1314</v>
      </c>
      <c r="E11738" s="62" t="n">
        <v>18</v>
      </c>
      <c r="F11738" s="26" t="n">
        <v>12.54</v>
      </c>
      <c r="G11738" s="26" t="n">
        <v>225.68</v>
      </c>
    </row>
    <row r="11739" customFormat="false" ht="76.5" hidden="false" customHeight="false" outlineLevel="0" collapsed="false">
      <c r="A11739" s="63" t="s">
        <v>2218</v>
      </c>
      <c r="B11739" s="23" t="s">
        <v>150</v>
      </c>
      <c r="C11739" s="24" t="s">
        <v>17</v>
      </c>
      <c r="D11739" s="24" t="s">
        <v>114</v>
      </c>
      <c r="E11739" s="62" t="n">
        <v>0.78</v>
      </c>
      <c r="F11739" s="26" t="n">
        <v>6.4</v>
      </c>
      <c r="G11739" s="26" t="n">
        <v>4.99</v>
      </c>
    </row>
    <row r="11740" customFormat="false" ht="25.5" hidden="false" customHeight="false" outlineLevel="0" collapsed="false">
      <c r="A11740" s="63" t="s">
        <v>1987</v>
      </c>
      <c r="B11740" s="23" t="s">
        <v>730</v>
      </c>
      <c r="C11740" s="24" t="s">
        <v>17</v>
      </c>
      <c r="D11740" s="24" t="s">
        <v>28</v>
      </c>
      <c r="E11740" s="62" t="n">
        <v>19.35</v>
      </c>
      <c r="F11740" s="26" t="n">
        <v>49.6</v>
      </c>
      <c r="G11740" s="26" t="n">
        <v>959.73</v>
      </c>
    </row>
    <row r="11741" customFormat="false" ht="51" hidden="false" customHeight="false" outlineLevel="0" collapsed="false">
      <c r="A11741" s="63" t="s">
        <v>1744</v>
      </c>
      <c r="B11741" s="23" t="s">
        <v>1745</v>
      </c>
      <c r="C11741" s="24" t="s">
        <v>17</v>
      </c>
      <c r="D11741" s="24" t="s">
        <v>28</v>
      </c>
      <c r="E11741" s="62" t="n">
        <v>0.98</v>
      </c>
      <c r="F11741" s="26" t="n">
        <v>242.68</v>
      </c>
      <c r="G11741" s="26" t="n">
        <v>237.82</v>
      </c>
    </row>
    <row r="11742" customFormat="false" ht="25.5" hidden="false" customHeight="false" outlineLevel="0" collapsed="false">
      <c r="A11742" s="63" t="s">
        <v>2219</v>
      </c>
      <c r="B11742" s="23" t="s">
        <v>2220</v>
      </c>
      <c r="C11742" s="24" t="s">
        <v>1343</v>
      </c>
      <c r="D11742" s="24" t="s">
        <v>23</v>
      </c>
      <c r="E11742" s="62" t="n">
        <v>1</v>
      </c>
      <c r="F11742" s="26" t="n">
        <v>5275.19</v>
      </c>
      <c r="G11742" s="26" t="n">
        <v>5275.19</v>
      </c>
    </row>
    <row r="11743" customFormat="false" ht="15" hidden="false" customHeight="false" outlineLevel="0" collapsed="false">
      <c r="A11743" s="64" t="s">
        <v>1353</v>
      </c>
      <c r="B11743" s="64"/>
      <c r="C11743" s="64"/>
      <c r="D11743" s="64"/>
      <c r="E11743" s="64"/>
      <c r="F11743" s="64"/>
      <c r="G11743" s="65" t="n">
        <v>1320.1</v>
      </c>
    </row>
    <row r="11744" customFormat="false" ht="15" hidden="false" customHeight="false" outlineLevel="0" collapsed="false">
      <c r="A11744" s="64" t="s">
        <v>1354</v>
      </c>
      <c r="B11744" s="64"/>
      <c r="C11744" s="64"/>
      <c r="D11744" s="64"/>
      <c r="E11744" s="64"/>
      <c r="F11744" s="64"/>
      <c r="G11744" s="65" t="n">
        <v>6148.16</v>
      </c>
    </row>
    <row r="11745" customFormat="false" ht="15" hidden="false" customHeight="false" outlineLevel="0" collapsed="false">
      <c r="A11745" s="64" t="s">
        <v>1355</v>
      </c>
      <c r="B11745" s="64"/>
      <c r="C11745" s="64"/>
      <c r="D11745" s="64"/>
      <c r="E11745" s="64"/>
      <c r="F11745" s="64"/>
      <c r="G11745" s="65" t="n">
        <v>7468.26</v>
      </c>
    </row>
    <row r="11746" customFormat="false" ht="15" hidden="false" customHeight="false" outlineLevel="0" collapsed="false">
      <c r="A11746" s="64" t="s">
        <v>1356</v>
      </c>
      <c r="B11746" s="64"/>
      <c r="C11746" s="64"/>
      <c r="D11746" s="64"/>
      <c r="E11746" s="64"/>
      <c r="F11746" s="64"/>
      <c r="G11746" s="65" t="n">
        <v>0</v>
      </c>
    </row>
    <row r="11747" customFormat="false" ht="15" hidden="false" customHeight="false" outlineLevel="0" collapsed="false">
      <c r="A11747" s="64" t="s">
        <v>1357</v>
      </c>
      <c r="B11747" s="64"/>
      <c r="C11747" s="64"/>
      <c r="D11747" s="64"/>
      <c r="E11747" s="64"/>
      <c r="F11747" s="64"/>
      <c r="G11747" s="65" t="n">
        <v>1915.61</v>
      </c>
    </row>
    <row r="11748" customFormat="false" ht="15" hidden="false" customHeight="false" outlineLevel="0" collapsed="false">
      <c r="A11748" s="64" t="s">
        <v>1358</v>
      </c>
      <c r="B11748" s="64"/>
      <c r="C11748" s="64"/>
      <c r="D11748" s="64"/>
      <c r="E11748" s="64"/>
      <c r="F11748" s="64"/>
      <c r="G11748" s="65" t="n">
        <v>0</v>
      </c>
    </row>
    <row r="11749" customFormat="false" ht="15" hidden="false" customHeight="false" outlineLevel="0" collapsed="false">
      <c r="A11749" s="64" t="s">
        <v>1359</v>
      </c>
      <c r="B11749" s="64"/>
      <c r="C11749" s="64"/>
      <c r="D11749" s="64"/>
      <c r="E11749" s="64"/>
      <c r="F11749" s="64"/>
      <c r="G11749" s="65" t="n">
        <v>1915.61</v>
      </c>
    </row>
    <row r="11750" customFormat="false" ht="15" hidden="false" customHeight="false" outlineLevel="0" collapsed="false">
      <c r="A11750" s="64" t="s">
        <v>1360</v>
      </c>
      <c r="B11750" s="64"/>
      <c r="C11750" s="64"/>
      <c r="D11750" s="64"/>
      <c r="E11750" s="64"/>
      <c r="F11750" s="64"/>
      <c r="G11750" s="65" t="n">
        <v>9383.87</v>
      </c>
    </row>
    <row r="11751" customFormat="false" ht="15" hidden="false" customHeight="false" outlineLevel="0" collapsed="false">
      <c r="A11751" s="64" t="s">
        <v>1361</v>
      </c>
      <c r="B11751" s="64"/>
      <c r="C11751" s="64"/>
      <c r="D11751" s="64"/>
      <c r="E11751" s="64"/>
      <c r="F11751" s="64"/>
      <c r="G11751" s="65" t="n">
        <v>1</v>
      </c>
    </row>
    <row r="11752" customFormat="false" ht="15" hidden="false" customHeight="false" outlineLevel="0" collapsed="false">
      <c r="A11752" s="64" t="s">
        <v>1362</v>
      </c>
      <c r="B11752" s="64"/>
      <c r="C11752" s="64"/>
      <c r="D11752" s="64"/>
      <c r="E11752" s="64"/>
      <c r="F11752" s="64"/>
      <c r="G11752" s="65" t="n">
        <f aca="false">G11750*G11751</f>
        <v>9383.87</v>
      </c>
    </row>
    <row r="11753" customFormat="false" ht="15" hidden="false" customHeight="false" outlineLevel="0" collapsed="false">
      <c r="A11753" s="66"/>
      <c r="B11753" s="66"/>
      <c r="C11753" s="66"/>
      <c r="D11753" s="66"/>
      <c r="E11753" s="66"/>
      <c r="F11753" s="66"/>
      <c r="G11753" s="66"/>
    </row>
    <row r="11754" customFormat="false" ht="25.5" hidden="false" customHeight="false" outlineLevel="0" collapsed="false">
      <c r="A11754" s="30" t="s">
        <v>1256</v>
      </c>
      <c r="B11754" s="30" t="s">
        <v>1257</v>
      </c>
      <c r="C11754" s="61" t="s">
        <v>17</v>
      </c>
      <c r="D11754" s="61" t="s">
        <v>23</v>
      </c>
      <c r="E11754" s="62"/>
      <c r="F11754" s="25"/>
      <c r="G11754" s="25"/>
    </row>
    <row r="11755" customFormat="false" ht="38.25" hidden="false" customHeight="false" outlineLevel="0" collapsed="false">
      <c r="A11755" s="63" t="s">
        <v>1375</v>
      </c>
      <c r="B11755" s="23" t="s">
        <v>1376</v>
      </c>
      <c r="C11755" s="24" t="s">
        <v>17</v>
      </c>
      <c r="D11755" s="24" t="s">
        <v>1314</v>
      </c>
      <c r="E11755" s="62" t="n">
        <v>0.5</v>
      </c>
      <c r="F11755" s="26" t="n">
        <v>12.7</v>
      </c>
      <c r="G11755" s="26" t="n">
        <v>6.35</v>
      </c>
    </row>
    <row r="11756" customFormat="false" ht="38.25" hidden="false" customHeight="false" outlineLevel="0" collapsed="false">
      <c r="A11756" s="63" t="s">
        <v>1369</v>
      </c>
      <c r="B11756" s="23" t="s">
        <v>1370</v>
      </c>
      <c r="C11756" s="24" t="s">
        <v>17</v>
      </c>
      <c r="D11756" s="24" t="s">
        <v>1314</v>
      </c>
      <c r="E11756" s="62" t="n">
        <v>0.5</v>
      </c>
      <c r="F11756" s="26" t="n">
        <v>15.51</v>
      </c>
      <c r="G11756" s="26" t="n">
        <v>7.75</v>
      </c>
    </row>
    <row r="11757" customFormat="false" ht="15" hidden="false" customHeight="false" outlineLevel="0" collapsed="false">
      <c r="A11757" s="63" t="s">
        <v>2221</v>
      </c>
      <c r="B11757" s="23" t="s">
        <v>2222</v>
      </c>
      <c r="C11757" s="24" t="s">
        <v>1343</v>
      </c>
      <c r="D11757" s="24" t="s">
        <v>23</v>
      </c>
      <c r="E11757" s="62" t="n">
        <v>1</v>
      </c>
      <c r="F11757" s="26" t="n">
        <v>768.49</v>
      </c>
      <c r="G11757" s="26" t="n">
        <v>768.49</v>
      </c>
    </row>
    <row r="11758" customFormat="false" ht="15" hidden="false" customHeight="false" outlineLevel="0" collapsed="false">
      <c r="A11758" s="64" t="s">
        <v>1353</v>
      </c>
      <c r="B11758" s="64"/>
      <c r="C11758" s="64"/>
      <c r="D11758" s="64"/>
      <c r="E11758" s="64"/>
      <c r="F11758" s="64"/>
      <c r="G11758" s="65" t="n">
        <v>9.91</v>
      </c>
    </row>
    <row r="11759" customFormat="false" ht="15" hidden="false" customHeight="false" outlineLevel="0" collapsed="false">
      <c r="A11759" s="64" t="s">
        <v>1354</v>
      </c>
      <c r="B11759" s="64"/>
      <c r="C11759" s="64"/>
      <c r="D11759" s="64"/>
      <c r="E11759" s="64"/>
      <c r="F11759" s="64"/>
      <c r="G11759" s="65" t="n">
        <v>772.69</v>
      </c>
    </row>
    <row r="11760" customFormat="false" ht="15" hidden="false" customHeight="false" outlineLevel="0" collapsed="false">
      <c r="A11760" s="64" t="s">
        <v>1355</v>
      </c>
      <c r="B11760" s="64"/>
      <c r="C11760" s="64"/>
      <c r="D11760" s="64"/>
      <c r="E11760" s="64"/>
      <c r="F11760" s="64"/>
      <c r="G11760" s="65" t="n">
        <v>782.59</v>
      </c>
    </row>
    <row r="11761" customFormat="false" ht="15" hidden="false" customHeight="false" outlineLevel="0" collapsed="false">
      <c r="A11761" s="64" t="s">
        <v>1356</v>
      </c>
      <c r="B11761" s="64"/>
      <c r="C11761" s="64"/>
      <c r="D11761" s="64"/>
      <c r="E11761" s="64"/>
      <c r="F11761" s="64"/>
      <c r="G11761" s="65" t="n">
        <v>0</v>
      </c>
    </row>
    <row r="11762" customFormat="false" ht="15" hidden="false" customHeight="false" outlineLevel="0" collapsed="false">
      <c r="A11762" s="64" t="s">
        <v>1357</v>
      </c>
      <c r="B11762" s="64"/>
      <c r="C11762" s="64"/>
      <c r="D11762" s="64"/>
      <c r="E11762" s="64"/>
      <c r="F11762" s="64"/>
      <c r="G11762" s="65" t="n">
        <v>200.73</v>
      </c>
    </row>
    <row r="11763" customFormat="false" ht="15" hidden="false" customHeight="false" outlineLevel="0" collapsed="false">
      <c r="A11763" s="64" t="s">
        <v>1358</v>
      </c>
      <c r="B11763" s="64"/>
      <c r="C11763" s="64"/>
      <c r="D11763" s="64"/>
      <c r="E11763" s="64"/>
      <c r="F11763" s="64"/>
      <c r="G11763" s="65" t="n">
        <v>0</v>
      </c>
    </row>
    <row r="11764" customFormat="false" ht="15" hidden="false" customHeight="false" outlineLevel="0" collapsed="false">
      <c r="A11764" s="64" t="s">
        <v>1359</v>
      </c>
      <c r="B11764" s="64"/>
      <c r="C11764" s="64"/>
      <c r="D11764" s="64"/>
      <c r="E11764" s="64"/>
      <c r="F11764" s="64"/>
      <c r="G11764" s="65" t="n">
        <v>200.73</v>
      </c>
    </row>
    <row r="11765" customFormat="false" ht="15" hidden="false" customHeight="false" outlineLevel="0" collapsed="false">
      <c r="A11765" s="64" t="s">
        <v>1360</v>
      </c>
      <c r="B11765" s="64"/>
      <c r="C11765" s="64"/>
      <c r="D11765" s="64"/>
      <c r="E11765" s="64"/>
      <c r="F11765" s="64"/>
      <c r="G11765" s="65" t="n">
        <v>983.33</v>
      </c>
    </row>
    <row r="11766" customFormat="false" ht="15" hidden="false" customHeight="false" outlineLevel="0" collapsed="false">
      <c r="A11766" s="64" t="s">
        <v>1361</v>
      </c>
      <c r="B11766" s="64"/>
      <c r="C11766" s="64"/>
      <c r="D11766" s="64"/>
      <c r="E11766" s="64"/>
      <c r="F11766" s="64"/>
      <c r="G11766" s="65" t="n">
        <v>1</v>
      </c>
    </row>
    <row r="11767" customFormat="false" ht="15" hidden="false" customHeight="false" outlineLevel="0" collapsed="false">
      <c r="A11767" s="64" t="s">
        <v>1362</v>
      </c>
      <c r="B11767" s="64"/>
      <c r="C11767" s="64"/>
      <c r="D11767" s="64"/>
      <c r="E11767" s="64"/>
      <c r="F11767" s="64"/>
      <c r="G11767" s="65" t="n">
        <f aca="false">G11765*G11766</f>
        <v>983.33</v>
      </c>
    </row>
    <row r="11768" customFormat="false" ht="15" hidden="false" customHeight="false" outlineLevel="0" collapsed="false">
      <c r="A11768" s="66"/>
      <c r="B11768" s="66"/>
      <c r="C11768" s="66"/>
      <c r="D11768" s="66"/>
      <c r="E11768" s="66"/>
      <c r="F11768" s="66"/>
      <c r="G11768" s="66"/>
    </row>
    <row r="11769" customFormat="false" ht="102" hidden="false" customHeight="false" outlineLevel="0" collapsed="false">
      <c r="A11769" s="30" t="s">
        <v>1258</v>
      </c>
      <c r="B11769" s="30" t="s">
        <v>1259</v>
      </c>
      <c r="C11769" s="61" t="s">
        <v>17</v>
      </c>
      <c r="D11769" s="61" t="s">
        <v>23</v>
      </c>
      <c r="E11769" s="62"/>
      <c r="F11769" s="25"/>
      <c r="G11769" s="25"/>
    </row>
    <row r="11770" customFormat="false" ht="25.5" hidden="false" customHeight="false" outlineLevel="0" collapsed="false">
      <c r="A11770" s="63" t="n">
        <v>1379</v>
      </c>
      <c r="B11770" s="23" t="s">
        <v>1548</v>
      </c>
      <c r="C11770" s="24" t="s">
        <v>1343</v>
      </c>
      <c r="D11770" s="24" t="s">
        <v>114</v>
      </c>
      <c r="E11770" s="62" t="n">
        <v>2.4</v>
      </c>
      <c r="F11770" s="26" t="n">
        <v>0.47</v>
      </c>
      <c r="G11770" s="26" t="n">
        <v>1.13</v>
      </c>
    </row>
    <row r="11771" customFormat="false" ht="25.5" hidden="false" customHeight="false" outlineLevel="0" collapsed="false">
      <c r="A11771" s="63" t="n">
        <v>7258</v>
      </c>
      <c r="B11771" s="23" t="s">
        <v>1595</v>
      </c>
      <c r="C11771" s="24" t="s">
        <v>1343</v>
      </c>
      <c r="D11771" s="24" t="s">
        <v>23</v>
      </c>
      <c r="E11771" s="62" t="n">
        <v>227.66</v>
      </c>
      <c r="F11771" s="26" t="n">
        <v>0.35</v>
      </c>
      <c r="G11771" s="26" t="n">
        <v>79.68</v>
      </c>
    </row>
    <row r="11772" customFormat="false" ht="102" hidden="false" customHeight="false" outlineLevel="0" collapsed="false">
      <c r="A11772" s="63" t="s">
        <v>1596</v>
      </c>
      <c r="B11772" s="23" t="s">
        <v>1597</v>
      </c>
      <c r="C11772" s="24" t="s">
        <v>17</v>
      </c>
      <c r="D11772" s="24" t="s">
        <v>28</v>
      </c>
      <c r="E11772" s="62" t="n">
        <v>0.07</v>
      </c>
      <c r="F11772" s="26" t="n">
        <v>342.29</v>
      </c>
      <c r="G11772" s="26" t="n">
        <v>23.41</v>
      </c>
    </row>
    <row r="11773" customFormat="false" ht="25.5" hidden="false" customHeight="false" outlineLevel="0" collapsed="false">
      <c r="A11773" s="63" t="s">
        <v>1363</v>
      </c>
      <c r="B11773" s="23" t="s">
        <v>1364</v>
      </c>
      <c r="C11773" s="24" t="s">
        <v>17</v>
      </c>
      <c r="D11773" s="24" t="s">
        <v>1314</v>
      </c>
      <c r="E11773" s="62" t="n">
        <v>5.7</v>
      </c>
      <c r="F11773" s="26" t="n">
        <v>15.53</v>
      </c>
      <c r="G11773" s="26" t="n">
        <v>88.51</v>
      </c>
    </row>
    <row r="11774" customFormat="false" ht="25.5" hidden="false" customHeight="false" outlineLevel="0" collapsed="false">
      <c r="A11774" s="63" t="s">
        <v>1349</v>
      </c>
      <c r="B11774" s="23" t="s">
        <v>1350</v>
      </c>
      <c r="C11774" s="24" t="s">
        <v>17</v>
      </c>
      <c r="D11774" s="24" t="s">
        <v>1314</v>
      </c>
      <c r="E11774" s="62" t="n">
        <v>4.95</v>
      </c>
      <c r="F11774" s="26" t="n">
        <v>12.54</v>
      </c>
      <c r="G11774" s="26" t="n">
        <v>62.06</v>
      </c>
    </row>
    <row r="11775" customFormat="false" ht="38.25" hidden="false" customHeight="false" outlineLevel="0" collapsed="false">
      <c r="A11775" s="63" t="s">
        <v>1985</v>
      </c>
      <c r="B11775" s="23" t="s">
        <v>1986</v>
      </c>
      <c r="C11775" s="24" t="s">
        <v>17</v>
      </c>
      <c r="D11775" s="24" t="s">
        <v>28</v>
      </c>
      <c r="E11775" s="62" t="n">
        <v>0.05</v>
      </c>
      <c r="F11775" s="26" t="n">
        <v>268.47</v>
      </c>
      <c r="G11775" s="26" t="n">
        <v>13.29</v>
      </c>
    </row>
    <row r="11776" customFormat="false" ht="25.5" hidden="false" customHeight="false" outlineLevel="0" collapsed="false">
      <c r="A11776" s="63" t="s">
        <v>1987</v>
      </c>
      <c r="B11776" s="23" t="s">
        <v>730</v>
      </c>
      <c r="C11776" s="24" t="s">
        <v>17</v>
      </c>
      <c r="D11776" s="24" t="s">
        <v>28</v>
      </c>
      <c r="E11776" s="62" t="n">
        <v>0.65</v>
      </c>
      <c r="F11776" s="26" t="n">
        <v>49.6</v>
      </c>
      <c r="G11776" s="26" t="n">
        <v>32.14</v>
      </c>
    </row>
    <row r="11777" customFormat="false" ht="51" hidden="false" customHeight="false" outlineLevel="0" collapsed="false">
      <c r="A11777" s="63" t="s">
        <v>1744</v>
      </c>
      <c r="B11777" s="23" t="s">
        <v>1745</v>
      </c>
      <c r="C11777" s="24" t="s">
        <v>17</v>
      </c>
      <c r="D11777" s="24" t="s">
        <v>28</v>
      </c>
      <c r="E11777" s="62" t="n">
        <v>0.05</v>
      </c>
      <c r="F11777" s="26" t="n">
        <v>242.68</v>
      </c>
      <c r="G11777" s="26" t="n">
        <v>13.1</v>
      </c>
    </row>
    <row r="11778" customFormat="false" ht="15" hidden="false" customHeight="false" outlineLevel="0" collapsed="false">
      <c r="A11778" s="64" t="s">
        <v>1353</v>
      </c>
      <c r="B11778" s="64"/>
      <c r="C11778" s="64"/>
      <c r="D11778" s="64"/>
      <c r="E11778" s="64"/>
      <c r="F11778" s="64"/>
      <c r="G11778" s="65" t="n">
        <v>44.62</v>
      </c>
    </row>
    <row r="11779" customFormat="false" ht="15" hidden="false" customHeight="false" outlineLevel="0" collapsed="false">
      <c r="A11779" s="64" t="s">
        <v>1354</v>
      </c>
      <c r="B11779" s="64"/>
      <c r="C11779" s="64"/>
      <c r="D11779" s="64"/>
      <c r="E11779" s="64"/>
      <c r="F11779" s="64"/>
      <c r="G11779" s="65" t="n">
        <v>59.82</v>
      </c>
    </row>
    <row r="11780" customFormat="false" ht="15" hidden="false" customHeight="false" outlineLevel="0" collapsed="false">
      <c r="A11780" s="64" t="s">
        <v>1355</v>
      </c>
      <c r="B11780" s="64"/>
      <c r="C11780" s="64"/>
      <c r="D11780" s="64"/>
      <c r="E11780" s="64"/>
      <c r="F11780" s="64"/>
      <c r="G11780" s="65" t="n">
        <v>104.44</v>
      </c>
    </row>
    <row r="11781" customFormat="false" ht="15" hidden="false" customHeight="false" outlineLevel="0" collapsed="false">
      <c r="A11781" s="64" t="s">
        <v>1356</v>
      </c>
      <c r="B11781" s="64"/>
      <c r="C11781" s="64"/>
      <c r="D11781" s="64"/>
      <c r="E11781" s="64"/>
      <c r="F11781" s="64"/>
      <c r="G11781" s="65" t="n">
        <v>0</v>
      </c>
    </row>
    <row r="11782" customFormat="false" ht="15" hidden="false" customHeight="false" outlineLevel="0" collapsed="false">
      <c r="A11782" s="64" t="s">
        <v>1357</v>
      </c>
      <c r="B11782" s="64"/>
      <c r="C11782" s="64"/>
      <c r="D11782" s="64"/>
      <c r="E11782" s="64"/>
      <c r="F11782" s="64"/>
      <c r="G11782" s="65" t="n">
        <v>26.79</v>
      </c>
    </row>
    <row r="11783" customFormat="false" ht="15" hidden="false" customHeight="false" outlineLevel="0" collapsed="false">
      <c r="A11783" s="64" t="s">
        <v>1358</v>
      </c>
      <c r="B11783" s="64"/>
      <c r="C11783" s="64"/>
      <c r="D11783" s="64"/>
      <c r="E11783" s="64"/>
      <c r="F11783" s="64"/>
      <c r="G11783" s="65" t="n">
        <v>0</v>
      </c>
    </row>
    <row r="11784" customFormat="false" ht="15" hidden="false" customHeight="false" outlineLevel="0" collapsed="false">
      <c r="A11784" s="64" t="s">
        <v>1359</v>
      </c>
      <c r="B11784" s="64"/>
      <c r="C11784" s="64"/>
      <c r="D11784" s="64"/>
      <c r="E11784" s="64"/>
      <c r="F11784" s="64"/>
      <c r="G11784" s="65" t="n">
        <v>26.79</v>
      </c>
    </row>
    <row r="11785" customFormat="false" ht="15" hidden="false" customHeight="false" outlineLevel="0" collapsed="false">
      <c r="A11785" s="64" t="s">
        <v>1360</v>
      </c>
      <c r="B11785" s="64"/>
      <c r="C11785" s="64"/>
      <c r="D11785" s="64"/>
      <c r="E11785" s="64"/>
      <c r="F11785" s="64"/>
      <c r="G11785" s="65" t="n">
        <v>131.23</v>
      </c>
    </row>
    <row r="11786" customFormat="false" ht="15" hidden="false" customHeight="false" outlineLevel="0" collapsed="false">
      <c r="A11786" s="64" t="s">
        <v>1361</v>
      </c>
      <c r="B11786" s="64"/>
      <c r="C11786" s="64"/>
      <c r="D11786" s="64"/>
      <c r="E11786" s="64"/>
      <c r="F11786" s="64"/>
      <c r="G11786" s="65" t="n">
        <v>3</v>
      </c>
    </row>
    <row r="11787" customFormat="false" ht="15" hidden="false" customHeight="false" outlineLevel="0" collapsed="false">
      <c r="A11787" s="64" t="s">
        <v>1362</v>
      </c>
      <c r="B11787" s="64"/>
      <c r="C11787" s="64"/>
      <c r="D11787" s="64"/>
      <c r="E11787" s="64"/>
      <c r="F11787" s="64"/>
      <c r="G11787" s="65" t="n">
        <f aca="false">G11785*G11786</f>
        <v>393.69</v>
      </c>
    </row>
    <row r="11788" customFormat="false" ht="15" hidden="false" customHeight="false" outlineLevel="0" collapsed="false">
      <c r="A11788" s="66"/>
      <c r="B11788" s="66"/>
      <c r="C11788" s="66"/>
      <c r="D11788" s="66"/>
      <c r="E11788" s="66"/>
      <c r="F11788" s="66"/>
      <c r="G11788" s="66"/>
    </row>
    <row r="11789" customFormat="false" ht="25.5" hidden="false" customHeight="false" outlineLevel="0" collapsed="false">
      <c r="A11789" s="30" t="s">
        <v>1260</v>
      </c>
      <c r="B11789" s="30" t="s">
        <v>1261</v>
      </c>
      <c r="C11789" s="61" t="s">
        <v>17</v>
      </c>
      <c r="D11789" s="61" t="s">
        <v>23</v>
      </c>
      <c r="E11789" s="62"/>
      <c r="F11789" s="25"/>
      <c r="G11789" s="25"/>
    </row>
    <row r="11790" customFormat="false" ht="25.5" hidden="false" customHeight="false" outlineLevel="0" collapsed="false">
      <c r="A11790" s="63" t="n">
        <v>1379</v>
      </c>
      <c r="B11790" s="23" t="s">
        <v>1548</v>
      </c>
      <c r="C11790" s="24" t="s">
        <v>1343</v>
      </c>
      <c r="D11790" s="24" t="s">
        <v>114</v>
      </c>
      <c r="E11790" s="62" t="n">
        <v>5.54</v>
      </c>
      <c r="F11790" s="26" t="n">
        <v>0.47</v>
      </c>
      <c r="G11790" s="26" t="n">
        <v>2.6</v>
      </c>
    </row>
    <row r="11791" customFormat="false" ht="25.5" hidden="false" customHeight="false" outlineLevel="0" collapsed="false">
      <c r="A11791" s="63" t="n">
        <v>345</v>
      </c>
      <c r="B11791" s="23" t="s">
        <v>1642</v>
      </c>
      <c r="C11791" s="24" t="s">
        <v>1343</v>
      </c>
      <c r="D11791" s="24" t="s">
        <v>114</v>
      </c>
      <c r="E11791" s="62" t="n">
        <v>0.03</v>
      </c>
      <c r="F11791" s="26" t="n">
        <v>16.12</v>
      </c>
      <c r="G11791" s="26" t="n">
        <v>0.47</v>
      </c>
    </row>
    <row r="11792" customFormat="false" ht="38.25" hidden="false" customHeight="false" outlineLevel="0" collapsed="false">
      <c r="A11792" s="63" t="n">
        <v>367</v>
      </c>
      <c r="B11792" s="23" t="s">
        <v>1750</v>
      </c>
      <c r="C11792" s="24" t="s">
        <v>1343</v>
      </c>
      <c r="D11792" s="24" t="s">
        <v>28</v>
      </c>
      <c r="E11792" s="62" t="n">
        <v>0.01</v>
      </c>
      <c r="F11792" s="26" t="n">
        <v>37.8</v>
      </c>
      <c r="G11792" s="26" t="n">
        <v>0.3</v>
      </c>
    </row>
    <row r="11793" customFormat="false" ht="15" hidden="false" customHeight="false" outlineLevel="0" collapsed="false">
      <c r="A11793" s="63" t="n">
        <v>39</v>
      </c>
      <c r="B11793" s="23" t="s">
        <v>1534</v>
      </c>
      <c r="C11793" s="24" t="s">
        <v>1343</v>
      </c>
      <c r="D11793" s="24" t="s">
        <v>114</v>
      </c>
      <c r="E11793" s="62" t="n">
        <v>0.77</v>
      </c>
      <c r="F11793" s="26" t="n">
        <v>4.17</v>
      </c>
      <c r="G11793" s="26" t="n">
        <v>3.21</v>
      </c>
    </row>
    <row r="11794" customFormat="false" ht="25.5" hidden="false" customHeight="false" outlineLevel="0" collapsed="false">
      <c r="A11794" s="63" t="n">
        <v>4512</v>
      </c>
      <c r="B11794" s="23" t="s">
        <v>2223</v>
      </c>
      <c r="C11794" s="24" t="s">
        <v>1343</v>
      </c>
      <c r="D11794" s="24" t="s">
        <v>49</v>
      </c>
      <c r="E11794" s="62" t="n">
        <v>2.5</v>
      </c>
      <c r="F11794" s="26" t="n">
        <v>1.43</v>
      </c>
      <c r="G11794" s="26" t="n">
        <v>3.58</v>
      </c>
    </row>
    <row r="11795" customFormat="false" ht="38.25" hidden="false" customHeight="false" outlineLevel="0" collapsed="false">
      <c r="A11795" s="63" t="n">
        <v>4718</v>
      </c>
      <c r="B11795" s="23" t="s">
        <v>1751</v>
      </c>
      <c r="C11795" s="24" t="s">
        <v>1343</v>
      </c>
      <c r="D11795" s="24" t="s">
        <v>28</v>
      </c>
      <c r="E11795" s="62" t="n">
        <v>0.08</v>
      </c>
      <c r="F11795" s="26" t="n">
        <v>54.25</v>
      </c>
      <c r="G11795" s="26" t="n">
        <v>4.07</v>
      </c>
    </row>
    <row r="11796" customFormat="false" ht="25.5" hidden="false" customHeight="false" outlineLevel="0" collapsed="false">
      <c r="A11796" s="63" t="n">
        <v>5068</v>
      </c>
      <c r="B11796" s="23" t="s">
        <v>2224</v>
      </c>
      <c r="C11796" s="24" t="s">
        <v>1343</v>
      </c>
      <c r="D11796" s="24" t="s">
        <v>114</v>
      </c>
      <c r="E11796" s="62" t="n">
        <v>0.08</v>
      </c>
      <c r="F11796" s="26" t="n">
        <v>8.75</v>
      </c>
      <c r="G11796" s="26" t="n">
        <v>0.7</v>
      </c>
    </row>
    <row r="11797" customFormat="false" ht="25.5" hidden="false" customHeight="false" outlineLevel="0" collapsed="false">
      <c r="A11797" s="63" t="s">
        <v>1537</v>
      </c>
      <c r="B11797" s="23" t="s">
        <v>1538</v>
      </c>
      <c r="C11797" s="24" t="s">
        <v>17</v>
      </c>
      <c r="D11797" s="24" t="s">
        <v>1314</v>
      </c>
      <c r="E11797" s="62" t="n">
        <v>0.1</v>
      </c>
      <c r="F11797" s="26" t="n">
        <v>15.45</v>
      </c>
      <c r="G11797" s="26" t="n">
        <v>1.54</v>
      </c>
    </row>
    <row r="11798" customFormat="false" ht="25.5" hidden="false" customHeight="false" outlineLevel="0" collapsed="false">
      <c r="A11798" s="63" t="s">
        <v>1347</v>
      </c>
      <c r="B11798" s="23" t="s">
        <v>1348</v>
      </c>
      <c r="C11798" s="24" t="s">
        <v>17</v>
      </c>
      <c r="D11798" s="24" t="s">
        <v>1314</v>
      </c>
      <c r="E11798" s="62" t="n">
        <v>0.1</v>
      </c>
      <c r="F11798" s="26" t="n">
        <v>15.45</v>
      </c>
      <c r="G11798" s="26" t="n">
        <v>1.54</v>
      </c>
    </row>
    <row r="11799" customFormat="false" ht="25.5" hidden="false" customHeight="false" outlineLevel="0" collapsed="false">
      <c r="A11799" s="63" t="s">
        <v>1349</v>
      </c>
      <c r="B11799" s="23" t="s">
        <v>1350</v>
      </c>
      <c r="C11799" s="24" t="s">
        <v>17</v>
      </c>
      <c r="D11799" s="24" t="s">
        <v>1314</v>
      </c>
      <c r="E11799" s="62" t="n">
        <v>0.2</v>
      </c>
      <c r="F11799" s="26" t="n">
        <v>12.54</v>
      </c>
      <c r="G11799" s="26" t="n">
        <v>2.51</v>
      </c>
    </row>
    <row r="11800" customFormat="false" ht="76.5" hidden="false" customHeight="false" outlineLevel="0" collapsed="false">
      <c r="A11800" s="63" t="s">
        <v>1553</v>
      </c>
      <c r="B11800" s="23" t="s">
        <v>1554</v>
      </c>
      <c r="C11800" s="24" t="s">
        <v>17</v>
      </c>
      <c r="D11800" s="24" t="s">
        <v>1382</v>
      </c>
      <c r="E11800" s="62" t="n">
        <v>0.01</v>
      </c>
      <c r="F11800" s="26" t="n">
        <v>0.95</v>
      </c>
      <c r="G11800" s="26" t="n">
        <v>0.01</v>
      </c>
    </row>
    <row r="11801" customFormat="false" ht="15" hidden="false" customHeight="false" outlineLevel="0" collapsed="false">
      <c r="A11801" s="64" t="s">
        <v>1353</v>
      </c>
      <c r="B11801" s="64"/>
      <c r="C11801" s="64"/>
      <c r="D11801" s="64"/>
      <c r="E11801" s="64"/>
      <c r="F11801" s="64"/>
      <c r="G11801" s="65" t="n">
        <v>3.92</v>
      </c>
    </row>
    <row r="11802" customFormat="false" ht="15" hidden="false" customHeight="false" outlineLevel="0" collapsed="false">
      <c r="A11802" s="64" t="s">
        <v>1354</v>
      </c>
      <c r="B11802" s="64"/>
      <c r="C11802" s="64"/>
      <c r="D11802" s="64"/>
      <c r="E11802" s="64"/>
      <c r="F11802" s="64"/>
      <c r="G11802" s="65" t="n">
        <v>16.62</v>
      </c>
    </row>
    <row r="11803" customFormat="false" ht="15" hidden="false" customHeight="false" outlineLevel="0" collapsed="false">
      <c r="A11803" s="64" t="s">
        <v>1355</v>
      </c>
      <c r="B11803" s="64"/>
      <c r="C11803" s="64"/>
      <c r="D11803" s="64"/>
      <c r="E11803" s="64"/>
      <c r="F11803" s="64"/>
      <c r="G11803" s="65" t="n">
        <v>20.54</v>
      </c>
    </row>
    <row r="11804" customFormat="false" ht="15" hidden="false" customHeight="false" outlineLevel="0" collapsed="false">
      <c r="A11804" s="64" t="s">
        <v>1356</v>
      </c>
      <c r="B11804" s="64"/>
      <c r="C11804" s="64"/>
      <c r="D11804" s="64"/>
      <c r="E11804" s="64"/>
      <c r="F11804" s="64"/>
      <c r="G11804" s="65" t="n">
        <v>0</v>
      </c>
    </row>
    <row r="11805" customFormat="false" ht="15" hidden="false" customHeight="false" outlineLevel="0" collapsed="false">
      <c r="A11805" s="64" t="s">
        <v>1357</v>
      </c>
      <c r="B11805" s="64"/>
      <c r="C11805" s="64"/>
      <c r="D11805" s="64"/>
      <c r="E11805" s="64"/>
      <c r="F11805" s="64"/>
      <c r="G11805" s="65" t="n">
        <v>5.27</v>
      </c>
    </row>
    <row r="11806" customFormat="false" ht="15" hidden="false" customHeight="false" outlineLevel="0" collapsed="false">
      <c r="A11806" s="64" t="s">
        <v>1358</v>
      </c>
      <c r="B11806" s="64"/>
      <c r="C11806" s="64"/>
      <c r="D11806" s="64"/>
      <c r="E11806" s="64"/>
      <c r="F11806" s="64"/>
      <c r="G11806" s="65" t="n">
        <v>0</v>
      </c>
    </row>
    <row r="11807" customFormat="false" ht="15" hidden="false" customHeight="false" outlineLevel="0" collapsed="false">
      <c r="A11807" s="64" t="s">
        <v>1359</v>
      </c>
      <c r="B11807" s="64"/>
      <c r="C11807" s="64"/>
      <c r="D11807" s="64"/>
      <c r="E11807" s="64"/>
      <c r="F11807" s="64"/>
      <c r="G11807" s="65" t="n">
        <v>5.27</v>
      </c>
    </row>
    <row r="11808" customFormat="false" ht="15" hidden="false" customHeight="false" outlineLevel="0" collapsed="false">
      <c r="A11808" s="64" t="s">
        <v>1360</v>
      </c>
      <c r="B11808" s="64"/>
      <c r="C11808" s="64"/>
      <c r="D11808" s="64"/>
      <c r="E11808" s="64"/>
      <c r="F11808" s="64"/>
      <c r="G11808" s="65" t="n">
        <v>25.81</v>
      </c>
    </row>
    <row r="11809" customFormat="false" ht="15" hidden="false" customHeight="false" outlineLevel="0" collapsed="false">
      <c r="A11809" s="64" t="s">
        <v>1361</v>
      </c>
      <c r="B11809" s="64"/>
      <c r="C11809" s="64"/>
      <c r="D11809" s="64"/>
      <c r="E11809" s="64"/>
      <c r="F11809" s="64"/>
      <c r="G11809" s="65" t="n">
        <v>1</v>
      </c>
    </row>
    <row r="11810" customFormat="false" ht="15" hidden="false" customHeight="false" outlineLevel="0" collapsed="false">
      <c r="A11810" s="64" t="s">
        <v>1362</v>
      </c>
      <c r="B11810" s="64"/>
      <c r="C11810" s="64"/>
      <c r="D11810" s="64"/>
      <c r="E11810" s="64"/>
      <c r="F11810" s="64"/>
      <c r="G11810" s="65" t="n">
        <f aca="false">G11808*G11809</f>
        <v>25.81</v>
      </c>
    </row>
    <row r="11811" customFormat="false" ht="15" hidden="false" customHeight="false" outlineLevel="0" collapsed="false">
      <c r="A11811" s="66"/>
      <c r="B11811" s="66"/>
      <c r="C11811" s="66"/>
      <c r="D11811" s="66"/>
      <c r="E11811" s="66"/>
      <c r="F11811" s="66"/>
      <c r="G11811" s="66"/>
    </row>
    <row r="11812" customFormat="false" ht="38.25" hidden="false" customHeight="false" outlineLevel="0" collapsed="false">
      <c r="A11812" s="30" t="s">
        <v>1262</v>
      </c>
      <c r="B11812" s="30" t="s">
        <v>1263</v>
      </c>
      <c r="C11812" s="61" t="s">
        <v>17</v>
      </c>
      <c r="D11812" s="61" t="s">
        <v>23</v>
      </c>
      <c r="E11812" s="62"/>
      <c r="F11812" s="25"/>
      <c r="G11812" s="25"/>
    </row>
    <row r="11813" customFormat="false" ht="25.5" hidden="false" customHeight="false" outlineLevel="0" collapsed="false">
      <c r="A11813" s="63" t="s">
        <v>1373</v>
      </c>
      <c r="B11813" s="23" t="s">
        <v>1374</v>
      </c>
      <c r="C11813" s="24" t="s">
        <v>17</v>
      </c>
      <c r="D11813" s="24" t="s">
        <v>1314</v>
      </c>
      <c r="E11813" s="62" t="n">
        <v>0.3</v>
      </c>
      <c r="F11813" s="26" t="n">
        <v>12.83</v>
      </c>
      <c r="G11813" s="26" t="n">
        <v>3.85</v>
      </c>
    </row>
    <row r="11814" customFormat="false" ht="38.25" hidden="false" customHeight="false" outlineLevel="0" collapsed="false">
      <c r="A11814" s="63" t="s">
        <v>1375</v>
      </c>
      <c r="B11814" s="23" t="s">
        <v>1376</v>
      </c>
      <c r="C11814" s="24" t="s">
        <v>17</v>
      </c>
      <c r="D11814" s="24" t="s">
        <v>1314</v>
      </c>
      <c r="E11814" s="62" t="n">
        <v>0.3</v>
      </c>
      <c r="F11814" s="26" t="n">
        <v>12.7</v>
      </c>
      <c r="G11814" s="26" t="n">
        <v>3.81</v>
      </c>
    </row>
    <row r="11815" customFormat="false" ht="25.5" hidden="false" customHeight="false" outlineLevel="0" collapsed="false">
      <c r="A11815" s="63" t="s">
        <v>1367</v>
      </c>
      <c r="B11815" s="23" t="s">
        <v>1368</v>
      </c>
      <c r="C11815" s="24" t="s">
        <v>17</v>
      </c>
      <c r="D11815" s="24" t="s">
        <v>1314</v>
      </c>
      <c r="E11815" s="62" t="n">
        <v>0.5</v>
      </c>
      <c r="F11815" s="26" t="n">
        <v>15.68</v>
      </c>
      <c r="G11815" s="26" t="n">
        <v>7.84</v>
      </c>
    </row>
    <row r="11816" customFormat="false" ht="38.25" hidden="false" customHeight="false" outlineLevel="0" collapsed="false">
      <c r="A11816" s="63" t="s">
        <v>1369</v>
      </c>
      <c r="B11816" s="23" t="s">
        <v>1370</v>
      </c>
      <c r="C11816" s="24" t="s">
        <v>17</v>
      </c>
      <c r="D11816" s="24" t="s">
        <v>1314</v>
      </c>
      <c r="E11816" s="62" t="n">
        <v>0.5</v>
      </c>
      <c r="F11816" s="26" t="n">
        <v>15.51</v>
      </c>
      <c r="G11816" s="26" t="n">
        <v>7.75</v>
      </c>
    </row>
    <row r="11817" customFormat="false" ht="25.5" hidden="false" customHeight="false" outlineLevel="0" collapsed="false">
      <c r="A11817" s="63" t="s">
        <v>2225</v>
      </c>
      <c r="B11817" s="23" t="s">
        <v>2226</v>
      </c>
      <c r="C11817" s="24" t="s">
        <v>1343</v>
      </c>
      <c r="D11817" s="24" t="s">
        <v>23</v>
      </c>
      <c r="E11817" s="62" t="n">
        <v>1</v>
      </c>
      <c r="F11817" s="26" t="n">
        <v>866.81</v>
      </c>
      <c r="G11817" s="26" t="n">
        <v>866.81</v>
      </c>
    </row>
    <row r="11818" customFormat="false" ht="15" hidden="false" customHeight="false" outlineLevel="0" collapsed="false">
      <c r="A11818" s="64" t="s">
        <v>1353</v>
      </c>
      <c r="B11818" s="64"/>
      <c r="C11818" s="64"/>
      <c r="D11818" s="64"/>
      <c r="E11818" s="64"/>
      <c r="F11818" s="64"/>
      <c r="G11818" s="65" t="n">
        <v>16.53</v>
      </c>
    </row>
    <row r="11819" customFormat="false" ht="15" hidden="false" customHeight="false" outlineLevel="0" collapsed="false">
      <c r="A11819" s="64" t="s">
        <v>1354</v>
      </c>
      <c r="B11819" s="64"/>
      <c r="C11819" s="64"/>
      <c r="D11819" s="64"/>
      <c r="E11819" s="64"/>
      <c r="F11819" s="64"/>
      <c r="G11819" s="65" t="n">
        <v>873.53</v>
      </c>
    </row>
    <row r="11820" customFormat="false" ht="15" hidden="false" customHeight="false" outlineLevel="0" collapsed="false">
      <c r="A11820" s="64" t="s">
        <v>1355</v>
      </c>
      <c r="B11820" s="64"/>
      <c r="C11820" s="64"/>
      <c r="D11820" s="64"/>
      <c r="E11820" s="64"/>
      <c r="F11820" s="64"/>
      <c r="G11820" s="65" t="n">
        <v>890.06</v>
      </c>
    </row>
    <row r="11821" customFormat="false" ht="15" hidden="false" customHeight="false" outlineLevel="0" collapsed="false">
      <c r="A11821" s="64" t="s">
        <v>1356</v>
      </c>
      <c r="B11821" s="64"/>
      <c r="C11821" s="64"/>
      <c r="D11821" s="64"/>
      <c r="E11821" s="64"/>
      <c r="F11821" s="64"/>
      <c r="G11821" s="65" t="n">
        <v>0</v>
      </c>
    </row>
    <row r="11822" customFormat="false" ht="15" hidden="false" customHeight="false" outlineLevel="0" collapsed="false">
      <c r="A11822" s="64" t="s">
        <v>1357</v>
      </c>
      <c r="B11822" s="64"/>
      <c r="C11822" s="64"/>
      <c r="D11822" s="64"/>
      <c r="E11822" s="64"/>
      <c r="F11822" s="64"/>
      <c r="G11822" s="65" t="n">
        <v>228.3</v>
      </c>
    </row>
    <row r="11823" customFormat="false" ht="15" hidden="false" customHeight="false" outlineLevel="0" collapsed="false">
      <c r="A11823" s="64" t="s">
        <v>1358</v>
      </c>
      <c r="B11823" s="64"/>
      <c r="C11823" s="64"/>
      <c r="D11823" s="64"/>
      <c r="E11823" s="64"/>
      <c r="F11823" s="64"/>
      <c r="G11823" s="65" t="n">
        <v>0</v>
      </c>
    </row>
    <row r="11824" customFormat="false" ht="15" hidden="false" customHeight="false" outlineLevel="0" collapsed="false">
      <c r="A11824" s="64" t="s">
        <v>1359</v>
      </c>
      <c r="B11824" s="64"/>
      <c r="C11824" s="64"/>
      <c r="D11824" s="64"/>
      <c r="E11824" s="64"/>
      <c r="F11824" s="64"/>
      <c r="G11824" s="65" t="n">
        <v>228.3</v>
      </c>
    </row>
    <row r="11825" customFormat="false" ht="15" hidden="false" customHeight="false" outlineLevel="0" collapsed="false">
      <c r="A11825" s="64" t="s">
        <v>1360</v>
      </c>
      <c r="B11825" s="64"/>
      <c r="C11825" s="64"/>
      <c r="D11825" s="64"/>
      <c r="E11825" s="64"/>
      <c r="F11825" s="64"/>
      <c r="G11825" s="65" t="n">
        <v>1118.36</v>
      </c>
    </row>
    <row r="11826" customFormat="false" ht="15" hidden="false" customHeight="false" outlineLevel="0" collapsed="false">
      <c r="A11826" s="64" t="s">
        <v>1361</v>
      </c>
      <c r="B11826" s="64"/>
      <c r="C11826" s="64"/>
      <c r="D11826" s="64"/>
      <c r="E11826" s="64"/>
      <c r="F11826" s="64"/>
      <c r="G11826" s="65" t="n">
        <v>1</v>
      </c>
    </row>
    <row r="11827" customFormat="false" ht="15" hidden="false" customHeight="false" outlineLevel="0" collapsed="false">
      <c r="A11827" s="64" t="s">
        <v>1362</v>
      </c>
      <c r="B11827" s="64"/>
      <c r="C11827" s="64"/>
      <c r="D11827" s="64"/>
      <c r="E11827" s="64"/>
      <c r="F11827" s="64"/>
      <c r="G11827" s="65" t="n">
        <f aca="false">G11825*G11826</f>
        <v>1118.36</v>
      </c>
    </row>
    <row r="11828" customFormat="false" ht="15" hidden="false" customHeight="false" outlineLevel="0" collapsed="false">
      <c r="A11828" s="66"/>
      <c r="B11828" s="66"/>
      <c r="C11828" s="66"/>
      <c r="D11828" s="66"/>
      <c r="E11828" s="66"/>
      <c r="F11828" s="66"/>
      <c r="G11828" s="66"/>
    </row>
    <row r="11829" customFormat="false" ht="15" hidden="false" customHeight="true" outlineLevel="0" collapsed="false">
      <c r="A11829" s="30" t="s">
        <v>1264</v>
      </c>
      <c r="B11829" s="30" t="s">
        <v>733</v>
      </c>
      <c r="C11829" s="30"/>
      <c r="D11829" s="30"/>
      <c r="E11829" s="30"/>
      <c r="F11829" s="30"/>
      <c r="G11829" s="30"/>
    </row>
    <row r="11830" customFormat="false" ht="51" hidden="false" customHeight="false" outlineLevel="0" collapsed="false">
      <c r="A11830" s="30" t="s">
        <v>1265</v>
      </c>
      <c r="B11830" s="30" t="s">
        <v>638</v>
      </c>
      <c r="C11830" s="61" t="s">
        <v>17</v>
      </c>
      <c r="D11830" s="61" t="s">
        <v>49</v>
      </c>
      <c r="E11830" s="62"/>
      <c r="F11830" s="25"/>
      <c r="G11830" s="25"/>
    </row>
    <row r="11831" customFormat="false" ht="38.25" hidden="false" customHeight="false" outlineLevel="0" collapsed="false">
      <c r="A11831" s="63" t="n">
        <v>3767</v>
      </c>
      <c r="B11831" s="23" t="s">
        <v>1945</v>
      </c>
      <c r="C11831" s="24" t="s">
        <v>1343</v>
      </c>
      <c r="D11831" s="24" t="s">
        <v>23</v>
      </c>
      <c r="E11831" s="62" t="n">
        <v>6.7</v>
      </c>
      <c r="F11831" s="26" t="n">
        <v>0.66</v>
      </c>
      <c r="G11831" s="26" t="n">
        <v>4.42</v>
      </c>
    </row>
    <row r="11832" customFormat="false" ht="38.25" hidden="false" customHeight="false" outlineLevel="0" collapsed="false">
      <c r="A11832" s="63" t="s">
        <v>1375</v>
      </c>
      <c r="B11832" s="23" t="s">
        <v>1376</v>
      </c>
      <c r="C11832" s="24" t="s">
        <v>17</v>
      </c>
      <c r="D11832" s="24" t="s">
        <v>1314</v>
      </c>
      <c r="E11832" s="62" t="n">
        <v>20.11</v>
      </c>
      <c r="F11832" s="26" t="n">
        <v>12.7</v>
      </c>
      <c r="G11832" s="26" t="n">
        <v>255.35</v>
      </c>
    </row>
    <row r="11833" customFormat="false" ht="38.25" hidden="false" customHeight="false" outlineLevel="0" collapsed="false">
      <c r="A11833" s="63" t="s">
        <v>1369</v>
      </c>
      <c r="B11833" s="23" t="s">
        <v>1370</v>
      </c>
      <c r="C11833" s="24" t="s">
        <v>17</v>
      </c>
      <c r="D11833" s="24" t="s">
        <v>1314</v>
      </c>
      <c r="E11833" s="62" t="n">
        <v>20.11</v>
      </c>
      <c r="F11833" s="26" t="n">
        <v>15.51</v>
      </c>
      <c r="G11833" s="26" t="n">
        <v>311.86</v>
      </c>
    </row>
    <row r="11834" customFormat="false" ht="25.5" hidden="false" customHeight="false" outlineLevel="0" collapsed="false">
      <c r="A11834" s="63" t="n">
        <v>9868</v>
      </c>
      <c r="B11834" s="23" t="s">
        <v>1943</v>
      </c>
      <c r="C11834" s="24" t="s">
        <v>1343</v>
      </c>
      <c r="D11834" s="24" t="s">
        <v>49</v>
      </c>
      <c r="E11834" s="62" t="n">
        <v>57.82</v>
      </c>
      <c r="F11834" s="26" t="n">
        <v>3.18</v>
      </c>
      <c r="G11834" s="26" t="n">
        <v>183.88</v>
      </c>
    </row>
    <row r="11835" customFormat="false" ht="15" hidden="false" customHeight="false" outlineLevel="0" collapsed="false">
      <c r="A11835" s="64" t="s">
        <v>1353</v>
      </c>
      <c r="B11835" s="64"/>
      <c r="C11835" s="64"/>
      <c r="D11835" s="64"/>
      <c r="E11835" s="64"/>
      <c r="F11835" s="64"/>
      <c r="G11835" s="65" t="n">
        <v>7.31</v>
      </c>
    </row>
    <row r="11836" customFormat="false" ht="15" hidden="false" customHeight="false" outlineLevel="0" collapsed="false">
      <c r="A11836" s="64" t="s">
        <v>1354</v>
      </c>
      <c r="B11836" s="64"/>
      <c r="C11836" s="64"/>
      <c r="D11836" s="64"/>
      <c r="E11836" s="64"/>
      <c r="F11836" s="64"/>
      <c r="G11836" s="65" t="n">
        <v>6.55</v>
      </c>
    </row>
    <row r="11837" customFormat="false" ht="15" hidden="false" customHeight="false" outlineLevel="0" collapsed="false">
      <c r="A11837" s="64" t="s">
        <v>1355</v>
      </c>
      <c r="B11837" s="64"/>
      <c r="C11837" s="64"/>
      <c r="D11837" s="64"/>
      <c r="E11837" s="64"/>
      <c r="F11837" s="64"/>
      <c r="G11837" s="65" t="n">
        <v>13.86</v>
      </c>
    </row>
    <row r="11838" customFormat="false" ht="15" hidden="false" customHeight="false" outlineLevel="0" collapsed="false">
      <c r="A11838" s="64" t="s">
        <v>1356</v>
      </c>
      <c r="B11838" s="64"/>
      <c r="C11838" s="64"/>
      <c r="D11838" s="64"/>
      <c r="E11838" s="64"/>
      <c r="F11838" s="64"/>
      <c r="G11838" s="65" t="n">
        <v>0</v>
      </c>
    </row>
    <row r="11839" customFormat="false" ht="15" hidden="false" customHeight="false" outlineLevel="0" collapsed="false">
      <c r="A11839" s="64" t="s">
        <v>1357</v>
      </c>
      <c r="B11839" s="64"/>
      <c r="C11839" s="64"/>
      <c r="D11839" s="64"/>
      <c r="E11839" s="64"/>
      <c r="F11839" s="64"/>
      <c r="G11839" s="65" t="n">
        <v>3.56</v>
      </c>
    </row>
    <row r="11840" customFormat="false" ht="15" hidden="false" customHeight="false" outlineLevel="0" collapsed="false">
      <c r="A11840" s="64" t="s">
        <v>1358</v>
      </c>
      <c r="B11840" s="64"/>
      <c r="C11840" s="64"/>
      <c r="D11840" s="64"/>
      <c r="E11840" s="64"/>
      <c r="F11840" s="64"/>
      <c r="G11840" s="65" t="n">
        <v>0</v>
      </c>
    </row>
    <row r="11841" customFormat="false" ht="15" hidden="false" customHeight="false" outlineLevel="0" collapsed="false">
      <c r="A11841" s="64" t="s">
        <v>1359</v>
      </c>
      <c r="B11841" s="64"/>
      <c r="C11841" s="64"/>
      <c r="D11841" s="64"/>
      <c r="E11841" s="64"/>
      <c r="F11841" s="64"/>
      <c r="G11841" s="65" t="n">
        <v>3.56</v>
      </c>
    </row>
    <row r="11842" customFormat="false" ht="15" hidden="false" customHeight="false" outlineLevel="0" collapsed="false">
      <c r="A11842" s="64" t="s">
        <v>1360</v>
      </c>
      <c r="B11842" s="64"/>
      <c r="C11842" s="64"/>
      <c r="D11842" s="64"/>
      <c r="E11842" s="64"/>
      <c r="F11842" s="64"/>
      <c r="G11842" s="65" t="n">
        <v>17.42</v>
      </c>
    </row>
    <row r="11843" customFormat="false" ht="15" hidden="false" customHeight="false" outlineLevel="0" collapsed="false">
      <c r="A11843" s="64" t="s">
        <v>1361</v>
      </c>
      <c r="B11843" s="64"/>
      <c r="C11843" s="64"/>
      <c r="D11843" s="64"/>
      <c r="E11843" s="64"/>
      <c r="F11843" s="64"/>
      <c r="G11843" s="65" t="n">
        <v>54.5</v>
      </c>
    </row>
    <row r="11844" customFormat="false" ht="15" hidden="false" customHeight="false" outlineLevel="0" collapsed="false">
      <c r="A11844" s="64" t="s">
        <v>1362</v>
      </c>
      <c r="B11844" s="64"/>
      <c r="C11844" s="64"/>
      <c r="D11844" s="64"/>
      <c r="E11844" s="64"/>
      <c r="F11844" s="64"/>
      <c r="G11844" s="65" t="n">
        <f aca="false">G11842*G11843</f>
        <v>949.39</v>
      </c>
    </row>
    <row r="11845" customFormat="false" ht="15" hidden="false" customHeight="false" outlineLevel="0" collapsed="false">
      <c r="A11845" s="66"/>
      <c r="B11845" s="66"/>
      <c r="C11845" s="66"/>
      <c r="D11845" s="66"/>
      <c r="E11845" s="66"/>
      <c r="F11845" s="66"/>
      <c r="G11845" s="66"/>
    </row>
    <row r="11846" customFormat="false" ht="63.75" hidden="false" customHeight="false" outlineLevel="0" collapsed="false">
      <c r="A11846" s="30" t="s">
        <v>1266</v>
      </c>
      <c r="B11846" s="30" t="s">
        <v>738</v>
      </c>
      <c r="C11846" s="61" t="s">
        <v>17</v>
      </c>
      <c r="D11846" s="61" t="s">
        <v>23</v>
      </c>
      <c r="E11846" s="62"/>
      <c r="F11846" s="25"/>
      <c r="G11846" s="25"/>
    </row>
    <row r="11847" customFormat="false" ht="25.5" hidden="false" customHeight="false" outlineLevel="0" collapsed="false">
      <c r="A11847" s="63" t="n">
        <v>122</v>
      </c>
      <c r="B11847" s="23" t="s">
        <v>1946</v>
      </c>
      <c r="C11847" s="24" t="s">
        <v>1343</v>
      </c>
      <c r="D11847" s="24" t="s">
        <v>23</v>
      </c>
      <c r="E11847" s="62" t="n">
        <v>0.08</v>
      </c>
      <c r="F11847" s="26" t="n">
        <v>45.16</v>
      </c>
      <c r="G11847" s="26" t="n">
        <v>3.79</v>
      </c>
    </row>
    <row r="11848" customFormat="false" ht="25.5" hidden="false" customHeight="false" outlineLevel="0" collapsed="false">
      <c r="A11848" s="63" t="n">
        <v>20083</v>
      </c>
      <c r="B11848" s="23" t="s">
        <v>1947</v>
      </c>
      <c r="C11848" s="24" t="s">
        <v>1343</v>
      </c>
      <c r="D11848" s="24" t="s">
        <v>23</v>
      </c>
      <c r="E11848" s="62" t="n">
        <v>0.1</v>
      </c>
      <c r="F11848" s="26" t="n">
        <v>39.22</v>
      </c>
      <c r="G11848" s="26" t="n">
        <v>3.77</v>
      </c>
    </row>
    <row r="11849" customFormat="false" ht="25.5" hidden="false" customHeight="false" outlineLevel="0" collapsed="false">
      <c r="A11849" s="63" t="n">
        <v>3529</v>
      </c>
      <c r="B11849" s="23" t="s">
        <v>2016</v>
      </c>
      <c r="C11849" s="24" t="s">
        <v>1343</v>
      </c>
      <c r="D11849" s="24" t="s">
        <v>23</v>
      </c>
      <c r="E11849" s="62" t="n">
        <v>12</v>
      </c>
      <c r="F11849" s="26" t="n">
        <v>0.53</v>
      </c>
      <c r="G11849" s="26" t="n">
        <v>6.36</v>
      </c>
    </row>
    <row r="11850" customFormat="false" ht="38.25" hidden="false" customHeight="false" outlineLevel="0" collapsed="false">
      <c r="A11850" s="63" t="n">
        <v>3767</v>
      </c>
      <c r="B11850" s="23" t="s">
        <v>1945</v>
      </c>
      <c r="C11850" s="24" t="s">
        <v>1343</v>
      </c>
      <c r="D11850" s="24" t="s">
        <v>23</v>
      </c>
      <c r="E11850" s="62" t="n">
        <v>0.6</v>
      </c>
      <c r="F11850" s="26" t="n">
        <v>0.66</v>
      </c>
      <c r="G11850" s="26" t="n">
        <v>0.4</v>
      </c>
    </row>
    <row r="11851" customFormat="false" ht="38.25" hidden="false" customHeight="false" outlineLevel="0" collapsed="false">
      <c r="A11851" s="63" t="s">
        <v>1375</v>
      </c>
      <c r="B11851" s="23" t="s">
        <v>1376</v>
      </c>
      <c r="C11851" s="24" t="s">
        <v>17</v>
      </c>
      <c r="D11851" s="24" t="s">
        <v>1314</v>
      </c>
      <c r="E11851" s="62" t="n">
        <v>1.8</v>
      </c>
      <c r="F11851" s="26" t="n">
        <v>12.7</v>
      </c>
      <c r="G11851" s="26" t="n">
        <v>22.86</v>
      </c>
    </row>
    <row r="11852" customFormat="false" ht="38.25" hidden="false" customHeight="false" outlineLevel="0" collapsed="false">
      <c r="A11852" s="63" t="s">
        <v>1369</v>
      </c>
      <c r="B11852" s="23" t="s">
        <v>1370</v>
      </c>
      <c r="C11852" s="24" t="s">
        <v>17</v>
      </c>
      <c r="D11852" s="24" t="s">
        <v>1314</v>
      </c>
      <c r="E11852" s="62" t="n">
        <v>1.8</v>
      </c>
      <c r="F11852" s="26" t="n">
        <v>15.51</v>
      </c>
      <c r="G11852" s="26" t="n">
        <v>27.91</v>
      </c>
    </row>
    <row r="11853" customFormat="false" ht="15" hidden="false" customHeight="false" outlineLevel="0" collapsed="false">
      <c r="A11853" s="64" t="s">
        <v>1353</v>
      </c>
      <c r="B11853" s="64"/>
      <c r="C11853" s="64"/>
      <c r="D11853" s="64"/>
      <c r="E11853" s="64"/>
      <c r="F11853" s="64"/>
      <c r="G11853" s="65" t="n">
        <v>2.97</v>
      </c>
    </row>
    <row r="11854" customFormat="false" ht="15" hidden="false" customHeight="false" outlineLevel="0" collapsed="false">
      <c r="A11854" s="64" t="s">
        <v>1354</v>
      </c>
      <c r="B11854" s="64"/>
      <c r="C11854" s="64"/>
      <c r="D11854" s="64"/>
      <c r="E11854" s="64"/>
      <c r="F11854" s="64"/>
      <c r="G11854" s="65" t="n">
        <v>2.45</v>
      </c>
    </row>
    <row r="11855" customFormat="false" ht="15" hidden="false" customHeight="false" outlineLevel="0" collapsed="false">
      <c r="A11855" s="64" t="s">
        <v>1355</v>
      </c>
      <c r="B11855" s="64"/>
      <c r="C11855" s="64"/>
      <c r="D11855" s="64"/>
      <c r="E11855" s="64"/>
      <c r="F11855" s="64"/>
      <c r="G11855" s="65" t="n">
        <v>5.42</v>
      </c>
    </row>
    <row r="11856" customFormat="false" ht="15" hidden="false" customHeight="false" outlineLevel="0" collapsed="false">
      <c r="A11856" s="64" t="s">
        <v>1356</v>
      </c>
      <c r="B11856" s="64"/>
      <c r="C11856" s="64"/>
      <c r="D11856" s="64"/>
      <c r="E11856" s="64"/>
      <c r="F11856" s="64"/>
      <c r="G11856" s="65" t="n">
        <v>0</v>
      </c>
    </row>
    <row r="11857" customFormat="false" ht="15" hidden="false" customHeight="false" outlineLevel="0" collapsed="false">
      <c r="A11857" s="64" t="s">
        <v>1357</v>
      </c>
      <c r="B11857" s="64"/>
      <c r="C11857" s="64"/>
      <c r="D11857" s="64"/>
      <c r="E11857" s="64"/>
      <c r="F11857" s="64"/>
      <c r="G11857" s="65" t="n">
        <v>1.39</v>
      </c>
    </row>
    <row r="11858" customFormat="false" ht="15" hidden="false" customHeight="false" outlineLevel="0" collapsed="false">
      <c r="A11858" s="64" t="s">
        <v>1358</v>
      </c>
      <c r="B11858" s="64"/>
      <c r="C11858" s="64"/>
      <c r="D11858" s="64"/>
      <c r="E11858" s="64"/>
      <c r="F11858" s="64"/>
      <c r="G11858" s="65" t="n">
        <v>0</v>
      </c>
    </row>
    <row r="11859" customFormat="false" ht="15" hidden="false" customHeight="false" outlineLevel="0" collapsed="false">
      <c r="A11859" s="64" t="s">
        <v>1359</v>
      </c>
      <c r="B11859" s="64"/>
      <c r="C11859" s="64"/>
      <c r="D11859" s="64"/>
      <c r="E11859" s="64"/>
      <c r="F11859" s="64"/>
      <c r="G11859" s="65" t="n">
        <v>1.39</v>
      </c>
    </row>
    <row r="11860" customFormat="false" ht="15" hidden="false" customHeight="false" outlineLevel="0" collapsed="false">
      <c r="A11860" s="64" t="s">
        <v>1360</v>
      </c>
      <c r="B11860" s="64"/>
      <c r="C11860" s="64"/>
      <c r="D11860" s="64"/>
      <c r="E11860" s="64"/>
      <c r="F11860" s="64"/>
      <c r="G11860" s="65" t="n">
        <v>6.81</v>
      </c>
    </row>
    <row r="11861" customFormat="false" ht="15" hidden="false" customHeight="false" outlineLevel="0" collapsed="false">
      <c r="A11861" s="64" t="s">
        <v>1361</v>
      </c>
      <c r="B11861" s="64"/>
      <c r="C11861" s="64"/>
      <c r="D11861" s="64"/>
      <c r="E11861" s="64"/>
      <c r="F11861" s="64"/>
      <c r="G11861" s="65" t="n">
        <v>12</v>
      </c>
    </row>
    <row r="11862" customFormat="false" ht="15" hidden="false" customHeight="false" outlineLevel="0" collapsed="false">
      <c r="A11862" s="64" t="s">
        <v>1362</v>
      </c>
      <c r="B11862" s="64"/>
      <c r="C11862" s="64"/>
      <c r="D11862" s="64"/>
      <c r="E11862" s="64"/>
      <c r="F11862" s="64"/>
      <c r="G11862" s="65" t="n">
        <f aca="false">G11860*G11861</f>
        <v>81.72</v>
      </c>
    </row>
    <row r="11863" customFormat="false" ht="15" hidden="false" customHeight="false" outlineLevel="0" collapsed="false">
      <c r="A11863" s="66"/>
      <c r="B11863" s="66"/>
      <c r="C11863" s="66"/>
      <c r="D11863" s="66"/>
      <c r="E11863" s="66"/>
      <c r="F11863" s="66"/>
      <c r="G11863" s="66"/>
    </row>
    <row r="11864" customFormat="false" ht="63.75" hidden="false" customHeight="false" outlineLevel="0" collapsed="false">
      <c r="A11864" s="30" t="s">
        <v>1267</v>
      </c>
      <c r="B11864" s="30" t="s">
        <v>740</v>
      </c>
      <c r="C11864" s="61" t="s">
        <v>17</v>
      </c>
      <c r="D11864" s="61" t="s">
        <v>23</v>
      </c>
      <c r="E11864" s="62"/>
      <c r="F11864" s="25"/>
      <c r="G11864" s="25"/>
    </row>
    <row r="11865" customFormat="false" ht="25.5" hidden="false" customHeight="false" outlineLevel="0" collapsed="false">
      <c r="A11865" s="63" t="n">
        <v>122</v>
      </c>
      <c r="B11865" s="23" t="s">
        <v>1946</v>
      </c>
      <c r="C11865" s="24" t="s">
        <v>1343</v>
      </c>
      <c r="D11865" s="24" t="s">
        <v>23</v>
      </c>
      <c r="E11865" s="62" t="n">
        <v>0.04</v>
      </c>
      <c r="F11865" s="26" t="n">
        <v>45.16</v>
      </c>
      <c r="G11865" s="26" t="n">
        <v>1.58</v>
      </c>
    </row>
    <row r="11866" customFormat="false" ht="38.25" hidden="false" customHeight="false" outlineLevel="0" collapsed="false">
      <c r="A11866" s="63" t="n">
        <v>1956</v>
      </c>
      <c r="B11866" s="23" t="s">
        <v>2017</v>
      </c>
      <c r="C11866" s="24" t="s">
        <v>1343</v>
      </c>
      <c r="D11866" s="24" t="s">
        <v>23</v>
      </c>
      <c r="E11866" s="62" t="n">
        <v>5</v>
      </c>
      <c r="F11866" s="26" t="n">
        <v>1.82</v>
      </c>
      <c r="G11866" s="26" t="n">
        <v>9.1</v>
      </c>
    </row>
    <row r="11867" customFormat="false" ht="25.5" hidden="false" customHeight="false" outlineLevel="0" collapsed="false">
      <c r="A11867" s="63" t="n">
        <v>20083</v>
      </c>
      <c r="B11867" s="23" t="s">
        <v>1947</v>
      </c>
      <c r="C11867" s="24" t="s">
        <v>1343</v>
      </c>
      <c r="D11867" s="24" t="s">
        <v>23</v>
      </c>
      <c r="E11867" s="62" t="n">
        <v>0.04</v>
      </c>
      <c r="F11867" s="26" t="n">
        <v>39.22</v>
      </c>
      <c r="G11867" s="26" t="n">
        <v>1.57</v>
      </c>
    </row>
    <row r="11868" customFormat="false" ht="38.25" hidden="false" customHeight="false" outlineLevel="0" collapsed="false">
      <c r="A11868" s="63" t="n">
        <v>3767</v>
      </c>
      <c r="B11868" s="23" t="s">
        <v>1945</v>
      </c>
      <c r="C11868" s="24" t="s">
        <v>1343</v>
      </c>
      <c r="D11868" s="24" t="s">
        <v>23</v>
      </c>
      <c r="E11868" s="62" t="n">
        <v>0.25</v>
      </c>
      <c r="F11868" s="26" t="n">
        <v>0.66</v>
      </c>
      <c r="G11868" s="26" t="n">
        <v>0.17</v>
      </c>
    </row>
    <row r="11869" customFormat="false" ht="38.25" hidden="false" customHeight="false" outlineLevel="0" collapsed="false">
      <c r="A11869" s="63" t="s">
        <v>1375</v>
      </c>
      <c r="B11869" s="23" t="s">
        <v>1376</v>
      </c>
      <c r="C11869" s="24" t="s">
        <v>17</v>
      </c>
      <c r="D11869" s="24" t="s">
        <v>1314</v>
      </c>
      <c r="E11869" s="62" t="n">
        <v>0.75</v>
      </c>
      <c r="F11869" s="26" t="n">
        <v>12.7</v>
      </c>
      <c r="G11869" s="26" t="n">
        <v>9.52</v>
      </c>
    </row>
    <row r="11870" customFormat="false" ht="38.25" hidden="false" customHeight="false" outlineLevel="0" collapsed="false">
      <c r="A11870" s="63" t="s">
        <v>1369</v>
      </c>
      <c r="B11870" s="23" t="s">
        <v>1370</v>
      </c>
      <c r="C11870" s="24" t="s">
        <v>17</v>
      </c>
      <c r="D11870" s="24" t="s">
        <v>1314</v>
      </c>
      <c r="E11870" s="62" t="n">
        <v>0.75</v>
      </c>
      <c r="F11870" s="26" t="n">
        <v>15.51</v>
      </c>
      <c r="G11870" s="26" t="n">
        <v>11.63</v>
      </c>
    </row>
    <row r="11871" customFormat="false" ht="15" hidden="false" customHeight="false" outlineLevel="0" collapsed="false">
      <c r="A11871" s="64" t="s">
        <v>1353</v>
      </c>
      <c r="B11871" s="64"/>
      <c r="C11871" s="64"/>
      <c r="D11871" s="64"/>
      <c r="E11871" s="64"/>
      <c r="F11871" s="64"/>
      <c r="G11871" s="65" t="n">
        <v>2.97</v>
      </c>
    </row>
    <row r="11872" customFormat="false" ht="15" hidden="false" customHeight="false" outlineLevel="0" collapsed="false">
      <c r="A11872" s="64" t="s">
        <v>1354</v>
      </c>
      <c r="B11872" s="64"/>
      <c r="C11872" s="64"/>
      <c r="D11872" s="64"/>
      <c r="E11872" s="64"/>
      <c r="F11872" s="64"/>
      <c r="G11872" s="65" t="n">
        <v>3.74</v>
      </c>
    </row>
    <row r="11873" customFormat="false" ht="15" hidden="false" customHeight="false" outlineLevel="0" collapsed="false">
      <c r="A11873" s="64" t="s">
        <v>1355</v>
      </c>
      <c r="B11873" s="64"/>
      <c r="C11873" s="64"/>
      <c r="D11873" s="64"/>
      <c r="E11873" s="64"/>
      <c r="F11873" s="64"/>
      <c r="G11873" s="65" t="n">
        <v>6.71</v>
      </c>
    </row>
    <row r="11874" customFormat="false" ht="15" hidden="false" customHeight="false" outlineLevel="0" collapsed="false">
      <c r="A11874" s="64" t="s">
        <v>1356</v>
      </c>
      <c r="B11874" s="64"/>
      <c r="C11874" s="64"/>
      <c r="D11874" s="64"/>
      <c r="E11874" s="64"/>
      <c r="F11874" s="64"/>
      <c r="G11874" s="65" t="n">
        <v>0</v>
      </c>
    </row>
    <row r="11875" customFormat="false" ht="15" hidden="false" customHeight="false" outlineLevel="0" collapsed="false">
      <c r="A11875" s="64" t="s">
        <v>1357</v>
      </c>
      <c r="B11875" s="64"/>
      <c r="C11875" s="64"/>
      <c r="D11875" s="64"/>
      <c r="E11875" s="64"/>
      <c r="F11875" s="64"/>
      <c r="G11875" s="65" t="n">
        <v>1.72</v>
      </c>
    </row>
    <row r="11876" customFormat="false" ht="15" hidden="false" customHeight="false" outlineLevel="0" collapsed="false">
      <c r="A11876" s="64" t="s">
        <v>1358</v>
      </c>
      <c r="B11876" s="64"/>
      <c r="C11876" s="64"/>
      <c r="D11876" s="64"/>
      <c r="E11876" s="64"/>
      <c r="F11876" s="64"/>
      <c r="G11876" s="65" t="n">
        <v>0</v>
      </c>
    </row>
    <row r="11877" customFormat="false" ht="15" hidden="false" customHeight="false" outlineLevel="0" collapsed="false">
      <c r="A11877" s="64" t="s">
        <v>1359</v>
      </c>
      <c r="B11877" s="64"/>
      <c r="C11877" s="64"/>
      <c r="D11877" s="64"/>
      <c r="E11877" s="64"/>
      <c r="F11877" s="64"/>
      <c r="G11877" s="65" t="n">
        <v>1.72</v>
      </c>
    </row>
    <row r="11878" customFormat="false" ht="15" hidden="false" customHeight="false" outlineLevel="0" collapsed="false">
      <c r="A11878" s="64" t="s">
        <v>1360</v>
      </c>
      <c r="B11878" s="64"/>
      <c r="C11878" s="64"/>
      <c r="D11878" s="64"/>
      <c r="E11878" s="64"/>
      <c r="F11878" s="64"/>
      <c r="G11878" s="65" t="n">
        <v>8.44</v>
      </c>
    </row>
    <row r="11879" customFormat="false" ht="15" hidden="false" customHeight="false" outlineLevel="0" collapsed="false">
      <c r="A11879" s="64" t="s">
        <v>1361</v>
      </c>
      <c r="B11879" s="64"/>
      <c r="C11879" s="64"/>
      <c r="D11879" s="64"/>
      <c r="E11879" s="64"/>
      <c r="F11879" s="64"/>
      <c r="G11879" s="65" t="n">
        <v>5</v>
      </c>
    </row>
    <row r="11880" customFormat="false" ht="15" hidden="false" customHeight="false" outlineLevel="0" collapsed="false">
      <c r="A11880" s="64" t="s">
        <v>1362</v>
      </c>
      <c r="B11880" s="64"/>
      <c r="C11880" s="64"/>
      <c r="D11880" s="64"/>
      <c r="E11880" s="64"/>
      <c r="F11880" s="64"/>
      <c r="G11880" s="65" t="n">
        <f aca="false">G11878*G11879</f>
        <v>42.2</v>
      </c>
    </row>
    <row r="11881" customFormat="false" ht="15" hidden="false" customHeight="false" outlineLevel="0" collapsed="false">
      <c r="A11881" s="66"/>
      <c r="B11881" s="66"/>
      <c r="C11881" s="66"/>
      <c r="D11881" s="66"/>
      <c r="E11881" s="66"/>
      <c r="F11881" s="66"/>
      <c r="G11881" s="66"/>
    </row>
    <row r="11882" customFormat="false" ht="63.75" hidden="false" customHeight="false" outlineLevel="0" collapsed="false">
      <c r="A11882" s="30" t="s">
        <v>1268</v>
      </c>
      <c r="B11882" s="30" t="s">
        <v>1269</v>
      </c>
      <c r="C11882" s="61" t="s">
        <v>17</v>
      </c>
      <c r="D11882" s="61" t="s">
        <v>23</v>
      </c>
      <c r="E11882" s="62"/>
      <c r="F11882" s="25"/>
      <c r="G11882" s="25"/>
    </row>
    <row r="11883" customFormat="false" ht="25.5" hidden="false" customHeight="false" outlineLevel="0" collapsed="false">
      <c r="A11883" s="63" t="n">
        <v>122</v>
      </c>
      <c r="B11883" s="23" t="s">
        <v>1946</v>
      </c>
      <c r="C11883" s="24" t="s">
        <v>1343</v>
      </c>
      <c r="D11883" s="24" t="s">
        <v>23</v>
      </c>
      <c r="E11883" s="62" t="n">
        <v>0.01</v>
      </c>
      <c r="F11883" s="26" t="n">
        <v>45.16</v>
      </c>
      <c r="G11883" s="26" t="n">
        <v>0.32</v>
      </c>
    </row>
    <row r="11884" customFormat="false" ht="38.25" hidden="false" customHeight="false" outlineLevel="0" collapsed="false">
      <c r="A11884" s="63" t="n">
        <v>1927</v>
      </c>
      <c r="B11884" s="23" t="s">
        <v>2227</v>
      </c>
      <c r="C11884" s="24" t="s">
        <v>1343</v>
      </c>
      <c r="D11884" s="24" t="s">
        <v>23</v>
      </c>
      <c r="E11884" s="62" t="n">
        <v>1</v>
      </c>
      <c r="F11884" s="26" t="n">
        <v>1.59</v>
      </c>
      <c r="G11884" s="26" t="n">
        <v>1.59</v>
      </c>
    </row>
    <row r="11885" customFormat="false" ht="25.5" hidden="false" customHeight="false" outlineLevel="0" collapsed="false">
      <c r="A11885" s="63" t="n">
        <v>20083</v>
      </c>
      <c r="B11885" s="23" t="s">
        <v>1947</v>
      </c>
      <c r="C11885" s="24" t="s">
        <v>1343</v>
      </c>
      <c r="D11885" s="24" t="s">
        <v>23</v>
      </c>
      <c r="E11885" s="62" t="n">
        <v>0.01</v>
      </c>
      <c r="F11885" s="26" t="n">
        <v>39.22</v>
      </c>
      <c r="G11885" s="26" t="n">
        <v>0.31</v>
      </c>
    </row>
    <row r="11886" customFormat="false" ht="38.25" hidden="false" customHeight="false" outlineLevel="0" collapsed="false">
      <c r="A11886" s="63" t="n">
        <v>3767</v>
      </c>
      <c r="B11886" s="23" t="s">
        <v>1945</v>
      </c>
      <c r="C11886" s="24" t="s">
        <v>1343</v>
      </c>
      <c r="D11886" s="24" t="s">
        <v>23</v>
      </c>
      <c r="E11886" s="62" t="n">
        <v>0.05</v>
      </c>
      <c r="F11886" s="26" t="n">
        <v>0.66</v>
      </c>
      <c r="G11886" s="26" t="n">
        <v>0.03</v>
      </c>
    </row>
    <row r="11887" customFormat="false" ht="38.25" hidden="false" customHeight="false" outlineLevel="0" collapsed="false">
      <c r="A11887" s="63" t="s">
        <v>1375</v>
      </c>
      <c r="B11887" s="23" t="s">
        <v>1376</v>
      </c>
      <c r="C11887" s="24" t="s">
        <v>17</v>
      </c>
      <c r="D11887" s="24" t="s">
        <v>1314</v>
      </c>
      <c r="E11887" s="62" t="n">
        <v>0.15</v>
      </c>
      <c r="F11887" s="26" t="n">
        <v>12.7</v>
      </c>
      <c r="G11887" s="26" t="n">
        <v>1.9</v>
      </c>
    </row>
    <row r="11888" customFormat="false" ht="38.25" hidden="false" customHeight="false" outlineLevel="0" collapsed="false">
      <c r="A11888" s="63" t="s">
        <v>1369</v>
      </c>
      <c r="B11888" s="23" t="s">
        <v>1370</v>
      </c>
      <c r="C11888" s="24" t="s">
        <v>17</v>
      </c>
      <c r="D11888" s="24" t="s">
        <v>1314</v>
      </c>
      <c r="E11888" s="62" t="n">
        <v>0.15</v>
      </c>
      <c r="F11888" s="26" t="n">
        <v>15.51</v>
      </c>
      <c r="G11888" s="26" t="n">
        <v>2.33</v>
      </c>
    </row>
    <row r="11889" customFormat="false" ht="15" hidden="false" customHeight="false" outlineLevel="0" collapsed="false">
      <c r="A11889" s="64" t="s">
        <v>1353</v>
      </c>
      <c r="B11889" s="64"/>
      <c r="C11889" s="64"/>
      <c r="D11889" s="64"/>
      <c r="E11889" s="64"/>
      <c r="F11889" s="64"/>
      <c r="G11889" s="65" t="n">
        <v>2.97</v>
      </c>
    </row>
    <row r="11890" customFormat="false" ht="15" hidden="false" customHeight="false" outlineLevel="0" collapsed="false">
      <c r="A11890" s="64" t="s">
        <v>1354</v>
      </c>
      <c r="B11890" s="64"/>
      <c r="C11890" s="64"/>
      <c r="D11890" s="64"/>
      <c r="E11890" s="64"/>
      <c r="F11890" s="64"/>
      <c r="G11890" s="65" t="n">
        <v>3.51</v>
      </c>
    </row>
    <row r="11891" customFormat="false" ht="15" hidden="false" customHeight="false" outlineLevel="0" collapsed="false">
      <c r="A11891" s="64" t="s">
        <v>1355</v>
      </c>
      <c r="B11891" s="64"/>
      <c r="C11891" s="64"/>
      <c r="D11891" s="64"/>
      <c r="E11891" s="64"/>
      <c r="F11891" s="64"/>
      <c r="G11891" s="65" t="n">
        <v>6.48</v>
      </c>
    </row>
    <row r="11892" customFormat="false" ht="15" hidden="false" customHeight="false" outlineLevel="0" collapsed="false">
      <c r="A11892" s="64" t="s">
        <v>1356</v>
      </c>
      <c r="B11892" s="64"/>
      <c r="C11892" s="64"/>
      <c r="D11892" s="64"/>
      <c r="E11892" s="64"/>
      <c r="F11892" s="64"/>
      <c r="G11892" s="65" t="n">
        <v>0</v>
      </c>
    </row>
    <row r="11893" customFormat="false" ht="15" hidden="false" customHeight="false" outlineLevel="0" collapsed="false">
      <c r="A11893" s="64" t="s">
        <v>1357</v>
      </c>
      <c r="B11893" s="64"/>
      <c r="C11893" s="64"/>
      <c r="D11893" s="64"/>
      <c r="E11893" s="64"/>
      <c r="F11893" s="64"/>
      <c r="G11893" s="65" t="n">
        <v>1.66</v>
      </c>
    </row>
    <row r="11894" customFormat="false" ht="15" hidden="false" customHeight="false" outlineLevel="0" collapsed="false">
      <c r="A11894" s="64" t="s">
        <v>1358</v>
      </c>
      <c r="B11894" s="64"/>
      <c r="C11894" s="64"/>
      <c r="D11894" s="64"/>
      <c r="E11894" s="64"/>
      <c r="F11894" s="64"/>
      <c r="G11894" s="65" t="n">
        <v>0</v>
      </c>
    </row>
    <row r="11895" customFormat="false" ht="15" hidden="false" customHeight="false" outlineLevel="0" collapsed="false">
      <c r="A11895" s="64" t="s">
        <v>1359</v>
      </c>
      <c r="B11895" s="64"/>
      <c r="C11895" s="64"/>
      <c r="D11895" s="64"/>
      <c r="E11895" s="64"/>
      <c r="F11895" s="64"/>
      <c r="G11895" s="65" t="n">
        <v>1.66</v>
      </c>
    </row>
    <row r="11896" customFormat="false" ht="15" hidden="false" customHeight="false" outlineLevel="0" collapsed="false">
      <c r="A11896" s="64" t="s">
        <v>1360</v>
      </c>
      <c r="B11896" s="64"/>
      <c r="C11896" s="64"/>
      <c r="D11896" s="64"/>
      <c r="E11896" s="64"/>
      <c r="F11896" s="64"/>
      <c r="G11896" s="65" t="n">
        <v>8.15</v>
      </c>
    </row>
    <row r="11897" customFormat="false" ht="15" hidden="false" customHeight="false" outlineLevel="0" collapsed="false">
      <c r="A11897" s="64" t="s">
        <v>1361</v>
      </c>
      <c r="B11897" s="64"/>
      <c r="C11897" s="64"/>
      <c r="D11897" s="64"/>
      <c r="E11897" s="64"/>
      <c r="F11897" s="64"/>
      <c r="G11897" s="65" t="n">
        <v>1</v>
      </c>
    </row>
    <row r="11898" customFormat="false" ht="15" hidden="false" customHeight="false" outlineLevel="0" collapsed="false">
      <c r="A11898" s="64" t="s">
        <v>1362</v>
      </c>
      <c r="B11898" s="64"/>
      <c r="C11898" s="64"/>
      <c r="D11898" s="64"/>
      <c r="E11898" s="64"/>
      <c r="F11898" s="64"/>
      <c r="G11898" s="65" t="n">
        <f aca="false">G11896*G11897</f>
        <v>8.15</v>
      </c>
    </row>
    <row r="11899" customFormat="false" ht="15" hidden="false" customHeight="false" outlineLevel="0" collapsed="false">
      <c r="A11899" s="66"/>
      <c r="B11899" s="66"/>
      <c r="C11899" s="66"/>
      <c r="D11899" s="66"/>
      <c r="E11899" s="66"/>
      <c r="F11899" s="66"/>
      <c r="G11899" s="66"/>
    </row>
    <row r="11900" customFormat="false" ht="51" hidden="false" customHeight="false" outlineLevel="0" collapsed="false">
      <c r="A11900" s="30" t="s">
        <v>1270</v>
      </c>
      <c r="B11900" s="30" t="s">
        <v>742</v>
      </c>
      <c r="C11900" s="61" t="s">
        <v>17</v>
      </c>
      <c r="D11900" s="61" t="s">
        <v>23</v>
      </c>
      <c r="E11900" s="62"/>
      <c r="F11900" s="25"/>
      <c r="G11900" s="25"/>
    </row>
    <row r="11901" customFormat="false" ht="25.5" hidden="false" customHeight="false" outlineLevel="0" collapsed="false">
      <c r="A11901" s="63" t="n">
        <v>122</v>
      </c>
      <c r="B11901" s="23" t="s">
        <v>1946</v>
      </c>
      <c r="C11901" s="24" t="s">
        <v>1343</v>
      </c>
      <c r="D11901" s="24" t="s">
        <v>23</v>
      </c>
      <c r="E11901" s="62" t="n">
        <v>0.02</v>
      </c>
      <c r="F11901" s="26" t="n">
        <v>45.16</v>
      </c>
      <c r="G11901" s="26" t="n">
        <v>0.99</v>
      </c>
    </row>
    <row r="11902" customFormat="false" ht="25.5" hidden="false" customHeight="false" outlineLevel="0" collapsed="false">
      <c r="A11902" s="63" t="n">
        <v>20083</v>
      </c>
      <c r="B11902" s="23" t="s">
        <v>1947</v>
      </c>
      <c r="C11902" s="24" t="s">
        <v>1343</v>
      </c>
      <c r="D11902" s="24" t="s">
        <v>23</v>
      </c>
      <c r="E11902" s="62" t="n">
        <v>0.02</v>
      </c>
      <c r="F11902" s="26" t="n">
        <v>39.22</v>
      </c>
      <c r="G11902" s="26" t="n">
        <v>0.94</v>
      </c>
    </row>
    <row r="11903" customFormat="false" ht="38.25" hidden="false" customHeight="false" outlineLevel="0" collapsed="false">
      <c r="A11903" s="63" t="n">
        <v>3767</v>
      </c>
      <c r="B11903" s="23" t="s">
        <v>1945</v>
      </c>
      <c r="C11903" s="24" t="s">
        <v>1343</v>
      </c>
      <c r="D11903" s="24" t="s">
        <v>23</v>
      </c>
      <c r="E11903" s="62" t="n">
        <v>0.15</v>
      </c>
      <c r="F11903" s="26" t="n">
        <v>0.66</v>
      </c>
      <c r="G11903" s="26" t="n">
        <v>0.1</v>
      </c>
    </row>
    <row r="11904" customFormat="false" ht="38.25" hidden="false" customHeight="false" outlineLevel="0" collapsed="false">
      <c r="A11904" s="63" t="n">
        <v>7139</v>
      </c>
      <c r="B11904" s="23" t="s">
        <v>2018</v>
      </c>
      <c r="C11904" s="24" t="s">
        <v>1343</v>
      </c>
      <c r="D11904" s="24" t="s">
        <v>23</v>
      </c>
      <c r="E11904" s="62" t="n">
        <v>2</v>
      </c>
      <c r="F11904" s="26" t="n">
        <v>0.88</v>
      </c>
      <c r="G11904" s="26" t="n">
        <v>1.76</v>
      </c>
    </row>
    <row r="11905" customFormat="false" ht="38.25" hidden="false" customHeight="false" outlineLevel="0" collapsed="false">
      <c r="A11905" s="63" t="s">
        <v>1375</v>
      </c>
      <c r="B11905" s="23" t="s">
        <v>1376</v>
      </c>
      <c r="C11905" s="24" t="s">
        <v>17</v>
      </c>
      <c r="D11905" s="24" t="s">
        <v>1314</v>
      </c>
      <c r="E11905" s="62" t="n">
        <v>0.4</v>
      </c>
      <c r="F11905" s="26" t="n">
        <v>12.7</v>
      </c>
      <c r="G11905" s="26" t="n">
        <v>5.08</v>
      </c>
    </row>
    <row r="11906" customFormat="false" ht="38.25" hidden="false" customHeight="false" outlineLevel="0" collapsed="false">
      <c r="A11906" s="63" t="s">
        <v>1369</v>
      </c>
      <c r="B11906" s="23" t="s">
        <v>1370</v>
      </c>
      <c r="C11906" s="24" t="s">
        <v>17</v>
      </c>
      <c r="D11906" s="24" t="s">
        <v>1314</v>
      </c>
      <c r="E11906" s="62" t="n">
        <v>0.4</v>
      </c>
      <c r="F11906" s="26" t="n">
        <v>15.51</v>
      </c>
      <c r="G11906" s="26" t="n">
        <v>6.2</v>
      </c>
    </row>
    <row r="11907" customFormat="false" ht="15" hidden="false" customHeight="false" outlineLevel="0" collapsed="false">
      <c r="A11907" s="64" t="s">
        <v>1353</v>
      </c>
      <c r="B11907" s="64"/>
      <c r="C11907" s="64"/>
      <c r="D11907" s="64"/>
      <c r="E11907" s="64"/>
      <c r="F11907" s="64"/>
      <c r="G11907" s="65" t="n">
        <v>3.96</v>
      </c>
    </row>
    <row r="11908" customFormat="false" ht="15" hidden="false" customHeight="false" outlineLevel="0" collapsed="false">
      <c r="A11908" s="64" t="s">
        <v>1354</v>
      </c>
      <c r="B11908" s="64"/>
      <c r="C11908" s="64"/>
      <c r="D11908" s="64"/>
      <c r="E11908" s="64"/>
      <c r="F11908" s="64"/>
      <c r="G11908" s="65" t="n">
        <v>3.58</v>
      </c>
    </row>
    <row r="11909" customFormat="false" ht="15" hidden="false" customHeight="false" outlineLevel="0" collapsed="false">
      <c r="A11909" s="64" t="s">
        <v>1355</v>
      </c>
      <c r="B11909" s="64"/>
      <c r="C11909" s="64"/>
      <c r="D11909" s="64"/>
      <c r="E11909" s="64"/>
      <c r="F11909" s="64"/>
      <c r="G11909" s="65" t="n">
        <v>7.54</v>
      </c>
    </row>
    <row r="11910" customFormat="false" ht="15" hidden="false" customHeight="false" outlineLevel="0" collapsed="false">
      <c r="A11910" s="64" t="s">
        <v>1356</v>
      </c>
      <c r="B11910" s="64"/>
      <c r="C11910" s="64"/>
      <c r="D11910" s="64"/>
      <c r="E11910" s="64"/>
      <c r="F11910" s="64"/>
      <c r="G11910" s="65" t="n">
        <v>0</v>
      </c>
    </row>
    <row r="11911" customFormat="false" ht="15" hidden="false" customHeight="false" outlineLevel="0" collapsed="false">
      <c r="A11911" s="64" t="s">
        <v>1357</v>
      </c>
      <c r="B11911" s="64"/>
      <c r="C11911" s="64"/>
      <c r="D11911" s="64"/>
      <c r="E11911" s="64"/>
      <c r="F11911" s="64"/>
      <c r="G11911" s="65" t="n">
        <v>1.93</v>
      </c>
    </row>
    <row r="11912" customFormat="false" ht="15" hidden="false" customHeight="false" outlineLevel="0" collapsed="false">
      <c r="A11912" s="64" t="s">
        <v>1358</v>
      </c>
      <c r="B11912" s="64"/>
      <c r="C11912" s="64"/>
      <c r="D11912" s="64"/>
      <c r="E11912" s="64"/>
      <c r="F11912" s="64"/>
      <c r="G11912" s="65" t="n">
        <v>0</v>
      </c>
    </row>
    <row r="11913" customFormat="false" ht="15" hidden="false" customHeight="false" outlineLevel="0" collapsed="false">
      <c r="A11913" s="64" t="s">
        <v>1359</v>
      </c>
      <c r="B11913" s="64"/>
      <c r="C11913" s="64"/>
      <c r="D11913" s="64"/>
      <c r="E11913" s="64"/>
      <c r="F11913" s="64"/>
      <c r="G11913" s="65" t="n">
        <v>1.93</v>
      </c>
    </row>
    <row r="11914" customFormat="false" ht="15" hidden="false" customHeight="false" outlineLevel="0" collapsed="false">
      <c r="A11914" s="64" t="s">
        <v>1360</v>
      </c>
      <c r="B11914" s="64"/>
      <c r="C11914" s="64"/>
      <c r="D11914" s="64"/>
      <c r="E11914" s="64"/>
      <c r="F11914" s="64"/>
      <c r="G11914" s="65" t="n">
        <v>9.47</v>
      </c>
    </row>
    <row r="11915" customFormat="false" ht="15" hidden="false" customHeight="false" outlineLevel="0" collapsed="false">
      <c r="A11915" s="64" t="s">
        <v>1361</v>
      </c>
      <c r="B11915" s="64"/>
      <c r="C11915" s="64"/>
      <c r="D11915" s="64"/>
      <c r="E11915" s="64"/>
      <c r="F11915" s="64"/>
      <c r="G11915" s="65" t="n">
        <v>2</v>
      </c>
    </row>
    <row r="11916" customFormat="false" ht="15" hidden="false" customHeight="false" outlineLevel="0" collapsed="false">
      <c r="A11916" s="64" t="s">
        <v>1362</v>
      </c>
      <c r="B11916" s="64"/>
      <c r="C11916" s="64"/>
      <c r="D11916" s="64"/>
      <c r="E11916" s="64"/>
      <c r="F11916" s="64"/>
      <c r="G11916" s="65" t="n">
        <f aca="false">G11914*G11915</f>
        <v>18.94</v>
      </c>
    </row>
    <row r="11917" customFormat="false" ht="15" hidden="false" customHeight="false" outlineLevel="0" collapsed="false">
      <c r="A11917" s="66"/>
      <c r="B11917" s="66"/>
      <c r="C11917" s="66"/>
      <c r="D11917" s="66"/>
      <c r="E11917" s="66"/>
      <c r="F11917" s="66"/>
      <c r="G11917" s="66"/>
    </row>
    <row r="11918" customFormat="false" ht="15" hidden="false" customHeight="true" outlineLevel="0" collapsed="false">
      <c r="A11918" s="30" t="n">
        <v>23</v>
      </c>
      <c r="B11918" s="30" t="s">
        <v>746</v>
      </c>
      <c r="C11918" s="30"/>
      <c r="D11918" s="30"/>
      <c r="E11918" s="30"/>
      <c r="F11918" s="30"/>
      <c r="G11918" s="30"/>
    </row>
    <row r="11919" customFormat="false" ht="15" hidden="false" customHeight="true" outlineLevel="0" collapsed="false">
      <c r="A11919" s="30" t="s">
        <v>1271</v>
      </c>
      <c r="B11919" s="30" t="s">
        <v>748</v>
      </c>
      <c r="C11919" s="30"/>
      <c r="D11919" s="30"/>
      <c r="E11919" s="30"/>
      <c r="F11919" s="30"/>
      <c r="G11919" s="30"/>
    </row>
    <row r="11920" customFormat="false" ht="38.25" hidden="false" customHeight="false" outlineLevel="0" collapsed="false">
      <c r="A11920" s="30" t="s">
        <v>1272</v>
      </c>
      <c r="B11920" s="30" t="s">
        <v>750</v>
      </c>
      <c r="C11920" s="61" t="s">
        <v>17</v>
      </c>
      <c r="D11920" s="61" t="s">
        <v>18</v>
      </c>
      <c r="E11920" s="62"/>
      <c r="F11920" s="25"/>
      <c r="G11920" s="25"/>
    </row>
    <row r="11921" customFormat="false" ht="51" hidden="false" customHeight="false" outlineLevel="0" collapsed="false">
      <c r="A11921" s="63" t="n">
        <v>10481</v>
      </c>
      <c r="B11921" s="23" t="s">
        <v>2019</v>
      </c>
      <c r="C11921" s="24" t="s">
        <v>1343</v>
      </c>
      <c r="D11921" s="24" t="s">
        <v>1398</v>
      </c>
      <c r="E11921" s="62" t="n">
        <v>3.15</v>
      </c>
      <c r="F11921" s="26" t="n">
        <v>22.51</v>
      </c>
      <c r="G11921" s="26" t="n">
        <v>70.91</v>
      </c>
    </row>
    <row r="11922" customFormat="false" ht="38.25" hidden="false" customHeight="false" outlineLevel="0" collapsed="false">
      <c r="A11922" s="63" t="n">
        <v>3767</v>
      </c>
      <c r="B11922" s="23" t="s">
        <v>1945</v>
      </c>
      <c r="C11922" s="24" t="s">
        <v>1343</v>
      </c>
      <c r="D11922" s="24" t="s">
        <v>23</v>
      </c>
      <c r="E11922" s="62" t="n">
        <v>42</v>
      </c>
      <c r="F11922" s="26" t="n">
        <v>0.66</v>
      </c>
      <c r="G11922" s="26" t="n">
        <v>27.72</v>
      </c>
    </row>
    <row r="11923" customFormat="false" ht="25.5" hidden="false" customHeight="false" outlineLevel="0" collapsed="false">
      <c r="A11923" s="63" t="n">
        <v>5318</v>
      </c>
      <c r="B11923" s="23" t="s">
        <v>2020</v>
      </c>
      <c r="C11923" s="24" t="s">
        <v>1343</v>
      </c>
      <c r="D11923" s="24" t="s">
        <v>1398</v>
      </c>
      <c r="E11923" s="62" t="n">
        <v>2.1</v>
      </c>
      <c r="F11923" s="26" t="n">
        <v>9</v>
      </c>
      <c r="G11923" s="26" t="n">
        <v>18.9</v>
      </c>
    </row>
    <row r="11924" customFormat="false" ht="25.5" hidden="false" customHeight="false" outlineLevel="0" collapsed="false">
      <c r="A11924" s="63" t="s">
        <v>1399</v>
      </c>
      <c r="B11924" s="23" t="s">
        <v>1400</v>
      </c>
      <c r="C11924" s="24" t="s">
        <v>17</v>
      </c>
      <c r="D11924" s="24" t="s">
        <v>1314</v>
      </c>
      <c r="E11924" s="62" t="n">
        <v>16.8</v>
      </c>
      <c r="F11924" s="26" t="n">
        <v>15.48</v>
      </c>
      <c r="G11924" s="26" t="n">
        <v>260.02</v>
      </c>
    </row>
    <row r="11925" customFormat="false" ht="25.5" hidden="false" customHeight="false" outlineLevel="0" collapsed="false">
      <c r="A11925" s="63" t="s">
        <v>1349</v>
      </c>
      <c r="B11925" s="23" t="s">
        <v>1350</v>
      </c>
      <c r="C11925" s="24" t="s">
        <v>17</v>
      </c>
      <c r="D11925" s="24" t="s">
        <v>1314</v>
      </c>
      <c r="E11925" s="62" t="n">
        <v>12.6</v>
      </c>
      <c r="F11925" s="26" t="n">
        <v>12.54</v>
      </c>
      <c r="G11925" s="26" t="n">
        <v>157.97</v>
      </c>
    </row>
    <row r="11926" customFormat="false" ht="15" hidden="false" customHeight="false" outlineLevel="0" collapsed="false">
      <c r="A11926" s="64" t="s">
        <v>1353</v>
      </c>
      <c r="B11926" s="64"/>
      <c r="C11926" s="64"/>
      <c r="D11926" s="64"/>
      <c r="E11926" s="64"/>
      <c r="F11926" s="64"/>
      <c r="G11926" s="65" t="n">
        <v>7.01</v>
      </c>
    </row>
    <row r="11927" customFormat="false" ht="15" hidden="false" customHeight="false" outlineLevel="0" collapsed="false">
      <c r="A11927" s="64" t="s">
        <v>1354</v>
      </c>
      <c r="B11927" s="64"/>
      <c r="C11927" s="64"/>
      <c r="D11927" s="64"/>
      <c r="E11927" s="64"/>
      <c r="F11927" s="64"/>
      <c r="G11927" s="65" t="n">
        <v>5.74</v>
      </c>
    </row>
    <row r="11928" customFormat="false" ht="15" hidden="false" customHeight="false" outlineLevel="0" collapsed="false">
      <c r="A11928" s="64" t="s">
        <v>1355</v>
      </c>
      <c r="B11928" s="64"/>
      <c r="C11928" s="64"/>
      <c r="D11928" s="64"/>
      <c r="E11928" s="64"/>
      <c r="F11928" s="64"/>
      <c r="G11928" s="65" t="n">
        <v>12.75</v>
      </c>
    </row>
    <row r="11929" customFormat="false" ht="15" hidden="false" customHeight="false" outlineLevel="0" collapsed="false">
      <c r="A11929" s="64" t="s">
        <v>1356</v>
      </c>
      <c r="B11929" s="64"/>
      <c r="C11929" s="64"/>
      <c r="D11929" s="64"/>
      <c r="E11929" s="64"/>
      <c r="F11929" s="64"/>
      <c r="G11929" s="65" t="n">
        <v>0</v>
      </c>
    </row>
    <row r="11930" customFormat="false" ht="15" hidden="false" customHeight="false" outlineLevel="0" collapsed="false">
      <c r="A11930" s="64" t="s">
        <v>1357</v>
      </c>
      <c r="B11930" s="64"/>
      <c r="C11930" s="64"/>
      <c r="D11930" s="64"/>
      <c r="E11930" s="64"/>
      <c r="F11930" s="64"/>
      <c r="G11930" s="65" t="n">
        <v>3.27</v>
      </c>
    </row>
    <row r="11931" customFormat="false" ht="15" hidden="false" customHeight="false" outlineLevel="0" collapsed="false">
      <c r="A11931" s="64" t="s">
        <v>1358</v>
      </c>
      <c r="B11931" s="64"/>
      <c r="C11931" s="64"/>
      <c r="D11931" s="64"/>
      <c r="E11931" s="64"/>
      <c r="F11931" s="64"/>
      <c r="G11931" s="65" t="n">
        <v>0</v>
      </c>
    </row>
    <row r="11932" customFormat="false" ht="15" hidden="false" customHeight="false" outlineLevel="0" collapsed="false">
      <c r="A11932" s="64" t="s">
        <v>1359</v>
      </c>
      <c r="B11932" s="64"/>
      <c r="C11932" s="64"/>
      <c r="D11932" s="64"/>
      <c r="E11932" s="64"/>
      <c r="F11932" s="64"/>
      <c r="G11932" s="65" t="n">
        <v>3.27</v>
      </c>
    </row>
    <row r="11933" customFormat="false" ht="15" hidden="false" customHeight="false" outlineLevel="0" collapsed="false">
      <c r="A11933" s="64" t="s">
        <v>1360</v>
      </c>
      <c r="B11933" s="64"/>
      <c r="C11933" s="64"/>
      <c r="D11933" s="64"/>
      <c r="E11933" s="64"/>
      <c r="F11933" s="64"/>
      <c r="G11933" s="65" t="n">
        <v>16.02</v>
      </c>
    </row>
    <row r="11934" customFormat="false" ht="15" hidden="false" customHeight="false" outlineLevel="0" collapsed="false">
      <c r="A11934" s="64" t="s">
        <v>1361</v>
      </c>
      <c r="B11934" s="64"/>
      <c r="C11934" s="64"/>
      <c r="D11934" s="64"/>
      <c r="E11934" s="64"/>
      <c r="F11934" s="64"/>
      <c r="G11934" s="65" t="n">
        <v>42</v>
      </c>
    </row>
    <row r="11935" customFormat="false" ht="15" hidden="false" customHeight="false" outlineLevel="0" collapsed="false">
      <c r="A11935" s="64" t="s">
        <v>1362</v>
      </c>
      <c r="B11935" s="64"/>
      <c r="C11935" s="64"/>
      <c r="D11935" s="64"/>
      <c r="E11935" s="64"/>
      <c r="F11935" s="64"/>
      <c r="G11935" s="65" t="n">
        <f aca="false">G11933*G11934</f>
        <v>672.84</v>
      </c>
    </row>
    <row r="11936" customFormat="false" ht="15" hidden="false" customHeight="false" outlineLevel="0" collapsed="false">
      <c r="A11936" s="66"/>
      <c r="B11936" s="66"/>
      <c r="C11936" s="66"/>
      <c r="D11936" s="66"/>
      <c r="E11936" s="66"/>
      <c r="F11936" s="66"/>
      <c r="G11936" s="66"/>
    </row>
    <row r="11937" customFormat="false" ht="38.25" hidden="false" customHeight="false" outlineLevel="0" collapsed="false">
      <c r="A11937" s="30" t="s">
        <v>1273</v>
      </c>
      <c r="B11937" s="30" t="s">
        <v>752</v>
      </c>
      <c r="C11937" s="61" t="s">
        <v>17</v>
      </c>
      <c r="D11937" s="61" t="s">
        <v>18</v>
      </c>
      <c r="E11937" s="62"/>
      <c r="F11937" s="25"/>
      <c r="G11937" s="25"/>
    </row>
    <row r="11938" customFormat="false" ht="25.5" hidden="false" customHeight="false" outlineLevel="0" collapsed="false">
      <c r="A11938" s="63" t="n">
        <v>7345</v>
      </c>
      <c r="B11938" s="23" t="s">
        <v>2021</v>
      </c>
      <c r="C11938" s="24" t="s">
        <v>1343</v>
      </c>
      <c r="D11938" s="24" t="s">
        <v>1398</v>
      </c>
      <c r="E11938" s="62" t="n">
        <v>79.71</v>
      </c>
      <c r="F11938" s="26" t="n">
        <v>15.24</v>
      </c>
      <c r="G11938" s="26" t="n">
        <v>1214.8</v>
      </c>
    </row>
    <row r="11939" customFormat="false" ht="25.5" hidden="false" customHeight="false" outlineLevel="0" collapsed="false">
      <c r="A11939" s="63" t="s">
        <v>1399</v>
      </c>
      <c r="B11939" s="23" t="s">
        <v>1400</v>
      </c>
      <c r="C11939" s="24" t="s">
        <v>17</v>
      </c>
      <c r="D11939" s="24" t="s">
        <v>1314</v>
      </c>
      <c r="E11939" s="62" t="n">
        <v>41.06</v>
      </c>
      <c r="F11939" s="26" t="n">
        <v>15.48</v>
      </c>
      <c r="G11939" s="26" t="n">
        <v>635.56</v>
      </c>
    </row>
    <row r="11940" customFormat="false" ht="25.5" hidden="false" customHeight="false" outlineLevel="0" collapsed="false">
      <c r="A11940" s="63" t="s">
        <v>1349</v>
      </c>
      <c r="B11940" s="23" t="s">
        <v>1350</v>
      </c>
      <c r="C11940" s="24" t="s">
        <v>17</v>
      </c>
      <c r="D11940" s="24" t="s">
        <v>1314</v>
      </c>
      <c r="E11940" s="62" t="n">
        <v>14.98</v>
      </c>
      <c r="F11940" s="26" t="n">
        <v>12.54</v>
      </c>
      <c r="G11940" s="26" t="n">
        <v>187.76</v>
      </c>
    </row>
    <row r="11941" customFormat="false" ht="15" hidden="false" customHeight="false" outlineLevel="0" collapsed="false">
      <c r="A11941" s="64" t="s">
        <v>1353</v>
      </c>
      <c r="B11941" s="64"/>
      <c r="C11941" s="64"/>
      <c r="D11941" s="64"/>
      <c r="E11941" s="64"/>
      <c r="F11941" s="64"/>
      <c r="G11941" s="65" t="n">
        <v>2.43</v>
      </c>
    </row>
    <row r="11942" customFormat="false" ht="15" hidden="false" customHeight="false" outlineLevel="0" collapsed="false">
      <c r="A11942" s="64" t="s">
        <v>1354</v>
      </c>
      <c r="B11942" s="64"/>
      <c r="C11942" s="64"/>
      <c r="D11942" s="64"/>
      <c r="E11942" s="64"/>
      <c r="F11942" s="64"/>
      <c r="G11942" s="65" t="n">
        <v>6</v>
      </c>
    </row>
    <row r="11943" customFormat="false" ht="15" hidden="false" customHeight="false" outlineLevel="0" collapsed="false">
      <c r="A11943" s="64" t="s">
        <v>1355</v>
      </c>
      <c r="B11943" s="64"/>
      <c r="C11943" s="64"/>
      <c r="D11943" s="64"/>
      <c r="E11943" s="64"/>
      <c r="F11943" s="64"/>
      <c r="G11943" s="65" t="n">
        <v>8.44</v>
      </c>
    </row>
    <row r="11944" customFormat="false" ht="15" hidden="false" customHeight="false" outlineLevel="0" collapsed="false">
      <c r="A11944" s="64" t="s">
        <v>1356</v>
      </c>
      <c r="B11944" s="64"/>
      <c r="C11944" s="64"/>
      <c r="D11944" s="64"/>
      <c r="E11944" s="64"/>
      <c r="F11944" s="64"/>
      <c r="G11944" s="65" t="n">
        <v>0</v>
      </c>
    </row>
    <row r="11945" customFormat="false" ht="15" hidden="false" customHeight="false" outlineLevel="0" collapsed="false">
      <c r="A11945" s="64" t="s">
        <v>1357</v>
      </c>
      <c r="B11945" s="64"/>
      <c r="C11945" s="64"/>
      <c r="D11945" s="64"/>
      <c r="E11945" s="64"/>
      <c r="F11945" s="64"/>
      <c r="G11945" s="65" t="n">
        <v>2.16</v>
      </c>
    </row>
    <row r="11946" customFormat="false" ht="15" hidden="false" customHeight="false" outlineLevel="0" collapsed="false">
      <c r="A11946" s="64" t="s">
        <v>1358</v>
      </c>
      <c r="B11946" s="64"/>
      <c r="C11946" s="64"/>
      <c r="D11946" s="64"/>
      <c r="E11946" s="64"/>
      <c r="F11946" s="64"/>
      <c r="G11946" s="65" t="n">
        <v>0</v>
      </c>
    </row>
    <row r="11947" customFormat="false" ht="15" hidden="false" customHeight="false" outlineLevel="0" collapsed="false">
      <c r="A11947" s="64" t="s">
        <v>1359</v>
      </c>
      <c r="B11947" s="64"/>
      <c r="C11947" s="64"/>
      <c r="D11947" s="64"/>
      <c r="E11947" s="64"/>
      <c r="F11947" s="64"/>
      <c r="G11947" s="65" t="n">
        <v>2.16</v>
      </c>
    </row>
    <row r="11948" customFormat="false" ht="15" hidden="false" customHeight="false" outlineLevel="0" collapsed="false">
      <c r="A11948" s="64" t="s">
        <v>1360</v>
      </c>
      <c r="B11948" s="64"/>
      <c r="C11948" s="64"/>
      <c r="D11948" s="64"/>
      <c r="E11948" s="64"/>
      <c r="F11948" s="64"/>
      <c r="G11948" s="65" t="n">
        <v>10.6</v>
      </c>
    </row>
    <row r="11949" customFormat="false" ht="15" hidden="false" customHeight="false" outlineLevel="0" collapsed="false">
      <c r="A11949" s="64" t="s">
        <v>1361</v>
      </c>
      <c r="B11949" s="64"/>
      <c r="C11949" s="64"/>
      <c r="D11949" s="64"/>
      <c r="E11949" s="64"/>
      <c r="F11949" s="64"/>
      <c r="G11949" s="65" t="n">
        <v>241.55</v>
      </c>
    </row>
    <row r="11950" customFormat="false" ht="15" hidden="false" customHeight="false" outlineLevel="0" collapsed="false">
      <c r="A11950" s="64" t="s">
        <v>1362</v>
      </c>
      <c r="B11950" s="64"/>
      <c r="C11950" s="64"/>
      <c r="D11950" s="64"/>
      <c r="E11950" s="64"/>
      <c r="F11950" s="64"/>
      <c r="G11950" s="65" t="n">
        <f aca="false">G11948*G11949</f>
        <v>2560.43</v>
      </c>
    </row>
    <row r="11951" customFormat="false" ht="15" hidden="false" customHeight="false" outlineLevel="0" collapsed="false">
      <c r="A11951" s="66"/>
      <c r="B11951" s="66"/>
      <c r="C11951" s="66"/>
      <c r="D11951" s="66"/>
      <c r="E11951" s="66"/>
      <c r="F11951" s="66"/>
      <c r="G11951" s="66"/>
    </row>
    <row r="11952" customFormat="false" ht="51" hidden="false" customHeight="false" outlineLevel="0" collapsed="false">
      <c r="A11952" s="30" t="s">
        <v>1274</v>
      </c>
      <c r="B11952" s="30" t="s">
        <v>754</v>
      </c>
      <c r="C11952" s="61" t="s">
        <v>17</v>
      </c>
      <c r="D11952" s="61" t="s">
        <v>18</v>
      </c>
      <c r="E11952" s="62"/>
      <c r="F11952" s="25"/>
      <c r="G11952" s="25"/>
    </row>
    <row r="11953" customFormat="false" ht="25.5" hidden="false" customHeight="false" outlineLevel="0" collapsed="false">
      <c r="A11953" s="63" t="n">
        <v>7345</v>
      </c>
      <c r="B11953" s="23" t="s">
        <v>2021</v>
      </c>
      <c r="C11953" s="24" t="s">
        <v>1343</v>
      </c>
      <c r="D11953" s="24" t="s">
        <v>1398</v>
      </c>
      <c r="E11953" s="62" t="n">
        <v>129.68</v>
      </c>
      <c r="F11953" s="26" t="n">
        <v>15.24</v>
      </c>
      <c r="G11953" s="26" t="n">
        <v>1976.32</v>
      </c>
    </row>
    <row r="11954" customFormat="false" ht="25.5" hidden="false" customHeight="false" outlineLevel="0" collapsed="false">
      <c r="A11954" s="63" t="s">
        <v>1399</v>
      </c>
      <c r="B11954" s="23" t="s">
        <v>1400</v>
      </c>
      <c r="C11954" s="24" t="s">
        <v>17</v>
      </c>
      <c r="D11954" s="24" t="s">
        <v>1314</v>
      </c>
      <c r="E11954" s="62" t="n">
        <v>51.09</v>
      </c>
      <c r="F11954" s="26" t="n">
        <v>15.48</v>
      </c>
      <c r="G11954" s="26" t="n">
        <v>790.69</v>
      </c>
    </row>
    <row r="11955" customFormat="false" ht="25.5" hidden="false" customHeight="false" outlineLevel="0" collapsed="false">
      <c r="A11955" s="63" t="s">
        <v>1349</v>
      </c>
      <c r="B11955" s="23" t="s">
        <v>1350</v>
      </c>
      <c r="C11955" s="24" t="s">
        <v>17</v>
      </c>
      <c r="D11955" s="24" t="s">
        <v>1314</v>
      </c>
      <c r="E11955" s="62" t="n">
        <v>18.86</v>
      </c>
      <c r="F11955" s="26" t="n">
        <v>12.54</v>
      </c>
      <c r="G11955" s="26" t="n">
        <v>236.49</v>
      </c>
    </row>
    <row r="11956" customFormat="false" ht="15" hidden="false" customHeight="false" outlineLevel="0" collapsed="false">
      <c r="A11956" s="64" t="s">
        <v>1353</v>
      </c>
      <c r="B11956" s="64"/>
      <c r="C11956" s="64"/>
      <c r="D11956" s="64"/>
      <c r="E11956" s="64"/>
      <c r="F11956" s="64"/>
      <c r="G11956" s="65" t="n">
        <v>1.87</v>
      </c>
    </row>
    <row r="11957" customFormat="false" ht="15" hidden="false" customHeight="false" outlineLevel="0" collapsed="false">
      <c r="A11957" s="64" t="s">
        <v>1354</v>
      </c>
      <c r="B11957" s="64"/>
      <c r="C11957" s="64"/>
      <c r="D11957" s="64"/>
      <c r="E11957" s="64"/>
      <c r="F11957" s="64"/>
      <c r="G11957" s="65" t="n">
        <v>5.78</v>
      </c>
    </row>
    <row r="11958" customFormat="false" ht="15" hidden="false" customHeight="false" outlineLevel="0" collapsed="false">
      <c r="A11958" s="64" t="s">
        <v>1355</v>
      </c>
      <c r="B11958" s="64"/>
      <c r="C11958" s="64"/>
      <c r="D11958" s="64"/>
      <c r="E11958" s="64"/>
      <c r="F11958" s="64"/>
      <c r="G11958" s="65" t="n">
        <v>7.64</v>
      </c>
    </row>
    <row r="11959" customFormat="false" ht="15" hidden="false" customHeight="false" outlineLevel="0" collapsed="false">
      <c r="A11959" s="64" t="s">
        <v>1356</v>
      </c>
      <c r="B11959" s="64"/>
      <c r="C11959" s="64"/>
      <c r="D11959" s="64"/>
      <c r="E11959" s="64"/>
      <c r="F11959" s="64"/>
      <c r="G11959" s="65" t="n">
        <v>0</v>
      </c>
    </row>
    <row r="11960" customFormat="false" ht="15" hidden="false" customHeight="false" outlineLevel="0" collapsed="false">
      <c r="A11960" s="64" t="s">
        <v>1357</v>
      </c>
      <c r="B11960" s="64"/>
      <c r="C11960" s="64"/>
      <c r="D11960" s="64"/>
      <c r="E11960" s="64"/>
      <c r="F11960" s="64"/>
      <c r="G11960" s="65" t="n">
        <v>1.96</v>
      </c>
    </row>
    <row r="11961" customFormat="false" ht="15" hidden="false" customHeight="false" outlineLevel="0" collapsed="false">
      <c r="A11961" s="64" t="s">
        <v>1358</v>
      </c>
      <c r="B11961" s="64"/>
      <c r="C11961" s="64"/>
      <c r="D11961" s="64"/>
      <c r="E11961" s="64"/>
      <c r="F11961" s="64"/>
      <c r="G11961" s="65" t="n">
        <v>0</v>
      </c>
    </row>
    <row r="11962" customFormat="false" ht="15" hidden="false" customHeight="false" outlineLevel="0" collapsed="false">
      <c r="A11962" s="64" t="s">
        <v>1359</v>
      </c>
      <c r="B11962" s="64"/>
      <c r="C11962" s="64"/>
      <c r="D11962" s="64"/>
      <c r="E11962" s="64"/>
      <c r="F11962" s="64"/>
      <c r="G11962" s="65" t="n">
        <v>1.96</v>
      </c>
    </row>
    <row r="11963" customFormat="false" ht="15" hidden="false" customHeight="false" outlineLevel="0" collapsed="false">
      <c r="A11963" s="64" t="s">
        <v>1360</v>
      </c>
      <c r="B11963" s="64"/>
      <c r="C11963" s="64"/>
      <c r="D11963" s="64"/>
      <c r="E11963" s="64"/>
      <c r="F11963" s="64"/>
      <c r="G11963" s="65" t="n">
        <v>9.6</v>
      </c>
    </row>
    <row r="11964" customFormat="false" ht="15" hidden="false" customHeight="false" outlineLevel="0" collapsed="false">
      <c r="A11964" s="64" t="s">
        <v>1361</v>
      </c>
      <c r="B11964" s="64"/>
      <c r="C11964" s="64"/>
      <c r="D11964" s="64"/>
      <c r="E11964" s="64"/>
      <c r="F11964" s="64"/>
      <c r="G11964" s="65" t="n">
        <v>392.97</v>
      </c>
    </row>
    <row r="11965" customFormat="false" ht="15" hidden="false" customHeight="false" outlineLevel="0" collapsed="false">
      <c r="A11965" s="64" t="s">
        <v>1362</v>
      </c>
      <c r="B11965" s="64"/>
      <c r="C11965" s="64"/>
      <c r="D11965" s="64"/>
      <c r="E11965" s="64"/>
      <c r="F11965" s="64"/>
      <c r="G11965" s="65" t="n">
        <f aca="false">G11963*G11964</f>
        <v>3772.512</v>
      </c>
    </row>
    <row r="11966" customFormat="false" ht="15" hidden="false" customHeight="false" outlineLevel="0" collapsed="false">
      <c r="A11966" s="66"/>
      <c r="B11966" s="66"/>
      <c r="C11966" s="66"/>
      <c r="D11966" s="66"/>
      <c r="E11966" s="66"/>
      <c r="F11966" s="66"/>
      <c r="G11966" s="66"/>
    </row>
    <row r="11967" customFormat="false" ht="38.25" hidden="false" customHeight="false" outlineLevel="0" collapsed="false">
      <c r="A11967" s="30" t="s">
        <v>1275</v>
      </c>
      <c r="B11967" s="30" t="s">
        <v>756</v>
      </c>
      <c r="C11967" s="61" t="s">
        <v>17</v>
      </c>
      <c r="D11967" s="61" t="s">
        <v>18</v>
      </c>
      <c r="E11967" s="62"/>
      <c r="F11967" s="25"/>
      <c r="G11967" s="25"/>
    </row>
    <row r="11968" customFormat="false" ht="38.25" hidden="false" customHeight="false" outlineLevel="0" collapsed="false">
      <c r="A11968" s="63" t="n">
        <v>3767</v>
      </c>
      <c r="B11968" s="23" t="s">
        <v>1945</v>
      </c>
      <c r="C11968" s="24" t="s">
        <v>1343</v>
      </c>
      <c r="D11968" s="24" t="s">
        <v>23</v>
      </c>
      <c r="E11968" s="62" t="n">
        <v>14.49</v>
      </c>
      <c r="F11968" s="26" t="n">
        <v>0.66</v>
      </c>
      <c r="G11968" s="26" t="n">
        <v>9.57</v>
      </c>
    </row>
    <row r="11969" customFormat="false" ht="25.5" hidden="false" customHeight="false" outlineLevel="0" collapsed="false">
      <c r="A11969" s="63" t="n">
        <v>4051</v>
      </c>
      <c r="B11969" s="23" t="s">
        <v>2022</v>
      </c>
      <c r="C11969" s="24" t="s">
        <v>1343</v>
      </c>
      <c r="D11969" s="24" t="s">
        <v>2023</v>
      </c>
      <c r="E11969" s="62" t="n">
        <v>11.81</v>
      </c>
      <c r="F11969" s="26" t="n">
        <v>75.9</v>
      </c>
      <c r="G11969" s="26" t="n">
        <v>896.52</v>
      </c>
    </row>
    <row r="11970" customFormat="false" ht="25.5" hidden="false" customHeight="false" outlineLevel="0" collapsed="false">
      <c r="A11970" s="63" t="s">
        <v>1399</v>
      </c>
      <c r="B11970" s="23" t="s">
        <v>1400</v>
      </c>
      <c r="C11970" s="24" t="s">
        <v>17</v>
      </c>
      <c r="D11970" s="24" t="s">
        <v>1314</v>
      </c>
      <c r="E11970" s="62" t="n">
        <v>162.32</v>
      </c>
      <c r="F11970" s="26" t="n">
        <v>15.48</v>
      </c>
      <c r="G11970" s="26" t="n">
        <v>2512.34</v>
      </c>
    </row>
    <row r="11971" customFormat="false" ht="25.5" hidden="false" customHeight="false" outlineLevel="0" collapsed="false">
      <c r="A11971" s="63" t="s">
        <v>1349</v>
      </c>
      <c r="B11971" s="23" t="s">
        <v>1350</v>
      </c>
      <c r="C11971" s="24" t="s">
        <v>17</v>
      </c>
      <c r="D11971" s="24" t="s">
        <v>1314</v>
      </c>
      <c r="E11971" s="62" t="n">
        <v>59.66</v>
      </c>
      <c r="F11971" s="26" t="n">
        <v>12.54</v>
      </c>
      <c r="G11971" s="26" t="n">
        <v>748.03</v>
      </c>
    </row>
    <row r="11972" customFormat="false" ht="15" hidden="false" customHeight="false" outlineLevel="0" collapsed="false">
      <c r="A11972" s="64" t="s">
        <v>1353</v>
      </c>
      <c r="B11972" s="64"/>
      <c r="C11972" s="64"/>
      <c r="D11972" s="64"/>
      <c r="E11972" s="64"/>
      <c r="F11972" s="64"/>
      <c r="G11972" s="65" t="n">
        <v>9.64</v>
      </c>
    </row>
    <row r="11973" customFormat="false" ht="15" hidden="false" customHeight="false" outlineLevel="0" collapsed="false">
      <c r="A11973" s="64" t="s">
        <v>1354</v>
      </c>
      <c r="B11973" s="64"/>
      <c r="C11973" s="64"/>
      <c r="D11973" s="64"/>
      <c r="E11973" s="64"/>
      <c r="F11973" s="64"/>
      <c r="G11973" s="65" t="n">
        <v>7.61</v>
      </c>
    </row>
    <row r="11974" customFormat="false" ht="15" hidden="false" customHeight="false" outlineLevel="0" collapsed="false">
      <c r="A11974" s="64" t="s">
        <v>1355</v>
      </c>
      <c r="B11974" s="64"/>
      <c r="C11974" s="64"/>
      <c r="D11974" s="64"/>
      <c r="E11974" s="64"/>
      <c r="F11974" s="64"/>
      <c r="G11974" s="65" t="n">
        <v>17.25</v>
      </c>
    </row>
    <row r="11975" customFormat="false" ht="15" hidden="false" customHeight="false" outlineLevel="0" collapsed="false">
      <c r="A11975" s="64" t="s">
        <v>1356</v>
      </c>
      <c r="B11975" s="64"/>
      <c r="C11975" s="64"/>
      <c r="D11975" s="64"/>
      <c r="E11975" s="64"/>
      <c r="F11975" s="64"/>
      <c r="G11975" s="65" t="n">
        <v>0</v>
      </c>
    </row>
    <row r="11976" customFormat="false" ht="15" hidden="false" customHeight="false" outlineLevel="0" collapsed="false">
      <c r="A11976" s="64" t="s">
        <v>1357</v>
      </c>
      <c r="B11976" s="64"/>
      <c r="C11976" s="64"/>
      <c r="D11976" s="64"/>
      <c r="E11976" s="64"/>
      <c r="F11976" s="64"/>
      <c r="G11976" s="65" t="n">
        <v>4.42</v>
      </c>
    </row>
    <row r="11977" customFormat="false" ht="15" hidden="false" customHeight="false" outlineLevel="0" collapsed="false">
      <c r="A11977" s="64" t="s">
        <v>1358</v>
      </c>
      <c r="B11977" s="64"/>
      <c r="C11977" s="64"/>
      <c r="D11977" s="64"/>
      <c r="E11977" s="64"/>
      <c r="F11977" s="64"/>
      <c r="G11977" s="65" t="n">
        <v>0</v>
      </c>
    </row>
    <row r="11978" customFormat="false" ht="15" hidden="false" customHeight="false" outlineLevel="0" collapsed="false">
      <c r="A11978" s="64" t="s">
        <v>1359</v>
      </c>
      <c r="B11978" s="64"/>
      <c r="C11978" s="64"/>
      <c r="D11978" s="64"/>
      <c r="E11978" s="64"/>
      <c r="F11978" s="64"/>
      <c r="G11978" s="65" t="n">
        <v>4.42</v>
      </c>
    </row>
    <row r="11979" customFormat="false" ht="15" hidden="false" customHeight="false" outlineLevel="0" collapsed="false">
      <c r="A11979" s="64" t="s">
        <v>1360</v>
      </c>
      <c r="B11979" s="64"/>
      <c r="C11979" s="64"/>
      <c r="D11979" s="64"/>
      <c r="E11979" s="64"/>
      <c r="F11979" s="64"/>
      <c r="G11979" s="65" t="n">
        <v>21.67</v>
      </c>
    </row>
    <row r="11980" customFormat="false" ht="15" hidden="false" customHeight="false" outlineLevel="0" collapsed="false">
      <c r="A11980" s="64" t="s">
        <v>1361</v>
      </c>
      <c r="B11980" s="64"/>
      <c r="C11980" s="64"/>
      <c r="D11980" s="64"/>
      <c r="E11980" s="64"/>
      <c r="F11980" s="64"/>
      <c r="G11980" s="65" t="n">
        <v>241.55</v>
      </c>
    </row>
    <row r="11981" customFormat="false" ht="15" hidden="false" customHeight="false" outlineLevel="0" collapsed="false">
      <c r="A11981" s="64" t="s">
        <v>1362</v>
      </c>
      <c r="B11981" s="64"/>
      <c r="C11981" s="64"/>
      <c r="D11981" s="64"/>
      <c r="E11981" s="64"/>
      <c r="F11981" s="64"/>
      <c r="G11981" s="65" t="n">
        <f aca="false">G11979*G11980</f>
        <v>5234.3885</v>
      </c>
    </row>
    <row r="11982" customFormat="false" ht="15" hidden="false" customHeight="false" outlineLevel="0" collapsed="false">
      <c r="A11982" s="66"/>
      <c r="B11982" s="66"/>
      <c r="C11982" s="66"/>
      <c r="D11982" s="66"/>
      <c r="E11982" s="66"/>
      <c r="F11982" s="66"/>
      <c r="G11982" s="66"/>
    </row>
    <row r="11983" customFormat="false" ht="38.25" hidden="false" customHeight="false" outlineLevel="0" collapsed="false">
      <c r="A11983" s="30" t="s">
        <v>1276</v>
      </c>
      <c r="B11983" s="30" t="s">
        <v>758</v>
      </c>
      <c r="C11983" s="61" t="s">
        <v>17</v>
      </c>
      <c r="D11983" s="61" t="s">
        <v>18</v>
      </c>
      <c r="E11983" s="62"/>
      <c r="F11983" s="25"/>
      <c r="G11983" s="25"/>
    </row>
    <row r="11984" customFormat="false" ht="38.25" hidden="false" customHeight="false" outlineLevel="0" collapsed="false">
      <c r="A11984" s="63" t="n">
        <v>3767</v>
      </c>
      <c r="B11984" s="23" t="s">
        <v>1945</v>
      </c>
      <c r="C11984" s="24" t="s">
        <v>1343</v>
      </c>
      <c r="D11984" s="24" t="s">
        <v>23</v>
      </c>
      <c r="E11984" s="62" t="n">
        <v>8.56</v>
      </c>
      <c r="F11984" s="26" t="n">
        <v>0.66</v>
      </c>
      <c r="G11984" s="26" t="n">
        <v>5.65</v>
      </c>
    </row>
    <row r="11985" customFormat="false" ht="25.5" hidden="false" customHeight="false" outlineLevel="0" collapsed="false">
      <c r="A11985" s="63" t="n">
        <v>4051</v>
      </c>
      <c r="B11985" s="23" t="s">
        <v>2022</v>
      </c>
      <c r="C11985" s="24" t="s">
        <v>1343</v>
      </c>
      <c r="D11985" s="24" t="s">
        <v>2023</v>
      </c>
      <c r="E11985" s="62" t="n">
        <v>6.98</v>
      </c>
      <c r="F11985" s="26" t="n">
        <v>75.9</v>
      </c>
      <c r="G11985" s="26" t="n">
        <v>529.48</v>
      </c>
    </row>
    <row r="11986" customFormat="false" ht="25.5" hidden="false" customHeight="false" outlineLevel="0" collapsed="false">
      <c r="A11986" s="63" t="s">
        <v>1399</v>
      </c>
      <c r="B11986" s="23" t="s">
        <v>1400</v>
      </c>
      <c r="C11986" s="24" t="s">
        <v>17</v>
      </c>
      <c r="D11986" s="24" t="s">
        <v>1314</v>
      </c>
      <c r="E11986" s="62" t="n">
        <v>44.51</v>
      </c>
      <c r="F11986" s="26" t="n">
        <v>15.48</v>
      </c>
      <c r="G11986" s="26" t="n">
        <v>688.91</v>
      </c>
    </row>
    <row r="11987" customFormat="false" ht="25.5" hidden="false" customHeight="false" outlineLevel="0" collapsed="false">
      <c r="A11987" s="63" t="s">
        <v>1349</v>
      </c>
      <c r="B11987" s="23" t="s">
        <v>1350</v>
      </c>
      <c r="C11987" s="24" t="s">
        <v>17</v>
      </c>
      <c r="D11987" s="24" t="s">
        <v>1314</v>
      </c>
      <c r="E11987" s="62" t="n">
        <v>16.26</v>
      </c>
      <c r="F11987" s="26" t="n">
        <v>12.54</v>
      </c>
      <c r="G11987" s="26" t="n">
        <v>203.9</v>
      </c>
    </row>
    <row r="11988" customFormat="false" ht="15" hidden="false" customHeight="false" outlineLevel="0" collapsed="false">
      <c r="A11988" s="64" t="s">
        <v>1353</v>
      </c>
      <c r="B11988" s="64"/>
      <c r="C11988" s="64"/>
      <c r="D11988" s="64"/>
      <c r="E11988" s="64"/>
      <c r="F11988" s="64"/>
      <c r="G11988" s="65" t="n">
        <v>4.47</v>
      </c>
    </row>
    <row r="11989" customFormat="false" ht="15" hidden="false" customHeight="false" outlineLevel="0" collapsed="false">
      <c r="A11989" s="64" t="s">
        <v>1354</v>
      </c>
      <c r="B11989" s="64"/>
      <c r="C11989" s="64"/>
      <c r="D11989" s="64"/>
      <c r="E11989" s="64"/>
      <c r="F11989" s="64"/>
      <c r="G11989" s="65" t="n">
        <v>5.54</v>
      </c>
    </row>
    <row r="11990" customFormat="false" ht="15" hidden="false" customHeight="false" outlineLevel="0" collapsed="false">
      <c r="A11990" s="64" t="s">
        <v>1355</v>
      </c>
      <c r="B11990" s="64"/>
      <c r="C11990" s="64"/>
      <c r="D11990" s="64"/>
      <c r="E11990" s="64"/>
      <c r="F11990" s="64"/>
      <c r="G11990" s="65" t="n">
        <v>10.01</v>
      </c>
    </row>
    <row r="11991" customFormat="false" ht="15" hidden="false" customHeight="false" outlineLevel="0" collapsed="false">
      <c r="A11991" s="64" t="s">
        <v>1356</v>
      </c>
      <c r="B11991" s="64"/>
      <c r="C11991" s="64"/>
      <c r="D11991" s="64"/>
      <c r="E11991" s="64"/>
      <c r="F11991" s="64"/>
      <c r="G11991" s="65" t="n">
        <v>0</v>
      </c>
    </row>
    <row r="11992" customFormat="false" ht="15" hidden="false" customHeight="false" outlineLevel="0" collapsed="false">
      <c r="A11992" s="64" t="s">
        <v>1357</v>
      </c>
      <c r="B11992" s="64"/>
      <c r="C11992" s="64"/>
      <c r="D11992" s="64"/>
      <c r="E11992" s="64"/>
      <c r="F11992" s="64"/>
      <c r="G11992" s="65" t="n">
        <v>2.57</v>
      </c>
    </row>
    <row r="11993" customFormat="false" ht="15" hidden="false" customHeight="false" outlineLevel="0" collapsed="false">
      <c r="A11993" s="64" t="s">
        <v>1358</v>
      </c>
      <c r="B11993" s="64"/>
      <c r="C11993" s="64"/>
      <c r="D11993" s="64"/>
      <c r="E11993" s="64"/>
      <c r="F11993" s="64"/>
      <c r="G11993" s="65" t="n">
        <v>0</v>
      </c>
    </row>
    <row r="11994" customFormat="false" ht="15" hidden="false" customHeight="false" outlineLevel="0" collapsed="false">
      <c r="A11994" s="64" t="s">
        <v>1359</v>
      </c>
      <c r="B11994" s="64"/>
      <c r="C11994" s="64"/>
      <c r="D11994" s="64"/>
      <c r="E11994" s="64"/>
      <c r="F11994" s="64"/>
      <c r="G11994" s="65" t="n">
        <v>2.57</v>
      </c>
    </row>
    <row r="11995" customFormat="false" ht="15" hidden="false" customHeight="false" outlineLevel="0" collapsed="false">
      <c r="A11995" s="64" t="s">
        <v>1360</v>
      </c>
      <c r="B11995" s="64"/>
      <c r="C11995" s="64"/>
      <c r="D11995" s="64"/>
      <c r="E11995" s="64"/>
      <c r="F11995" s="64"/>
      <c r="G11995" s="65" t="n">
        <v>12.58</v>
      </c>
    </row>
    <row r="11996" customFormat="false" ht="15" hidden="false" customHeight="false" outlineLevel="0" collapsed="false">
      <c r="A11996" s="64" t="s">
        <v>1361</v>
      </c>
      <c r="B11996" s="64"/>
      <c r="C11996" s="64"/>
      <c r="D11996" s="64"/>
      <c r="E11996" s="64"/>
      <c r="F11996" s="64"/>
      <c r="G11996" s="65" t="n">
        <v>142.66</v>
      </c>
    </row>
    <row r="11997" customFormat="false" ht="15" hidden="false" customHeight="false" outlineLevel="0" collapsed="false">
      <c r="A11997" s="64" t="s">
        <v>1362</v>
      </c>
      <c r="B11997" s="64"/>
      <c r="C11997" s="64"/>
      <c r="D11997" s="64"/>
      <c r="E11997" s="64"/>
      <c r="F11997" s="64"/>
      <c r="G11997" s="65" t="n">
        <f aca="false">G11995*G11996</f>
        <v>1794.6628</v>
      </c>
    </row>
    <row r="11998" customFormat="false" ht="15" hidden="false" customHeight="false" outlineLevel="0" collapsed="false">
      <c r="A11998" s="66"/>
      <c r="B11998" s="66"/>
      <c r="C11998" s="66"/>
      <c r="D11998" s="66"/>
      <c r="E11998" s="66"/>
      <c r="F11998" s="66"/>
      <c r="G11998" s="66"/>
    </row>
    <row r="11999" customFormat="false" ht="15" hidden="false" customHeight="true" outlineLevel="0" collapsed="false">
      <c r="A11999" s="30" t="s">
        <v>1277</v>
      </c>
      <c r="B11999" s="30" t="s">
        <v>760</v>
      </c>
      <c r="C11999" s="30"/>
      <c r="D11999" s="30"/>
      <c r="E11999" s="30"/>
      <c r="F11999" s="30"/>
      <c r="G11999" s="30"/>
    </row>
    <row r="12000" customFormat="false" ht="51" hidden="false" customHeight="false" outlineLevel="0" collapsed="false">
      <c r="A12000" s="30" t="s">
        <v>1278</v>
      </c>
      <c r="B12000" s="30" t="s">
        <v>762</v>
      </c>
      <c r="C12000" s="61" t="s">
        <v>17</v>
      </c>
      <c r="D12000" s="61" t="s">
        <v>18</v>
      </c>
      <c r="E12000" s="62"/>
      <c r="F12000" s="25"/>
      <c r="G12000" s="25"/>
    </row>
    <row r="12001" customFormat="false" ht="25.5" hidden="false" customHeight="false" outlineLevel="0" collapsed="false">
      <c r="A12001" s="63" t="n">
        <v>3768</v>
      </c>
      <c r="B12001" s="23" t="s">
        <v>2024</v>
      </c>
      <c r="C12001" s="24" t="s">
        <v>1343</v>
      </c>
      <c r="D12001" s="24" t="s">
        <v>23</v>
      </c>
      <c r="E12001" s="62" t="n">
        <v>2.27</v>
      </c>
      <c r="F12001" s="26" t="n">
        <v>2.78</v>
      </c>
      <c r="G12001" s="26" t="n">
        <v>6.31</v>
      </c>
    </row>
    <row r="12002" customFormat="false" ht="25.5" hidden="false" customHeight="false" outlineLevel="0" collapsed="false">
      <c r="A12002" s="63" t="n">
        <v>5318</v>
      </c>
      <c r="B12002" s="23" t="s">
        <v>2020</v>
      </c>
      <c r="C12002" s="24" t="s">
        <v>1343</v>
      </c>
      <c r="D12002" s="24" t="s">
        <v>1398</v>
      </c>
      <c r="E12002" s="62" t="n">
        <v>0.38</v>
      </c>
      <c r="F12002" s="26" t="n">
        <v>9</v>
      </c>
      <c r="G12002" s="26" t="n">
        <v>3.4</v>
      </c>
    </row>
    <row r="12003" customFormat="false" ht="38.25" hidden="false" customHeight="false" outlineLevel="0" collapsed="false">
      <c r="A12003" s="63" t="n">
        <v>7293</v>
      </c>
      <c r="B12003" s="23" t="s">
        <v>2025</v>
      </c>
      <c r="C12003" s="24" t="s">
        <v>1343</v>
      </c>
      <c r="D12003" s="24" t="s">
        <v>1398</v>
      </c>
      <c r="E12003" s="62" t="n">
        <v>0.91</v>
      </c>
      <c r="F12003" s="26" t="n">
        <v>20.11</v>
      </c>
      <c r="G12003" s="26" t="n">
        <v>18.24</v>
      </c>
    </row>
    <row r="12004" customFormat="false" ht="25.5" hidden="false" customHeight="false" outlineLevel="0" collapsed="false">
      <c r="A12004" s="63" t="s">
        <v>1399</v>
      </c>
      <c r="B12004" s="23" t="s">
        <v>1400</v>
      </c>
      <c r="C12004" s="24" t="s">
        <v>17</v>
      </c>
      <c r="D12004" s="24" t="s">
        <v>1314</v>
      </c>
      <c r="E12004" s="62" t="n">
        <v>6.05</v>
      </c>
      <c r="F12004" s="26" t="n">
        <v>15.48</v>
      </c>
      <c r="G12004" s="26" t="n">
        <v>93.61</v>
      </c>
    </row>
    <row r="12005" customFormat="false" ht="25.5" hidden="false" customHeight="false" outlineLevel="0" collapsed="false">
      <c r="A12005" s="63" t="s">
        <v>1349</v>
      </c>
      <c r="B12005" s="23" t="s">
        <v>1350</v>
      </c>
      <c r="C12005" s="24" t="s">
        <v>17</v>
      </c>
      <c r="D12005" s="24" t="s">
        <v>1314</v>
      </c>
      <c r="E12005" s="62" t="n">
        <v>6.05</v>
      </c>
      <c r="F12005" s="26" t="n">
        <v>12.54</v>
      </c>
      <c r="G12005" s="26" t="n">
        <v>75.83</v>
      </c>
    </row>
    <row r="12006" customFormat="false" ht="15" hidden="false" customHeight="false" outlineLevel="0" collapsed="false">
      <c r="A12006" s="64" t="s">
        <v>1353</v>
      </c>
      <c r="B12006" s="64"/>
      <c r="C12006" s="64"/>
      <c r="D12006" s="64"/>
      <c r="E12006" s="64"/>
      <c r="F12006" s="64"/>
      <c r="G12006" s="65" t="n">
        <v>15.7</v>
      </c>
    </row>
    <row r="12007" customFormat="false" ht="15" hidden="false" customHeight="false" outlineLevel="0" collapsed="false">
      <c r="A12007" s="64" t="s">
        <v>1354</v>
      </c>
      <c r="B12007" s="64"/>
      <c r="C12007" s="64"/>
      <c r="D12007" s="64"/>
      <c r="E12007" s="64"/>
      <c r="F12007" s="64"/>
      <c r="G12007" s="65" t="n">
        <v>10.41</v>
      </c>
    </row>
    <row r="12008" customFormat="false" ht="15" hidden="false" customHeight="false" outlineLevel="0" collapsed="false">
      <c r="A12008" s="64" t="s">
        <v>1355</v>
      </c>
      <c r="B12008" s="64"/>
      <c r="C12008" s="64"/>
      <c r="D12008" s="64"/>
      <c r="E12008" s="64"/>
      <c r="F12008" s="64"/>
      <c r="G12008" s="65" t="n">
        <v>26.11</v>
      </c>
    </row>
    <row r="12009" customFormat="false" ht="15" hidden="false" customHeight="false" outlineLevel="0" collapsed="false">
      <c r="A12009" s="64" t="s">
        <v>1356</v>
      </c>
      <c r="B12009" s="64"/>
      <c r="C12009" s="64"/>
      <c r="D12009" s="64"/>
      <c r="E12009" s="64"/>
      <c r="F12009" s="64"/>
      <c r="G12009" s="65" t="n">
        <v>0</v>
      </c>
    </row>
    <row r="12010" customFormat="false" ht="15" hidden="false" customHeight="false" outlineLevel="0" collapsed="false">
      <c r="A12010" s="64" t="s">
        <v>1357</v>
      </c>
      <c r="B12010" s="64"/>
      <c r="C12010" s="64"/>
      <c r="D12010" s="64"/>
      <c r="E12010" s="64"/>
      <c r="F12010" s="64"/>
      <c r="G12010" s="65" t="n">
        <v>6.7</v>
      </c>
    </row>
    <row r="12011" customFormat="false" ht="15" hidden="false" customHeight="false" outlineLevel="0" collapsed="false">
      <c r="A12011" s="64" t="s">
        <v>1358</v>
      </c>
      <c r="B12011" s="64"/>
      <c r="C12011" s="64"/>
      <c r="D12011" s="64"/>
      <c r="E12011" s="64"/>
      <c r="F12011" s="64"/>
      <c r="G12011" s="65" t="n">
        <v>0</v>
      </c>
    </row>
    <row r="12012" customFormat="false" ht="15" hidden="false" customHeight="false" outlineLevel="0" collapsed="false">
      <c r="A12012" s="64" t="s">
        <v>1359</v>
      </c>
      <c r="B12012" s="64"/>
      <c r="C12012" s="64"/>
      <c r="D12012" s="64"/>
      <c r="E12012" s="64"/>
      <c r="F12012" s="64"/>
      <c r="G12012" s="65" t="n">
        <v>6.7</v>
      </c>
    </row>
    <row r="12013" customFormat="false" ht="15" hidden="false" customHeight="false" outlineLevel="0" collapsed="false">
      <c r="A12013" s="64" t="s">
        <v>1360</v>
      </c>
      <c r="B12013" s="64"/>
      <c r="C12013" s="64"/>
      <c r="D12013" s="64"/>
      <c r="E12013" s="64"/>
      <c r="F12013" s="64"/>
      <c r="G12013" s="65" t="n">
        <v>32.81</v>
      </c>
    </row>
    <row r="12014" customFormat="false" ht="15" hidden="false" customHeight="false" outlineLevel="0" collapsed="false">
      <c r="A12014" s="64" t="s">
        <v>1361</v>
      </c>
      <c r="B12014" s="64"/>
      <c r="C12014" s="64"/>
      <c r="D12014" s="64"/>
      <c r="E12014" s="64"/>
      <c r="F12014" s="64"/>
      <c r="G12014" s="65" t="n">
        <v>7.56</v>
      </c>
    </row>
    <row r="12015" customFormat="false" ht="15" hidden="false" customHeight="false" outlineLevel="0" collapsed="false">
      <c r="A12015" s="64" t="s">
        <v>1362</v>
      </c>
      <c r="B12015" s="64"/>
      <c r="C12015" s="64"/>
      <c r="D12015" s="64"/>
      <c r="E12015" s="64"/>
      <c r="F12015" s="64"/>
      <c r="G12015" s="65" t="n">
        <f aca="false">G12013*G12014</f>
        <v>248.0436</v>
      </c>
    </row>
    <row r="12016" customFormat="false" ht="15" hidden="false" customHeight="false" outlineLevel="0" collapsed="false">
      <c r="A12016" s="66"/>
      <c r="B12016" s="66"/>
      <c r="C12016" s="66"/>
      <c r="D12016" s="66"/>
      <c r="E12016" s="66"/>
      <c r="F12016" s="66"/>
      <c r="G12016" s="66"/>
    </row>
    <row r="12017" customFormat="false" ht="25.5" hidden="false" customHeight="false" outlineLevel="0" collapsed="false">
      <c r="A12017" s="30" t="s">
        <v>1279</v>
      </c>
      <c r="B12017" s="30" t="s">
        <v>764</v>
      </c>
      <c r="C12017" s="61" t="s">
        <v>17</v>
      </c>
      <c r="D12017" s="61" t="s">
        <v>18</v>
      </c>
      <c r="E12017" s="62"/>
      <c r="F12017" s="25"/>
      <c r="G12017" s="25"/>
    </row>
    <row r="12018" customFormat="false" ht="15" hidden="false" customHeight="false" outlineLevel="0" collapsed="false">
      <c r="A12018" s="63" t="n">
        <v>7348</v>
      </c>
      <c r="B12018" s="23" t="s">
        <v>2026</v>
      </c>
      <c r="C12018" s="24" t="s">
        <v>1343</v>
      </c>
      <c r="D12018" s="24" t="s">
        <v>1398</v>
      </c>
      <c r="E12018" s="62" t="n">
        <v>3.75</v>
      </c>
      <c r="F12018" s="26" t="n">
        <v>11.77</v>
      </c>
      <c r="G12018" s="26" t="n">
        <v>44.18</v>
      </c>
    </row>
    <row r="12019" customFormat="false" ht="25.5" hidden="false" customHeight="false" outlineLevel="0" collapsed="false">
      <c r="A12019" s="63" t="s">
        <v>1399</v>
      </c>
      <c r="B12019" s="23" t="s">
        <v>1400</v>
      </c>
      <c r="C12019" s="24" t="s">
        <v>17</v>
      </c>
      <c r="D12019" s="24" t="s">
        <v>1314</v>
      </c>
      <c r="E12019" s="62" t="n">
        <v>7.73</v>
      </c>
      <c r="F12019" s="26" t="n">
        <v>15.48</v>
      </c>
      <c r="G12019" s="26" t="n">
        <v>119.61</v>
      </c>
    </row>
    <row r="12020" customFormat="false" ht="25.5" hidden="false" customHeight="false" outlineLevel="0" collapsed="false">
      <c r="A12020" s="63" t="s">
        <v>1349</v>
      </c>
      <c r="B12020" s="23" t="s">
        <v>1350</v>
      </c>
      <c r="C12020" s="24" t="s">
        <v>17</v>
      </c>
      <c r="D12020" s="24" t="s">
        <v>1314</v>
      </c>
      <c r="E12020" s="62" t="n">
        <v>5.52</v>
      </c>
      <c r="F12020" s="26" t="n">
        <v>12.54</v>
      </c>
      <c r="G12020" s="26" t="n">
        <v>69.21</v>
      </c>
    </row>
    <row r="12021" customFormat="false" ht="15" hidden="false" customHeight="false" outlineLevel="0" collapsed="false">
      <c r="A12021" s="64" t="s">
        <v>1353</v>
      </c>
      <c r="B12021" s="64"/>
      <c r="C12021" s="64"/>
      <c r="D12021" s="64"/>
      <c r="E12021" s="64"/>
      <c r="F12021" s="64"/>
      <c r="G12021" s="65" t="n">
        <v>6.03</v>
      </c>
    </row>
    <row r="12022" customFormat="false" ht="15" hidden="false" customHeight="false" outlineLevel="0" collapsed="false">
      <c r="A12022" s="64" t="s">
        <v>1354</v>
      </c>
      <c r="B12022" s="64"/>
      <c r="C12022" s="64"/>
      <c r="D12022" s="64"/>
      <c r="E12022" s="64"/>
      <c r="F12022" s="64"/>
      <c r="G12022" s="65" t="n">
        <v>4.52</v>
      </c>
    </row>
    <row r="12023" customFormat="false" ht="15" hidden="false" customHeight="false" outlineLevel="0" collapsed="false">
      <c r="A12023" s="64" t="s">
        <v>1355</v>
      </c>
      <c r="B12023" s="64"/>
      <c r="C12023" s="64"/>
      <c r="D12023" s="64"/>
      <c r="E12023" s="64"/>
      <c r="F12023" s="64"/>
      <c r="G12023" s="65" t="n">
        <v>10.55</v>
      </c>
    </row>
    <row r="12024" customFormat="false" ht="15" hidden="false" customHeight="false" outlineLevel="0" collapsed="false">
      <c r="A12024" s="64" t="s">
        <v>1356</v>
      </c>
      <c r="B12024" s="64"/>
      <c r="C12024" s="64"/>
      <c r="D12024" s="64"/>
      <c r="E12024" s="64"/>
      <c r="F12024" s="64"/>
      <c r="G12024" s="65" t="n">
        <v>0</v>
      </c>
    </row>
    <row r="12025" customFormat="false" ht="15" hidden="false" customHeight="false" outlineLevel="0" collapsed="false">
      <c r="A12025" s="64" t="s">
        <v>1357</v>
      </c>
      <c r="B12025" s="64"/>
      <c r="C12025" s="64"/>
      <c r="D12025" s="64"/>
      <c r="E12025" s="64"/>
      <c r="F12025" s="64"/>
      <c r="G12025" s="65" t="n">
        <v>2.71</v>
      </c>
    </row>
    <row r="12026" customFormat="false" ht="15" hidden="false" customHeight="false" outlineLevel="0" collapsed="false">
      <c r="A12026" s="64" t="s">
        <v>1358</v>
      </c>
      <c r="B12026" s="64"/>
      <c r="C12026" s="64"/>
      <c r="D12026" s="64"/>
      <c r="E12026" s="64"/>
      <c r="F12026" s="64"/>
      <c r="G12026" s="65" t="n">
        <v>0</v>
      </c>
    </row>
    <row r="12027" customFormat="false" ht="15" hidden="false" customHeight="false" outlineLevel="0" collapsed="false">
      <c r="A12027" s="64" t="s">
        <v>1359</v>
      </c>
      <c r="B12027" s="64"/>
      <c r="C12027" s="64"/>
      <c r="D12027" s="64"/>
      <c r="E12027" s="64"/>
      <c r="F12027" s="64"/>
      <c r="G12027" s="65" t="n">
        <v>2.71</v>
      </c>
    </row>
    <row r="12028" customFormat="false" ht="15" hidden="false" customHeight="false" outlineLevel="0" collapsed="false">
      <c r="A12028" s="64" t="s">
        <v>1360</v>
      </c>
      <c r="B12028" s="64"/>
      <c r="C12028" s="64"/>
      <c r="D12028" s="64"/>
      <c r="E12028" s="64"/>
      <c r="F12028" s="64"/>
      <c r="G12028" s="65" t="n">
        <v>13.26</v>
      </c>
    </row>
    <row r="12029" customFormat="false" ht="15" hidden="false" customHeight="false" outlineLevel="0" collapsed="false">
      <c r="A12029" s="64" t="s">
        <v>1361</v>
      </c>
      <c r="B12029" s="64"/>
      <c r="C12029" s="64"/>
      <c r="D12029" s="64"/>
      <c r="E12029" s="64"/>
      <c r="F12029" s="64"/>
      <c r="G12029" s="65" t="n">
        <v>22.08</v>
      </c>
    </row>
    <row r="12030" customFormat="false" ht="15" hidden="false" customHeight="false" outlineLevel="0" collapsed="false">
      <c r="A12030" s="64" t="s">
        <v>1362</v>
      </c>
      <c r="B12030" s="64"/>
      <c r="C12030" s="64"/>
      <c r="D12030" s="64"/>
      <c r="E12030" s="64"/>
      <c r="F12030" s="64"/>
      <c r="G12030" s="65" t="n">
        <f aca="false">G12028*G12029</f>
        <v>292.7808</v>
      </c>
    </row>
    <row r="12031" customFormat="false" ht="15" hidden="false" customHeight="false" outlineLevel="0" collapsed="false">
      <c r="A12031" s="66"/>
      <c r="B12031" s="66"/>
      <c r="C12031" s="66"/>
      <c r="D12031" s="66"/>
      <c r="E12031" s="66"/>
      <c r="F12031" s="66"/>
      <c r="G12031" s="66"/>
    </row>
    <row r="12032" customFormat="false" ht="38.25" hidden="false" customHeight="false" outlineLevel="0" collapsed="false">
      <c r="A12032" s="30" t="s">
        <v>1280</v>
      </c>
      <c r="B12032" s="30" t="s">
        <v>766</v>
      </c>
      <c r="C12032" s="61" t="s">
        <v>17</v>
      </c>
      <c r="D12032" s="61" t="s">
        <v>18</v>
      </c>
      <c r="E12032" s="62"/>
      <c r="F12032" s="25"/>
      <c r="G12032" s="25"/>
    </row>
    <row r="12033" customFormat="false" ht="38.25" hidden="false" customHeight="false" outlineLevel="0" collapsed="false">
      <c r="A12033" s="63" t="n">
        <v>7343</v>
      </c>
      <c r="B12033" s="23" t="s">
        <v>2027</v>
      </c>
      <c r="C12033" s="24" t="s">
        <v>1343</v>
      </c>
      <c r="D12033" s="24" t="s">
        <v>1398</v>
      </c>
      <c r="E12033" s="62" t="n">
        <v>3.19</v>
      </c>
      <c r="F12033" s="26" t="n">
        <v>14.6</v>
      </c>
      <c r="G12033" s="26" t="n">
        <v>46.5</v>
      </c>
    </row>
    <row r="12034" customFormat="false" ht="25.5" hidden="false" customHeight="false" outlineLevel="0" collapsed="false">
      <c r="A12034" s="63" t="s">
        <v>1399</v>
      </c>
      <c r="B12034" s="23" t="s">
        <v>1400</v>
      </c>
      <c r="C12034" s="24" t="s">
        <v>17</v>
      </c>
      <c r="D12034" s="24" t="s">
        <v>1314</v>
      </c>
      <c r="E12034" s="62" t="n">
        <v>4.55</v>
      </c>
      <c r="F12034" s="26" t="n">
        <v>15.48</v>
      </c>
      <c r="G12034" s="26" t="n">
        <v>70.42</v>
      </c>
    </row>
    <row r="12035" customFormat="false" ht="25.5" hidden="false" customHeight="false" outlineLevel="0" collapsed="false">
      <c r="A12035" s="63" t="s">
        <v>1349</v>
      </c>
      <c r="B12035" s="23" t="s">
        <v>1350</v>
      </c>
      <c r="C12035" s="24" t="s">
        <v>17</v>
      </c>
      <c r="D12035" s="24" t="s">
        <v>1314</v>
      </c>
      <c r="E12035" s="62" t="n">
        <v>3</v>
      </c>
      <c r="F12035" s="26" t="n">
        <v>12.54</v>
      </c>
      <c r="G12035" s="26" t="n">
        <v>37.65</v>
      </c>
    </row>
    <row r="12036" customFormat="false" ht="15" hidden="false" customHeight="false" outlineLevel="0" collapsed="false">
      <c r="A12036" s="64" t="s">
        <v>1353</v>
      </c>
      <c r="B12036" s="64"/>
      <c r="C12036" s="64"/>
      <c r="D12036" s="64"/>
      <c r="E12036" s="64"/>
      <c r="F12036" s="64"/>
      <c r="G12036" s="65" t="n">
        <v>8.39</v>
      </c>
    </row>
    <row r="12037" customFormat="false" ht="15" hidden="false" customHeight="false" outlineLevel="0" collapsed="false">
      <c r="A12037" s="64" t="s">
        <v>1354</v>
      </c>
      <c r="B12037" s="64"/>
      <c r="C12037" s="64"/>
      <c r="D12037" s="64"/>
      <c r="E12037" s="64"/>
      <c r="F12037" s="64"/>
      <c r="G12037" s="65" t="n">
        <v>8.59</v>
      </c>
    </row>
    <row r="12038" customFormat="false" ht="15" hidden="false" customHeight="false" outlineLevel="0" collapsed="false">
      <c r="A12038" s="64" t="s">
        <v>1355</v>
      </c>
      <c r="B12038" s="64"/>
      <c r="C12038" s="64"/>
      <c r="D12038" s="64"/>
      <c r="E12038" s="64"/>
      <c r="F12038" s="64"/>
      <c r="G12038" s="65" t="n">
        <v>16.99</v>
      </c>
    </row>
    <row r="12039" customFormat="false" ht="15" hidden="false" customHeight="false" outlineLevel="0" collapsed="false">
      <c r="A12039" s="64" t="s">
        <v>1356</v>
      </c>
      <c r="B12039" s="64"/>
      <c r="C12039" s="64"/>
      <c r="D12039" s="64"/>
      <c r="E12039" s="64"/>
      <c r="F12039" s="64"/>
      <c r="G12039" s="65" t="n">
        <v>0</v>
      </c>
    </row>
    <row r="12040" customFormat="false" ht="15" hidden="false" customHeight="false" outlineLevel="0" collapsed="false">
      <c r="A12040" s="64" t="s">
        <v>1357</v>
      </c>
      <c r="B12040" s="64"/>
      <c r="C12040" s="64"/>
      <c r="D12040" s="64"/>
      <c r="E12040" s="64"/>
      <c r="F12040" s="64"/>
      <c r="G12040" s="65" t="n">
        <v>4.36</v>
      </c>
    </row>
    <row r="12041" customFormat="false" ht="15" hidden="false" customHeight="false" outlineLevel="0" collapsed="false">
      <c r="A12041" s="64" t="s">
        <v>1358</v>
      </c>
      <c r="B12041" s="64"/>
      <c r="C12041" s="64"/>
      <c r="D12041" s="64"/>
      <c r="E12041" s="64"/>
      <c r="F12041" s="64"/>
      <c r="G12041" s="65" t="n">
        <v>0</v>
      </c>
    </row>
    <row r="12042" customFormat="false" ht="15" hidden="false" customHeight="false" outlineLevel="0" collapsed="false">
      <c r="A12042" s="64" t="s">
        <v>1359</v>
      </c>
      <c r="B12042" s="64"/>
      <c r="C12042" s="64"/>
      <c r="D12042" s="64"/>
      <c r="E12042" s="64"/>
      <c r="F12042" s="64"/>
      <c r="G12042" s="65" t="n">
        <v>4.36</v>
      </c>
    </row>
    <row r="12043" customFormat="false" ht="15" hidden="false" customHeight="false" outlineLevel="0" collapsed="false">
      <c r="A12043" s="64" t="s">
        <v>1360</v>
      </c>
      <c r="B12043" s="64"/>
      <c r="C12043" s="64"/>
      <c r="D12043" s="64"/>
      <c r="E12043" s="64"/>
      <c r="F12043" s="64"/>
      <c r="G12043" s="65" t="n">
        <v>21.34</v>
      </c>
    </row>
    <row r="12044" customFormat="false" ht="15" hidden="false" customHeight="false" outlineLevel="0" collapsed="false">
      <c r="A12044" s="64" t="s">
        <v>1361</v>
      </c>
      <c r="B12044" s="64"/>
      <c r="C12044" s="64"/>
      <c r="D12044" s="64"/>
      <c r="E12044" s="64"/>
      <c r="F12044" s="64"/>
      <c r="G12044" s="65" t="n">
        <v>9.1</v>
      </c>
    </row>
    <row r="12045" customFormat="false" ht="15" hidden="false" customHeight="false" outlineLevel="0" collapsed="false">
      <c r="A12045" s="64" t="s">
        <v>1362</v>
      </c>
      <c r="B12045" s="64"/>
      <c r="C12045" s="64"/>
      <c r="D12045" s="64"/>
      <c r="E12045" s="64"/>
      <c r="F12045" s="64"/>
      <c r="G12045" s="65" t="n">
        <f aca="false">G12043*G12044</f>
        <v>194.194</v>
      </c>
    </row>
    <row r="12046" customFormat="false" ht="15" hidden="false" customHeight="false" outlineLevel="0" collapsed="false">
      <c r="A12046" s="66"/>
      <c r="B12046" s="66"/>
      <c r="C12046" s="66"/>
      <c r="D12046" s="66"/>
      <c r="E12046" s="66"/>
      <c r="F12046" s="66"/>
      <c r="G12046" s="66"/>
    </row>
    <row r="12047" customFormat="false" ht="51" hidden="false" customHeight="false" outlineLevel="0" collapsed="false">
      <c r="A12047" s="30" t="s">
        <v>1281</v>
      </c>
      <c r="B12047" s="30" t="s">
        <v>321</v>
      </c>
      <c r="C12047" s="61" t="s">
        <v>17</v>
      </c>
      <c r="D12047" s="61" t="s">
        <v>18</v>
      </c>
      <c r="E12047" s="62"/>
      <c r="F12047" s="25"/>
      <c r="G12047" s="25"/>
    </row>
    <row r="12048" customFormat="false" ht="38.25" hidden="false" customHeight="false" outlineLevel="0" collapsed="false">
      <c r="A12048" s="63" t="n">
        <v>38877</v>
      </c>
      <c r="B12048" s="23" t="s">
        <v>1755</v>
      </c>
      <c r="C12048" s="24" t="s">
        <v>1343</v>
      </c>
      <c r="D12048" s="24" t="s">
        <v>114</v>
      </c>
      <c r="E12048" s="62" t="n">
        <v>693.73</v>
      </c>
      <c r="F12048" s="26" t="n">
        <v>5.43</v>
      </c>
      <c r="G12048" s="26" t="n">
        <v>3766.93</v>
      </c>
    </row>
    <row r="12049" customFormat="false" ht="25.5" hidden="false" customHeight="false" outlineLevel="0" collapsed="false">
      <c r="A12049" s="63" t="s">
        <v>1399</v>
      </c>
      <c r="B12049" s="23" t="s">
        <v>1400</v>
      </c>
      <c r="C12049" s="24" t="s">
        <v>17</v>
      </c>
      <c r="D12049" s="24" t="s">
        <v>1314</v>
      </c>
      <c r="E12049" s="62" t="n">
        <v>108.46</v>
      </c>
      <c r="F12049" s="26" t="n">
        <v>15.48</v>
      </c>
      <c r="G12049" s="26" t="n">
        <v>1678.73</v>
      </c>
    </row>
    <row r="12050" customFormat="false" ht="25.5" hidden="false" customHeight="false" outlineLevel="0" collapsed="false">
      <c r="A12050" s="63" t="s">
        <v>1349</v>
      </c>
      <c r="B12050" s="23" t="s">
        <v>1350</v>
      </c>
      <c r="C12050" s="24" t="s">
        <v>17</v>
      </c>
      <c r="D12050" s="24" t="s">
        <v>1314</v>
      </c>
      <c r="E12050" s="62" t="n">
        <v>27.2</v>
      </c>
      <c r="F12050" s="26" t="n">
        <v>12.54</v>
      </c>
      <c r="G12050" s="26" t="n">
        <v>341.08</v>
      </c>
    </row>
    <row r="12051" customFormat="false" ht="15" hidden="false" customHeight="false" outlineLevel="0" collapsed="false">
      <c r="A12051" s="64" t="s">
        <v>1353</v>
      </c>
      <c r="B12051" s="64"/>
      <c r="C12051" s="64"/>
      <c r="D12051" s="64"/>
      <c r="E12051" s="64"/>
      <c r="F12051" s="64"/>
      <c r="G12051" s="65" t="n">
        <v>4.05</v>
      </c>
    </row>
    <row r="12052" customFormat="false" ht="15" hidden="false" customHeight="false" outlineLevel="0" collapsed="false">
      <c r="A12052" s="64" t="s">
        <v>1354</v>
      </c>
      <c r="B12052" s="64"/>
      <c r="C12052" s="64"/>
      <c r="D12052" s="64"/>
      <c r="E12052" s="64"/>
      <c r="F12052" s="64"/>
      <c r="G12052" s="65" t="n">
        <v>12.11</v>
      </c>
    </row>
    <row r="12053" customFormat="false" ht="15" hidden="false" customHeight="false" outlineLevel="0" collapsed="false">
      <c r="A12053" s="64" t="s">
        <v>1355</v>
      </c>
      <c r="B12053" s="64"/>
      <c r="C12053" s="64"/>
      <c r="D12053" s="64"/>
      <c r="E12053" s="64"/>
      <c r="F12053" s="64"/>
      <c r="G12053" s="65" t="n">
        <v>16.17</v>
      </c>
    </row>
    <row r="12054" customFormat="false" ht="15" hidden="false" customHeight="false" outlineLevel="0" collapsed="false">
      <c r="A12054" s="64" t="s">
        <v>1356</v>
      </c>
      <c r="B12054" s="64"/>
      <c r="C12054" s="64"/>
      <c r="D12054" s="64"/>
      <c r="E12054" s="64"/>
      <c r="F12054" s="64"/>
      <c r="G12054" s="65" t="n">
        <v>0</v>
      </c>
    </row>
    <row r="12055" customFormat="false" ht="15" hidden="false" customHeight="false" outlineLevel="0" collapsed="false">
      <c r="A12055" s="64" t="s">
        <v>1357</v>
      </c>
      <c r="B12055" s="64"/>
      <c r="C12055" s="64"/>
      <c r="D12055" s="64"/>
      <c r="E12055" s="64"/>
      <c r="F12055" s="64"/>
      <c r="G12055" s="65" t="n">
        <v>4.15</v>
      </c>
    </row>
    <row r="12056" customFormat="false" ht="15" hidden="false" customHeight="false" outlineLevel="0" collapsed="false">
      <c r="A12056" s="64" t="s">
        <v>1358</v>
      </c>
      <c r="B12056" s="64"/>
      <c r="C12056" s="64"/>
      <c r="D12056" s="64"/>
      <c r="E12056" s="64"/>
      <c r="F12056" s="64"/>
      <c r="G12056" s="65" t="n">
        <v>0</v>
      </c>
    </row>
    <row r="12057" customFormat="false" ht="15" hidden="false" customHeight="false" outlineLevel="0" collapsed="false">
      <c r="A12057" s="64" t="s">
        <v>1359</v>
      </c>
      <c r="B12057" s="64"/>
      <c r="C12057" s="64"/>
      <c r="D12057" s="64"/>
      <c r="E12057" s="64"/>
      <c r="F12057" s="64"/>
      <c r="G12057" s="65" t="n">
        <v>4.15</v>
      </c>
    </row>
    <row r="12058" customFormat="false" ht="15" hidden="false" customHeight="false" outlineLevel="0" collapsed="false">
      <c r="A12058" s="64" t="s">
        <v>1360</v>
      </c>
      <c r="B12058" s="64"/>
      <c r="C12058" s="64"/>
      <c r="D12058" s="64"/>
      <c r="E12058" s="64"/>
      <c r="F12058" s="64"/>
      <c r="G12058" s="65" t="n">
        <v>20.31</v>
      </c>
    </row>
    <row r="12059" customFormat="false" ht="15" hidden="false" customHeight="false" outlineLevel="0" collapsed="false">
      <c r="A12059" s="64" t="s">
        <v>1361</v>
      </c>
      <c r="B12059" s="64"/>
      <c r="C12059" s="64"/>
      <c r="D12059" s="64"/>
      <c r="E12059" s="64"/>
      <c r="F12059" s="64"/>
      <c r="G12059" s="65" t="n">
        <v>357.96</v>
      </c>
    </row>
    <row r="12060" customFormat="false" ht="15" hidden="false" customHeight="false" outlineLevel="0" collapsed="false">
      <c r="A12060" s="64" t="s">
        <v>1362</v>
      </c>
      <c r="B12060" s="64"/>
      <c r="C12060" s="64"/>
      <c r="D12060" s="64"/>
      <c r="E12060" s="64"/>
      <c r="F12060" s="64"/>
      <c r="G12060" s="65" t="n">
        <f aca="false">G12058*G12059</f>
        <v>7270.1676</v>
      </c>
    </row>
    <row r="12061" customFormat="false" ht="15" hidden="false" customHeight="false" outlineLevel="0" collapsed="false">
      <c r="A12061" s="66"/>
      <c r="B12061" s="66"/>
      <c r="C12061" s="66"/>
      <c r="D12061" s="66"/>
      <c r="E12061" s="66"/>
      <c r="F12061" s="66"/>
      <c r="G12061" s="66"/>
    </row>
    <row r="12062" customFormat="false" ht="38.25" hidden="false" customHeight="false" outlineLevel="0" collapsed="false">
      <c r="A12062" s="30" t="s">
        <v>1282</v>
      </c>
      <c r="B12062" s="30" t="s">
        <v>323</v>
      </c>
      <c r="C12062" s="61" t="s">
        <v>17</v>
      </c>
      <c r="D12062" s="61" t="s">
        <v>18</v>
      </c>
      <c r="E12062" s="62"/>
      <c r="F12062" s="25"/>
      <c r="G12062" s="25"/>
    </row>
    <row r="12063" customFormat="false" ht="25.5" hidden="false" customHeight="false" outlineLevel="0" collapsed="false">
      <c r="A12063" s="63" t="n">
        <v>6085</v>
      </c>
      <c r="B12063" s="23" t="s">
        <v>1756</v>
      </c>
      <c r="C12063" s="24" t="s">
        <v>1343</v>
      </c>
      <c r="D12063" s="24" t="s">
        <v>1398</v>
      </c>
      <c r="E12063" s="62" t="n">
        <v>10.62</v>
      </c>
      <c r="F12063" s="26" t="n">
        <v>7.98</v>
      </c>
      <c r="G12063" s="26" t="n">
        <v>84.73</v>
      </c>
    </row>
    <row r="12064" customFormat="false" ht="25.5" hidden="false" customHeight="false" outlineLevel="0" collapsed="false">
      <c r="A12064" s="63" t="s">
        <v>1399</v>
      </c>
      <c r="B12064" s="23" t="s">
        <v>1400</v>
      </c>
      <c r="C12064" s="24" t="s">
        <v>17</v>
      </c>
      <c r="D12064" s="24" t="s">
        <v>1314</v>
      </c>
      <c r="E12064" s="62" t="n">
        <v>2.59</v>
      </c>
      <c r="F12064" s="26" t="n">
        <v>15.48</v>
      </c>
      <c r="G12064" s="26" t="n">
        <v>40.06</v>
      </c>
    </row>
    <row r="12065" customFormat="false" ht="25.5" hidden="false" customHeight="false" outlineLevel="0" collapsed="false">
      <c r="A12065" s="63" t="s">
        <v>1349</v>
      </c>
      <c r="B12065" s="23" t="s">
        <v>1350</v>
      </c>
      <c r="C12065" s="24" t="s">
        <v>17</v>
      </c>
      <c r="D12065" s="24" t="s">
        <v>1314</v>
      </c>
      <c r="E12065" s="62" t="n">
        <v>0.93</v>
      </c>
      <c r="F12065" s="26" t="n">
        <v>12.54</v>
      </c>
      <c r="G12065" s="26" t="n">
        <v>11.65</v>
      </c>
    </row>
    <row r="12066" customFormat="false" ht="15" hidden="false" customHeight="false" outlineLevel="0" collapsed="false">
      <c r="A12066" s="64" t="s">
        <v>1353</v>
      </c>
      <c r="B12066" s="64"/>
      <c r="C12066" s="64"/>
      <c r="D12066" s="64"/>
      <c r="E12066" s="64"/>
      <c r="F12066" s="64"/>
      <c r="G12066" s="65" t="n">
        <v>0.56</v>
      </c>
    </row>
    <row r="12067" customFormat="false" ht="15" hidden="false" customHeight="false" outlineLevel="0" collapsed="false">
      <c r="A12067" s="64" t="s">
        <v>1354</v>
      </c>
      <c r="B12067" s="64"/>
      <c r="C12067" s="64"/>
      <c r="D12067" s="64"/>
      <c r="E12067" s="64"/>
      <c r="F12067" s="64"/>
      <c r="G12067" s="65" t="n">
        <v>1.5</v>
      </c>
    </row>
    <row r="12068" customFormat="false" ht="15" hidden="false" customHeight="false" outlineLevel="0" collapsed="false">
      <c r="A12068" s="64" t="s">
        <v>1355</v>
      </c>
      <c r="B12068" s="64"/>
      <c r="C12068" s="64"/>
      <c r="D12068" s="64"/>
      <c r="E12068" s="64"/>
      <c r="F12068" s="64"/>
      <c r="G12068" s="65" t="n">
        <v>2.06</v>
      </c>
    </row>
    <row r="12069" customFormat="false" ht="15" hidden="false" customHeight="false" outlineLevel="0" collapsed="false">
      <c r="A12069" s="64" t="s">
        <v>1356</v>
      </c>
      <c r="B12069" s="64"/>
      <c r="C12069" s="64"/>
      <c r="D12069" s="64"/>
      <c r="E12069" s="64"/>
      <c r="F12069" s="64"/>
      <c r="G12069" s="65" t="n">
        <v>0</v>
      </c>
    </row>
    <row r="12070" customFormat="false" ht="15" hidden="false" customHeight="false" outlineLevel="0" collapsed="false">
      <c r="A12070" s="64" t="s">
        <v>1357</v>
      </c>
      <c r="B12070" s="64"/>
      <c r="C12070" s="64"/>
      <c r="D12070" s="64"/>
      <c r="E12070" s="64"/>
      <c r="F12070" s="64"/>
      <c r="G12070" s="65" t="n">
        <v>0.53</v>
      </c>
    </row>
    <row r="12071" customFormat="false" ht="15" hidden="false" customHeight="false" outlineLevel="0" collapsed="false">
      <c r="A12071" s="64" t="s">
        <v>1358</v>
      </c>
      <c r="B12071" s="64"/>
      <c r="C12071" s="64"/>
      <c r="D12071" s="64"/>
      <c r="E12071" s="64"/>
      <c r="F12071" s="64"/>
      <c r="G12071" s="65" t="n">
        <v>0</v>
      </c>
    </row>
    <row r="12072" customFormat="false" ht="15" hidden="false" customHeight="false" outlineLevel="0" collapsed="false">
      <c r="A12072" s="64" t="s">
        <v>1359</v>
      </c>
      <c r="B12072" s="64"/>
      <c r="C12072" s="64"/>
      <c r="D12072" s="64"/>
      <c r="E12072" s="64"/>
      <c r="F12072" s="64"/>
      <c r="G12072" s="65" t="n">
        <v>0.53</v>
      </c>
    </row>
    <row r="12073" customFormat="false" ht="15" hidden="false" customHeight="false" outlineLevel="0" collapsed="false">
      <c r="A12073" s="64" t="s">
        <v>1360</v>
      </c>
      <c r="B12073" s="64"/>
      <c r="C12073" s="64"/>
      <c r="D12073" s="64"/>
      <c r="E12073" s="64"/>
      <c r="F12073" s="64"/>
      <c r="G12073" s="65" t="n">
        <v>2.58</v>
      </c>
    </row>
    <row r="12074" customFormat="false" ht="15" hidden="false" customHeight="false" outlineLevel="0" collapsed="false">
      <c r="A12074" s="64" t="s">
        <v>1361</v>
      </c>
      <c r="B12074" s="64"/>
      <c r="C12074" s="64"/>
      <c r="D12074" s="64"/>
      <c r="E12074" s="64"/>
      <c r="F12074" s="64"/>
      <c r="G12074" s="65" t="n">
        <v>66.36</v>
      </c>
    </row>
    <row r="12075" customFormat="false" ht="15" hidden="false" customHeight="false" outlineLevel="0" collapsed="false">
      <c r="A12075" s="64" t="s">
        <v>1362</v>
      </c>
      <c r="B12075" s="64"/>
      <c r="C12075" s="64"/>
      <c r="D12075" s="64"/>
      <c r="E12075" s="64"/>
      <c r="F12075" s="64"/>
      <c r="G12075" s="65" t="n">
        <f aca="false">G12073*G12074</f>
        <v>171.2088</v>
      </c>
    </row>
    <row r="12076" customFormat="false" ht="15" hidden="false" customHeight="false" outlineLevel="0" collapsed="false">
      <c r="A12076" s="66"/>
      <c r="B12076" s="66"/>
      <c r="C12076" s="66"/>
      <c r="D12076" s="66"/>
      <c r="E12076" s="66"/>
      <c r="F12076" s="66"/>
      <c r="G12076" s="66"/>
    </row>
    <row r="12077" customFormat="false" ht="15" hidden="false" customHeight="false" outlineLevel="0" collapsed="false">
      <c r="A12077" s="30" t="s">
        <v>1283</v>
      </c>
      <c r="B12077" s="30" t="s">
        <v>1284</v>
      </c>
      <c r="C12077" s="61" t="s">
        <v>17</v>
      </c>
      <c r="D12077" s="61" t="s">
        <v>18</v>
      </c>
      <c r="E12077" s="62"/>
      <c r="F12077" s="25"/>
      <c r="G12077" s="25"/>
    </row>
    <row r="12078" customFormat="false" ht="25.5" hidden="false" customHeight="false" outlineLevel="0" collapsed="false">
      <c r="A12078" s="63" t="n">
        <v>7288</v>
      </c>
      <c r="B12078" s="23" t="s">
        <v>2228</v>
      </c>
      <c r="C12078" s="24" t="s">
        <v>1343</v>
      </c>
      <c r="D12078" s="24" t="s">
        <v>2229</v>
      </c>
      <c r="E12078" s="62" t="n">
        <v>2.25</v>
      </c>
      <c r="F12078" s="26" t="n">
        <v>22.7</v>
      </c>
      <c r="G12078" s="26" t="n">
        <v>51.08</v>
      </c>
    </row>
    <row r="12079" customFormat="false" ht="25.5" hidden="false" customHeight="false" outlineLevel="0" collapsed="false">
      <c r="A12079" s="63" t="s">
        <v>1399</v>
      </c>
      <c r="B12079" s="23" t="s">
        <v>1400</v>
      </c>
      <c r="C12079" s="24" t="s">
        <v>17</v>
      </c>
      <c r="D12079" s="24" t="s">
        <v>1314</v>
      </c>
      <c r="E12079" s="62" t="n">
        <v>0.59</v>
      </c>
      <c r="F12079" s="26" t="n">
        <v>15.48</v>
      </c>
      <c r="G12079" s="26" t="n">
        <v>9.05</v>
      </c>
    </row>
    <row r="12080" customFormat="false" ht="25.5" hidden="false" customHeight="false" outlineLevel="0" collapsed="false">
      <c r="A12080" s="63" t="s">
        <v>1349</v>
      </c>
      <c r="B12080" s="23" t="s">
        <v>1350</v>
      </c>
      <c r="C12080" s="24" t="s">
        <v>17</v>
      </c>
      <c r="D12080" s="24" t="s">
        <v>1314</v>
      </c>
      <c r="E12080" s="62" t="n">
        <v>0.22</v>
      </c>
      <c r="F12080" s="26" t="n">
        <v>12.54</v>
      </c>
      <c r="G12080" s="26" t="n">
        <v>2.71</v>
      </c>
    </row>
    <row r="12081" customFormat="false" ht="15" hidden="false" customHeight="false" outlineLevel="0" collapsed="false">
      <c r="A12081" s="64" t="s">
        <v>1353</v>
      </c>
      <c r="B12081" s="64"/>
      <c r="C12081" s="64"/>
      <c r="D12081" s="64"/>
      <c r="E12081" s="64"/>
      <c r="F12081" s="64"/>
      <c r="G12081" s="65" t="n">
        <v>1.87</v>
      </c>
    </row>
    <row r="12082" customFormat="false" ht="15" hidden="false" customHeight="false" outlineLevel="0" collapsed="false">
      <c r="A12082" s="64" t="s">
        <v>1354</v>
      </c>
      <c r="B12082" s="64"/>
      <c r="C12082" s="64"/>
      <c r="D12082" s="64"/>
      <c r="E12082" s="64"/>
      <c r="F12082" s="64"/>
      <c r="G12082" s="65" t="n">
        <v>12.1</v>
      </c>
    </row>
    <row r="12083" customFormat="false" ht="15" hidden="false" customHeight="false" outlineLevel="0" collapsed="false">
      <c r="A12083" s="64" t="s">
        <v>1355</v>
      </c>
      <c r="B12083" s="64"/>
      <c r="C12083" s="64"/>
      <c r="D12083" s="64"/>
      <c r="E12083" s="64"/>
      <c r="F12083" s="64"/>
      <c r="G12083" s="65" t="n">
        <v>13.96</v>
      </c>
    </row>
    <row r="12084" customFormat="false" ht="15" hidden="false" customHeight="false" outlineLevel="0" collapsed="false">
      <c r="A12084" s="64" t="s">
        <v>1356</v>
      </c>
      <c r="B12084" s="64"/>
      <c r="C12084" s="64"/>
      <c r="D12084" s="64"/>
      <c r="E12084" s="64"/>
      <c r="F12084" s="64"/>
      <c r="G12084" s="65" t="n">
        <v>0</v>
      </c>
    </row>
    <row r="12085" customFormat="false" ht="15" hidden="false" customHeight="false" outlineLevel="0" collapsed="false">
      <c r="A12085" s="64" t="s">
        <v>1357</v>
      </c>
      <c r="B12085" s="64"/>
      <c r="C12085" s="64"/>
      <c r="D12085" s="64"/>
      <c r="E12085" s="64"/>
      <c r="F12085" s="64"/>
      <c r="G12085" s="65" t="n">
        <v>3.58</v>
      </c>
    </row>
    <row r="12086" customFormat="false" ht="15" hidden="false" customHeight="false" outlineLevel="0" collapsed="false">
      <c r="A12086" s="64" t="s">
        <v>1358</v>
      </c>
      <c r="B12086" s="64"/>
      <c r="C12086" s="64"/>
      <c r="D12086" s="64"/>
      <c r="E12086" s="64"/>
      <c r="F12086" s="64"/>
      <c r="G12086" s="65" t="n">
        <v>0</v>
      </c>
    </row>
    <row r="12087" customFormat="false" ht="15" hidden="false" customHeight="false" outlineLevel="0" collapsed="false">
      <c r="A12087" s="64" t="s">
        <v>1359</v>
      </c>
      <c r="B12087" s="64"/>
      <c r="C12087" s="64"/>
      <c r="D12087" s="64"/>
      <c r="E12087" s="64"/>
      <c r="F12087" s="64"/>
      <c r="G12087" s="65" t="n">
        <v>3.58</v>
      </c>
    </row>
    <row r="12088" customFormat="false" ht="15" hidden="false" customHeight="false" outlineLevel="0" collapsed="false">
      <c r="A12088" s="64" t="s">
        <v>1360</v>
      </c>
      <c r="B12088" s="64"/>
      <c r="C12088" s="64"/>
      <c r="D12088" s="64"/>
      <c r="E12088" s="64"/>
      <c r="F12088" s="64"/>
      <c r="G12088" s="65" t="n">
        <v>17.55</v>
      </c>
    </row>
    <row r="12089" customFormat="false" ht="15" hidden="false" customHeight="false" outlineLevel="0" collapsed="false">
      <c r="A12089" s="64" t="s">
        <v>1361</v>
      </c>
      <c r="B12089" s="64"/>
      <c r="C12089" s="64"/>
      <c r="D12089" s="64"/>
      <c r="E12089" s="64"/>
      <c r="F12089" s="64"/>
      <c r="G12089" s="65" t="n">
        <v>4.5</v>
      </c>
    </row>
    <row r="12090" customFormat="false" ht="15" hidden="false" customHeight="false" outlineLevel="0" collapsed="false">
      <c r="A12090" s="64" t="s">
        <v>1362</v>
      </c>
      <c r="B12090" s="64"/>
      <c r="C12090" s="64"/>
      <c r="D12090" s="64"/>
      <c r="E12090" s="64"/>
      <c r="F12090" s="64"/>
      <c r="G12090" s="65" t="n">
        <f aca="false">G12088*G12089</f>
        <v>78.975</v>
      </c>
    </row>
    <row r="12091" customFormat="false" ht="15" hidden="false" customHeight="false" outlineLevel="0" collapsed="false">
      <c r="A12091" s="66"/>
      <c r="B12091" s="66"/>
      <c r="C12091" s="66"/>
      <c r="D12091" s="66"/>
      <c r="E12091" s="66"/>
      <c r="F12091" s="66"/>
      <c r="G12091" s="66"/>
    </row>
    <row r="12092" customFormat="false" ht="15" hidden="false" customHeight="true" outlineLevel="0" collapsed="false">
      <c r="A12092" s="30" t="n">
        <v>24</v>
      </c>
      <c r="B12092" s="30" t="s">
        <v>769</v>
      </c>
      <c r="C12092" s="30"/>
      <c r="D12092" s="30"/>
      <c r="E12092" s="30"/>
      <c r="F12092" s="30"/>
      <c r="G12092" s="30"/>
    </row>
    <row r="12093" customFormat="false" ht="25.5" hidden="false" customHeight="false" outlineLevel="0" collapsed="false">
      <c r="A12093" s="30" t="s">
        <v>1285</v>
      </c>
      <c r="B12093" s="30" t="s">
        <v>1286</v>
      </c>
      <c r="C12093" s="61" t="s">
        <v>17</v>
      </c>
      <c r="D12093" s="61" t="s">
        <v>23</v>
      </c>
      <c r="E12093" s="62"/>
      <c r="F12093" s="25"/>
      <c r="G12093" s="25"/>
    </row>
    <row r="12094" customFormat="false" ht="25.5" hidden="false" customHeight="false" outlineLevel="0" collapsed="false">
      <c r="A12094" s="63" t="s">
        <v>2230</v>
      </c>
      <c r="B12094" s="23" t="s">
        <v>2231</v>
      </c>
      <c r="C12094" s="24" t="s">
        <v>1343</v>
      </c>
      <c r="D12094" s="24" t="s">
        <v>23</v>
      </c>
      <c r="E12094" s="62" t="n">
        <v>1</v>
      </c>
      <c r="F12094" s="26" t="n">
        <v>605</v>
      </c>
      <c r="G12094" s="26" t="n">
        <v>605</v>
      </c>
    </row>
    <row r="12095" customFormat="false" ht="15" hidden="false" customHeight="false" outlineLevel="0" collapsed="false">
      <c r="A12095" s="64" t="s">
        <v>1353</v>
      </c>
      <c r="B12095" s="64"/>
      <c r="C12095" s="64"/>
      <c r="D12095" s="64"/>
      <c r="E12095" s="64"/>
      <c r="F12095" s="64"/>
      <c r="G12095" s="65" t="n">
        <v>0</v>
      </c>
    </row>
    <row r="12096" customFormat="false" ht="15" hidden="false" customHeight="false" outlineLevel="0" collapsed="false">
      <c r="A12096" s="64" t="s">
        <v>1354</v>
      </c>
      <c r="B12096" s="64"/>
      <c r="C12096" s="64"/>
      <c r="D12096" s="64"/>
      <c r="E12096" s="64"/>
      <c r="F12096" s="64"/>
      <c r="G12096" s="65" t="n">
        <v>605</v>
      </c>
    </row>
    <row r="12097" customFormat="false" ht="15" hidden="false" customHeight="false" outlineLevel="0" collapsed="false">
      <c r="A12097" s="64" t="s">
        <v>1355</v>
      </c>
      <c r="B12097" s="64"/>
      <c r="C12097" s="64"/>
      <c r="D12097" s="64"/>
      <c r="E12097" s="64"/>
      <c r="F12097" s="64"/>
      <c r="G12097" s="65" t="n">
        <v>605</v>
      </c>
    </row>
    <row r="12098" customFormat="false" ht="15" hidden="false" customHeight="false" outlineLevel="0" collapsed="false">
      <c r="A12098" s="64" t="s">
        <v>1356</v>
      </c>
      <c r="B12098" s="64"/>
      <c r="C12098" s="64"/>
      <c r="D12098" s="64"/>
      <c r="E12098" s="64"/>
      <c r="F12098" s="64"/>
      <c r="G12098" s="65" t="n">
        <v>0</v>
      </c>
    </row>
    <row r="12099" customFormat="false" ht="15" hidden="false" customHeight="false" outlineLevel="0" collapsed="false">
      <c r="A12099" s="64" t="s">
        <v>1357</v>
      </c>
      <c r="B12099" s="64"/>
      <c r="C12099" s="64"/>
      <c r="D12099" s="64"/>
      <c r="E12099" s="64"/>
      <c r="F12099" s="64"/>
      <c r="G12099" s="65" t="n">
        <v>155.18</v>
      </c>
    </row>
    <row r="12100" customFormat="false" ht="15" hidden="false" customHeight="false" outlineLevel="0" collapsed="false">
      <c r="A12100" s="64" t="s">
        <v>1358</v>
      </c>
      <c r="B12100" s="64"/>
      <c r="C12100" s="64"/>
      <c r="D12100" s="64"/>
      <c r="E12100" s="64"/>
      <c r="F12100" s="64"/>
      <c r="G12100" s="65" t="n">
        <v>0</v>
      </c>
    </row>
    <row r="12101" customFormat="false" ht="15" hidden="false" customHeight="false" outlineLevel="0" collapsed="false">
      <c r="A12101" s="64" t="s">
        <v>1359</v>
      </c>
      <c r="B12101" s="64"/>
      <c r="C12101" s="64"/>
      <c r="D12101" s="64"/>
      <c r="E12101" s="64"/>
      <c r="F12101" s="64"/>
      <c r="G12101" s="65" t="n">
        <v>155.18</v>
      </c>
    </row>
    <row r="12102" customFormat="false" ht="15" hidden="false" customHeight="false" outlineLevel="0" collapsed="false">
      <c r="A12102" s="64" t="s">
        <v>1360</v>
      </c>
      <c r="B12102" s="64"/>
      <c r="C12102" s="64"/>
      <c r="D12102" s="64"/>
      <c r="E12102" s="64"/>
      <c r="F12102" s="64"/>
      <c r="G12102" s="65" t="n">
        <v>760.18</v>
      </c>
    </row>
    <row r="12103" customFormat="false" ht="15" hidden="false" customHeight="false" outlineLevel="0" collapsed="false">
      <c r="A12103" s="64" t="s">
        <v>1361</v>
      </c>
      <c r="B12103" s="64"/>
      <c r="C12103" s="64"/>
      <c r="D12103" s="64"/>
      <c r="E12103" s="64"/>
      <c r="F12103" s="64"/>
      <c r="G12103" s="65" t="n">
        <v>1</v>
      </c>
    </row>
    <row r="12104" customFormat="false" ht="15" hidden="false" customHeight="false" outlineLevel="0" collapsed="false">
      <c r="A12104" s="64" t="s">
        <v>1362</v>
      </c>
      <c r="B12104" s="64"/>
      <c r="C12104" s="64"/>
      <c r="D12104" s="64"/>
      <c r="E12104" s="64"/>
      <c r="F12104" s="64"/>
      <c r="G12104" s="65" t="n">
        <f aca="false">G12102*G12103</f>
        <v>760.18</v>
      </c>
    </row>
    <row r="12105" customFormat="false" ht="15" hidden="false" customHeight="false" outlineLevel="0" collapsed="false">
      <c r="A12105" s="66"/>
      <c r="B12105" s="66"/>
      <c r="C12105" s="66"/>
      <c r="D12105" s="66"/>
      <c r="E12105" s="66"/>
      <c r="F12105" s="66"/>
      <c r="G12105" s="66"/>
    </row>
    <row r="12106" customFormat="false" ht="25.5" hidden="false" customHeight="false" outlineLevel="0" collapsed="false">
      <c r="A12106" s="30" t="s">
        <v>1287</v>
      </c>
      <c r="B12106" s="30" t="s">
        <v>1288</v>
      </c>
      <c r="C12106" s="61" t="s">
        <v>17</v>
      </c>
      <c r="D12106" s="61" t="s">
        <v>23</v>
      </c>
      <c r="E12106" s="62"/>
      <c r="F12106" s="25"/>
      <c r="G12106" s="25"/>
    </row>
    <row r="12107" customFormat="false" ht="25.5" hidden="false" customHeight="false" outlineLevel="0" collapsed="false">
      <c r="A12107" s="63" t="s">
        <v>2232</v>
      </c>
      <c r="B12107" s="23" t="s">
        <v>2233</v>
      </c>
      <c r="C12107" s="24" t="s">
        <v>1343</v>
      </c>
      <c r="D12107" s="24" t="s">
        <v>23</v>
      </c>
      <c r="E12107" s="62" t="n">
        <v>1</v>
      </c>
      <c r="F12107" s="26" t="n">
        <v>605</v>
      </c>
      <c r="G12107" s="26" t="n">
        <v>605</v>
      </c>
    </row>
    <row r="12108" customFormat="false" ht="15" hidden="false" customHeight="false" outlineLevel="0" collapsed="false">
      <c r="A12108" s="64" t="s">
        <v>1353</v>
      </c>
      <c r="B12108" s="64"/>
      <c r="C12108" s="64"/>
      <c r="D12108" s="64"/>
      <c r="E12108" s="64"/>
      <c r="F12108" s="64"/>
      <c r="G12108" s="65" t="n">
        <v>0</v>
      </c>
    </row>
    <row r="12109" customFormat="false" ht="15" hidden="false" customHeight="false" outlineLevel="0" collapsed="false">
      <c r="A12109" s="64" t="s">
        <v>1354</v>
      </c>
      <c r="B12109" s="64"/>
      <c r="C12109" s="64"/>
      <c r="D12109" s="64"/>
      <c r="E12109" s="64"/>
      <c r="F12109" s="64"/>
      <c r="G12109" s="65" t="n">
        <v>605</v>
      </c>
    </row>
    <row r="12110" customFormat="false" ht="15" hidden="false" customHeight="false" outlineLevel="0" collapsed="false">
      <c r="A12110" s="64" t="s">
        <v>1355</v>
      </c>
      <c r="B12110" s="64"/>
      <c r="C12110" s="64"/>
      <c r="D12110" s="64"/>
      <c r="E12110" s="64"/>
      <c r="F12110" s="64"/>
      <c r="G12110" s="65" t="n">
        <v>605</v>
      </c>
    </row>
    <row r="12111" customFormat="false" ht="15" hidden="false" customHeight="false" outlineLevel="0" collapsed="false">
      <c r="A12111" s="64" t="s">
        <v>1356</v>
      </c>
      <c r="B12111" s="64"/>
      <c r="C12111" s="64"/>
      <c r="D12111" s="64"/>
      <c r="E12111" s="64"/>
      <c r="F12111" s="64"/>
      <c r="G12111" s="65" t="n">
        <v>0</v>
      </c>
    </row>
    <row r="12112" customFormat="false" ht="15" hidden="false" customHeight="false" outlineLevel="0" collapsed="false">
      <c r="A12112" s="64" t="s">
        <v>1357</v>
      </c>
      <c r="B12112" s="64"/>
      <c r="C12112" s="64"/>
      <c r="D12112" s="64"/>
      <c r="E12112" s="64"/>
      <c r="F12112" s="64"/>
      <c r="G12112" s="65" t="n">
        <v>155.18</v>
      </c>
    </row>
    <row r="12113" customFormat="false" ht="15" hidden="false" customHeight="false" outlineLevel="0" collapsed="false">
      <c r="A12113" s="64" t="s">
        <v>1358</v>
      </c>
      <c r="B12113" s="64"/>
      <c r="C12113" s="64"/>
      <c r="D12113" s="64"/>
      <c r="E12113" s="64"/>
      <c r="F12113" s="64"/>
      <c r="G12113" s="65" t="n">
        <v>0</v>
      </c>
    </row>
    <row r="12114" customFormat="false" ht="15" hidden="false" customHeight="false" outlineLevel="0" collapsed="false">
      <c r="A12114" s="64" t="s">
        <v>1359</v>
      </c>
      <c r="B12114" s="64"/>
      <c r="C12114" s="64"/>
      <c r="D12114" s="64"/>
      <c r="E12114" s="64"/>
      <c r="F12114" s="64"/>
      <c r="G12114" s="65" t="n">
        <v>155.18</v>
      </c>
    </row>
    <row r="12115" customFormat="false" ht="15" hidden="false" customHeight="false" outlineLevel="0" collapsed="false">
      <c r="A12115" s="64" t="s">
        <v>1360</v>
      </c>
      <c r="B12115" s="64"/>
      <c r="C12115" s="64"/>
      <c r="D12115" s="64"/>
      <c r="E12115" s="64"/>
      <c r="F12115" s="64"/>
      <c r="G12115" s="65" t="n">
        <v>760.18</v>
      </c>
    </row>
    <row r="12116" customFormat="false" ht="15" hidden="false" customHeight="false" outlineLevel="0" collapsed="false">
      <c r="A12116" s="64" t="s">
        <v>1361</v>
      </c>
      <c r="B12116" s="64"/>
      <c r="C12116" s="64"/>
      <c r="D12116" s="64"/>
      <c r="E12116" s="64"/>
      <c r="F12116" s="64"/>
      <c r="G12116" s="65" t="n">
        <v>1</v>
      </c>
    </row>
    <row r="12117" customFormat="false" ht="15" hidden="false" customHeight="false" outlineLevel="0" collapsed="false">
      <c r="A12117" s="64" t="s">
        <v>1362</v>
      </c>
      <c r="B12117" s="64"/>
      <c r="C12117" s="64"/>
      <c r="D12117" s="64"/>
      <c r="E12117" s="64"/>
      <c r="F12117" s="64"/>
      <c r="G12117" s="65" t="n">
        <f aca="false">G12115*G12116</f>
        <v>760.18</v>
      </c>
    </row>
    <row r="12118" customFormat="false" ht="15" hidden="false" customHeight="false" outlineLevel="0" collapsed="false">
      <c r="A12118" s="66"/>
      <c r="B12118" s="66"/>
      <c r="C12118" s="66"/>
      <c r="D12118" s="66"/>
      <c r="E12118" s="66"/>
      <c r="F12118" s="66"/>
      <c r="G12118" s="66"/>
    </row>
    <row r="12119" customFormat="false" ht="25.5" hidden="false" customHeight="false" outlineLevel="0" collapsed="false">
      <c r="A12119" s="30" t="s">
        <v>1289</v>
      </c>
      <c r="B12119" s="30" t="s">
        <v>1290</v>
      </c>
      <c r="C12119" s="61" t="s">
        <v>17</v>
      </c>
      <c r="D12119" s="61" t="s">
        <v>23</v>
      </c>
      <c r="E12119" s="62"/>
      <c r="F12119" s="25"/>
      <c r="G12119" s="25"/>
    </row>
    <row r="12120" customFormat="false" ht="25.5" hidden="false" customHeight="false" outlineLevel="0" collapsed="false">
      <c r="A12120" s="63" t="s">
        <v>2234</v>
      </c>
      <c r="B12120" s="23" t="s">
        <v>2235</v>
      </c>
      <c r="C12120" s="24" t="s">
        <v>1343</v>
      </c>
      <c r="D12120" s="24" t="s">
        <v>23</v>
      </c>
      <c r="E12120" s="62" t="n">
        <v>1</v>
      </c>
      <c r="F12120" s="26" t="n">
        <v>630</v>
      </c>
      <c r="G12120" s="26" t="n">
        <v>630</v>
      </c>
    </row>
    <row r="12121" customFormat="false" ht="15" hidden="false" customHeight="false" outlineLevel="0" collapsed="false">
      <c r="A12121" s="64" t="s">
        <v>1353</v>
      </c>
      <c r="B12121" s="64"/>
      <c r="C12121" s="64"/>
      <c r="D12121" s="64"/>
      <c r="E12121" s="64"/>
      <c r="F12121" s="64"/>
      <c r="G12121" s="65" t="n">
        <v>0</v>
      </c>
    </row>
    <row r="12122" customFormat="false" ht="15" hidden="false" customHeight="false" outlineLevel="0" collapsed="false">
      <c r="A12122" s="64" t="s">
        <v>1354</v>
      </c>
      <c r="B12122" s="64"/>
      <c r="C12122" s="64"/>
      <c r="D12122" s="64"/>
      <c r="E12122" s="64"/>
      <c r="F12122" s="64"/>
      <c r="G12122" s="65" t="n">
        <v>630</v>
      </c>
    </row>
    <row r="12123" customFormat="false" ht="15" hidden="false" customHeight="false" outlineLevel="0" collapsed="false">
      <c r="A12123" s="64" t="s">
        <v>1355</v>
      </c>
      <c r="B12123" s="64"/>
      <c r="C12123" s="64"/>
      <c r="D12123" s="64"/>
      <c r="E12123" s="64"/>
      <c r="F12123" s="64"/>
      <c r="G12123" s="65" t="n">
        <v>630</v>
      </c>
    </row>
    <row r="12124" customFormat="false" ht="15" hidden="false" customHeight="false" outlineLevel="0" collapsed="false">
      <c r="A12124" s="64" t="s">
        <v>1356</v>
      </c>
      <c r="B12124" s="64"/>
      <c r="C12124" s="64"/>
      <c r="D12124" s="64"/>
      <c r="E12124" s="64"/>
      <c r="F12124" s="64"/>
      <c r="G12124" s="65" t="n">
        <v>0</v>
      </c>
    </row>
    <row r="12125" customFormat="false" ht="15" hidden="false" customHeight="false" outlineLevel="0" collapsed="false">
      <c r="A12125" s="64" t="s">
        <v>1357</v>
      </c>
      <c r="B12125" s="64"/>
      <c r="C12125" s="64"/>
      <c r="D12125" s="64"/>
      <c r="E12125" s="64"/>
      <c r="F12125" s="64"/>
      <c r="G12125" s="65" t="n">
        <v>161.6</v>
      </c>
    </row>
    <row r="12126" customFormat="false" ht="15" hidden="false" customHeight="false" outlineLevel="0" collapsed="false">
      <c r="A12126" s="64" t="s">
        <v>1358</v>
      </c>
      <c r="B12126" s="64"/>
      <c r="C12126" s="64"/>
      <c r="D12126" s="64"/>
      <c r="E12126" s="64"/>
      <c r="F12126" s="64"/>
      <c r="G12126" s="65" t="n">
        <v>0</v>
      </c>
    </row>
    <row r="12127" customFormat="false" ht="15" hidden="false" customHeight="false" outlineLevel="0" collapsed="false">
      <c r="A12127" s="64" t="s">
        <v>1359</v>
      </c>
      <c r="B12127" s="64"/>
      <c r="C12127" s="64"/>
      <c r="D12127" s="64"/>
      <c r="E12127" s="64"/>
      <c r="F12127" s="64"/>
      <c r="G12127" s="65" t="n">
        <v>161.6</v>
      </c>
    </row>
    <row r="12128" customFormat="false" ht="15" hidden="false" customHeight="false" outlineLevel="0" collapsed="false">
      <c r="A12128" s="64" t="s">
        <v>1360</v>
      </c>
      <c r="B12128" s="64"/>
      <c r="C12128" s="64"/>
      <c r="D12128" s="64"/>
      <c r="E12128" s="64"/>
      <c r="F12128" s="64"/>
      <c r="G12128" s="65" t="n">
        <v>791.6</v>
      </c>
    </row>
    <row r="12129" customFormat="false" ht="15" hidden="false" customHeight="false" outlineLevel="0" collapsed="false">
      <c r="A12129" s="64" t="s">
        <v>1361</v>
      </c>
      <c r="B12129" s="64"/>
      <c r="C12129" s="64"/>
      <c r="D12129" s="64"/>
      <c r="E12129" s="64"/>
      <c r="F12129" s="64"/>
      <c r="G12129" s="65" t="n">
        <v>1</v>
      </c>
    </row>
    <row r="12130" customFormat="false" ht="15" hidden="false" customHeight="false" outlineLevel="0" collapsed="false">
      <c r="A12130" s="64" t="s">
        <v>1362</v>
      </c>
      <c r="B12130" s="64"/>
      <c r="C12130" s="64"/>
      <c r="D12130" s="64"/>
      <c r="E12130" s="64"/>
      <c r="F12130" s="64"/>
      <c r="G12130" s="65" t="n">
        <f aca="false">G12128*G12129</f>
        <v>791.6</v>
      </c>
    </row>
    <row r="12131" customFormat="false" ht="15" hidden="false" customHeight="false" outlineLevel="0" collapsed="false">
      <c r="A12131" s="66"/>
      <c r="B12131" s="66"/>
      <c r="C12131" s="66"/>
      <c r="D12131" s="66"/>
      <c r="E12131" s="66"/>
      <c r="F12131" s="66"/>
      <c r="G12131" s="66"/>
    </row>
    <row r="12132" customFormat="false" ht="25.5" hidden="false" customHeight="false" outlineLevel="0" collapsed="false">
      <c r="A12132" s="30" t="s">
        <v>1291</v>
      </c>
      <c r="B12132" s="30" t="s">
        <v>1292</v>
      </c>
      <c r="C12132" s="61" t="s">
        <v>17</v>
      </c>
      <c r="D12132" s="61" t="s">
        <v>23</v>
      </c>
      <c r="E12132" s="62"/>
      <c r="F12132" s="25"/>
      <c r="G12132" s="25"/>
    </row>
    <row r="12133" customFormat="false" ht="25.5" hidden="false" customHeight="false" outlineLevel="0" collapsed="false">
      <c r="A12133" s="63" t="s">
        <v>2236</v>
      </c>
      <c r="B12133" s="23" t="s">
        <v>2237</v>
      </c>
      <c r="C12133" s="24" t="s">
        <v>1343</v>
      </c>
      <c r="D12133" s="24" t="s">
        <v>23</v>
      </c>
      <c r="E12133" s="62" t="n">
        <v>1</v>
      </c>
      <c r="F12133" s="26" t="n">
        <v>630</v>
      </c>
      <c r="G12133" s="26" t="n">
        <v>630</v>
      </c>
    </row>
    <row r="12134" customFormat="false" ht="15" hidden="false" customHeight="false" outlineLevel="0" collapsed="false">
      <c r="A12134" s="64" t="s">
        <v>1353</v>
      </c>
      <c r="B12134" s="64"/>
      <c r="C12134" s="64"/>
      <c r="D12134" s="64"/>
      <c r="E12134" s="64"/>
      <c r="F12134" s="64"/>
      <c r="G12134" s="65" t="n">
        <v>0</v>
      </c>
    </row>
    <row r="12135" customFormat="false" ht="15" hidden="false" customHeight="false" outlineLevel="0" collapsed="false">
      <c r="A12135" s="64" t="s">
        <v>1354</v>
      </c>
      <c r="B12135" s="64"/>
      <c r="C12135" s="64"/>
      <c r="D12135" s="64"/>
      <c r="E12135" s="64"/>
      <c r="F12135" s="64"/>
      <c r="G12135" s="65" t="n">
        <v>630</v>
      </c>
    </row>
    <row r="12136" customFormat="false" ht="15" hidden="false" customHeight="false" outlineLevel="0" collapsed="false">
      <c r="A12136" s="64" t="s">
        <v>1355</v>
      </c>
      <c r="B12136" s="64"/>
      <c r="C12136" s="64"/>
      <c r="D12136" s="64"/>
      <c r="E12136" s="64"/>
      <c r="F12136" s="64"/>
      <c r="G12136" s="65" t="n">
        <v>630</v>
      </c>
    </row>
    <row r="12137" customFormat="false" ht="15" hidden="false" customHeight="false" outlineLevel="0" collapsed="false">
      <c r="A12137" s="64" t="s">
        <v>1356</v>
      </c>
      <c r="B12137" s="64"/>
      <c r="C12137" s="64"/>
      <c r="D12137" s="64"/>
      <c r="E12137" s="64"/>
      <c r="F12137" s="64"/>
      <c r="G12137" s="65" t="n">
        <v>0</v>
      </c>
    </row>
    <row r="12138" customFormat="false" ht="15" hidden="false" customHeight="false" outlineLevel="0" collapsed="false">
      <c r="A12138" s="64" t="s">
        <v>1357</v>
      </c>
      <c r="B12138" s="64"/>
      <c r="C12138" s="64"/>
      <c r="D12138" s="64"/>
      <c r="E12138" s="64"/>
      <c r="F12138" s="64"/>
      <c r="G12138" s="65" t="n">
        <v>161.6</v>
      </c>
    </row>
    <row r="12139" customFormat="false" ht="15" hidden="false" customHeight="false" outlineLevel="0" collapsed="false">
      <c r="A12139" s="64" t="s">
        <v>1358</v>
      </c>
      <c r="B12139" s="64"/>
      <c r="C12139" s="64"/>
      <c r="D12139" s="64"/>
      <c r="E12139" s="64"/>
      <c r="F12139" s="64"/>
      <c r="G12139" s="65" t="n">
        <v>0</v>
      </c>
    </row>
    <row r="12140" customFormat="false" ht="15" hidden="false" customHeight="false" outlineLevel="0" collapsed="false">
      <c r="A12140" s="64" t="s">
        <v>1359</v>
      </c>
      <c r="B12140" s="64"/>
      <c r="C12140" s="64"/>
      <c r="D12140" s="64"/>
      <c r="E12140" s="64"/>
      <c r="F12140" s="64"/>
      <c r="G12140" s="65" t="n">
        <v>161.6</v>
      </c>
    </row>
    <row r="12141" customFormat="false" ht="15" hidden="false" customHeight="false" outlineLevel="0" collapsed="false">
      <c r="A12141" s="64" t="s">
        <v>1360</v>
      </c>
      <c r="B12141" s="64"/>
      <c r="C12141" s="64"/>
      <c r="D12141" s="64"/>
      <c r="E12141" s="64"/>
      <c r="F12141" s="64"/>
      <c r="G12141" s="65" t="n">
        <v>791.6</v>
      </c>
    </row>
    <row r="12142" customFormat="false" ht="15" hidden="false" customHeight="false" outlineLevel="0" collapsed="false">
      <c r="A12142" s="64" t="s">
        <v>1361</v>
      </c>
      <c r="B12142" s="64"/>
      <c r="C12142" s="64"/>
      <c r="D12142" s="64"/>
      <c r="E12142" s="64"/>
      <c r="F12142" s="64"/>
      <c r="G12142" s="65" t="n">
        <v>1</v>
      </c>
    </row>
    <row r="12143" customFormat="false" ht="15" hidden="false" customHeight="false" outlineLevel="0" collapsed="false">
      <c r="A12143" s="64" t="s">
        <v>1362</v>
      </c>
      <c r="B12143" s="64"/>
      <c r="C12143" s="64"/>
      <c r="D12143" s="64"/>
      <c r="E12143" s="64"/>
      <c r="F12143" s="64"/>
      <c r="G12143" s="65" t="n">
        <f aca="false">G12141*G12142</f>
        <v>791.6</v>
      </c>
    </row>
    <row r="12144" customFormat="false" ht="15" hidden="false" customHeight="false" outlineLevel="0" collapsed="false">
      <c r="A12144" s="66"/>
      <c r="B12144" s="66"/>
      <c r="C12144" s="66"/>
      <c r="D12144" s="66"/>
      <c r="E12144" s="66"/>
      <c r="F12144" s="66"/>
      <c r="G12144" s="66"/>
    </row>
    <row r="12145" customFormat="false" ht="25.5" hidden="false" customHeight="false" outlineLevel="0" collapsed="false">
      <c r="A12145" s="30" t="s">
        <v>1293</v>
      </c>
      <c r="B12145" s="30" t="s">
        <v>1294</v>
      </c>
      <c r="C12145" s="61" t="s">
        <v>17</v>
      </c>
      <c r="D12145" s="61" t="s">
        <v>23</v>
      </c>
      <c r="E12145" s="62"/>
      <c r="F12145" s="25"/>
      <c r="G12145" s="25"/>
    </row>
    <row r="12146" customFormat="false" ht="25.5" hidden="false" customHeight="false" outlineLevel="0" collapsed="false">
      <c r="A12146" s="63" t="s">
        <v>2238</v>
      </c>
      <c r="B12146" s="23" t="s">
        <v>2239</v>
      </c>
      <c r="C12146" s="24" t="s">
        <v>1343</v>
      </c>
      <c r="D12146" s="24" t="s">
        <v>23</v>
      </c>
      <c r="E12146" s="62" t="n">
        <v>1</v>
      </c>
      <c r="F12146" s="26" t="n">
        <v>645</v>
      </c>
      <c r="G12146" s="26" t="n">
        <v>645</v>
      </c>
    </row>
    <row r="12147" customFormat="false" ht="15" hidden="false" customHeight="false" outlineLevel="0" collapsed="false">
      <c r="A12147" s="64" t="s">
        <v>1353</v>
      </c>
      <c r="B12147" s="64"/>
      <c r="C12147" s="64"/>
      <c r="D12147" s="64"/>
      <c r="E12147" s="64"/>
      <c r="F12147" s="64"/>
      <c r="G12147" s="65" t="n">
        <v>0</v>
      </c>
    </row>
    <row r="12148" customFormat="false" ht="15" hidden="false" customHeight="false" outlineLevel="0" collapsed="false">
      <c r="A12148" s="64" t="s">
        <v>1354</v>
      </c>
      <c r="B12148" s="64"/>
      <c r="C12148" s="64"/>
      <c r="D12148" s="64"/>
      <c r="E12148" s="64"/>
      <c r="F12148" s="64"/>
      <c r="G12148" s="65" t="n">
        <v>645</v>
      </c>
    </row>
    <row r="12149" customFormat="false" ht="15" hidden="false" customHeight="false" outlineLevel="0" collapsed="false">
      <c r="A12149" s="64" t="s">
        <v>1355</v>
      </c>
      <c r="B12149" s="64"/>
      <c r="C12149" s="64"/>
      <c r="D12149" s="64"/>
      <c r="E12149" s="64"/>
      <c r="F12149" s="64"/>
      <c r="G12149" s="65" t="n">
        <v>645</v>
      </c>
    </row>
    <row r="12150" customFormat="false" ht="15" hidden="false" customHeight="false" outlineLevel="0" collapsed="false">
      <c r="A12150" s="64" t="s">
        <v>1356</v>
      </c>
      <c r="B12150" s="64"/>
      <c r="C12150" s="64"/>
      <c r="D12150" s="64"/>
      <c r="E12150" s="64"/>
      <c r="F12150" s="64"/>
      <c r="G12150" s="65" t="n">
        <v>0</v>
      </c>
    </row>
    <row r="12151" customFormat="false" ht="15" hidden="false" customHeight="false" outlineLevel="0" collapsed="false">
      <c r="A12151" s="64" t="s">
        <v>1357</v>
      </c>
      <c r="B12151" s="64"/>
      <c r="C12151" s="64"/>
      <c r="D12151" s="64"/>
      <c r="E12151" s="64"/>
      <c r="F12151" s="64"/>
      <c r="G12151" s="65" t="n">
        <v>165.44</v>
      </c>
    </row>
    <row r="12152" customFormat="false" ht="15" hidden="false" customHeight="false" outlineLevel="0" collapsed="false">
      <c r="A12152" s="64" t="s">
        <v>1358</v>
      </c>
      <c r="B12152" s="64"/>
      <c r="C12152" s="64"/>
      <c r="D12152" s="64"/>
      <c r="E12152" s="64"/>
      <c r="F12152" s="64"/>
      <c r="G12152" s="65" t="n">
        <v>0</v>
      </c>
    </row>
    <row r="12153" customFormat="false" ht="15" hidden="false" customHeight="false" outlineLevel="0" collapsed="false">
      <c r="A12153" s="64" t="s">
        <v>1359</v>
      </c>
      <c r="B12153" s="64"/>
      <c r="C12153" s="64"/>
      <c r="D12153" s="64"/>
      <c r="E12153" s="64"/>
      <c r="F12153" s="64"/>
      <c r="G12153" s="65" t="n">
        <v>165.44</v>
      </c>
    </row>
    <row r="12154" customFormat="false" ht="15" hidden="false" customHeight="false" outlineLevel="0" collapsed="false">
      <c r="A12154" s="64" t="s">
        <v>1360</v>
      </c>
      <c r="B12154" s="64"/>
      <c r="C12154" s="64"/>
      <c r="D12154" s="64"/>
      <c r="E12154" s="64"/>
      <c r="F12154" s="64"/>
      <c r="G12154" s="65" t="n">
        <v>810.44</v>
      </c>
    </row>
    <row r="12155" customFormat="false" ht="15" hidden="false" customHeight="false" outlineLevel="0" collapsed="false">
      <c r="A12155" s="64" t="s">
        <v>1361</v>
      </c>
      <c r="B12155" s="64"/>
      <c r="C12155" s="64"/>
      <c r="D12155" s="64"/>
      <c r="E12155" s="64"/>
      <c r="F12155" s="64"/>
      <c r="G12155" s="65" t="n">
        <v>1</v>
      </c>
    </row>
    <row r="12156" customFormat="false" ht="15" hidden="false" customHeight="false" outlineLevel="0" collapsed="false">
      <c r="A12156" s="64" t="s">
        <v>1362</v>
      </c>
      <c r="B12156" s="64"/>
      <c r="C12156" s="64"/>
      <c r="D12156" s="64"/>
      <c r="E12156" s="64"/>
      <c r="F12156" s="64"/>
      <c r="G12156" s="65" t="n">
        <f aca="false">G12154*G12155</f>
        <v>810.44</v>
      </c>
    </row>
    <row r="12157" customFormat="false" ht="15" hidden="false" customHeight="false" outlineLevel="0" collapsed="false">
      <c r="A12157" s="66"/>
      <c r="B12157" s="66"/>
      <c r="C12157" s="66"/>
      <c r="D12157" s="66"/>
      <c r="E12157" s="66"/>
      <c r="F12157" s="66"/>
      <c r="G12157" s="66"/>
    </row>
    <row r="12158" customFormat="false" ht="25.5" hidden="false" customHeight="false" outlineLevel="0" collapsed="false">
      <c r="A12158" s="30" t="s">
        <v>1295</v>
      </c>
      <c r="B12158" s="30" t="s">
        <v>1296</v>
      </c>
      <c r="C12158" s="61" t="s">
        <v>17</v>
      </c>
      <c r="D12158" s="61" t="s">
        <v>23</v>
      </c>
      <c r="E12158" s="62"/>
      <c r="F12158" s="25"/>
      <c r="G12158" s="25"/>
    </row>
    <row r="12159" customFormat="false" ht="25.5" hidden="false" customHeight="false" outlineLevel="0" collapsed="false">
      <c r="A12159" s="63" t="s">
        <v>2240</v>
      </c>
      <c r="B12159" s="23" t="s">
        <v>2241</v>
      </c>
      <c r="C12159" s="24" t="s">
        <v>1343</v>
      </c>
      <c r="D12159" s="24" t="s">
        <v>23</v>
      </c>
      <c r="E12159" s="62" t="n">
        <v>1</v>
      </c>
      <c r="F12159" s="26" t="n">
        <v>605</v>
      </c>
      <c r="G12159" s="26" t="n">
        <v>605</v>
      </c>
    </row>
    <row r="12160" customFormat="false" ht="15" hidden="false" customHeight="false" outlineLevel="0" collapsed="false">
      <c r="A12160" s="64" t="s">
        <v>1353</v>
      </c>
      <c r="B12160" s="64"/>
      <c r="C12160" s="64"/>
      <c r="D12160" s="64"/>
      <c r="E12160" s="64"/>
      <c r="F12160" s="64"/>
      <c r="G12160" s="65" t="n">
        <v>0</v>
      </c>
    </row>
    <row r="12161" customFormat="false" ht="15" hidden="false" customHeight="false" outlineLevel="0" collapsed="false">
      <c r="A12161" s="64" t="s">
        <v>1354</v>
      </c>
      <c r="B12161" s="64"/>
      <c r="C12161" s="64"/>
      <c r="D12161" s="64"/>
      <c r="E12161" s="64"/>
      <c r="F12161" s="64"/>
      <c r="G12161" s="65" t="n">
        <v>605</v>
      </c>
    </row>
    <row r="12162" customFormat="false" ht="15" hidden="false" customHeight="false" outlineLevel="0" collapsed="false">
      <c r="A12162" s="64" t="s">
        <v>1355</v>
      </c>
      <c r="B12162" s="64"/>
      <c r="C12162" s="64"/>
      <c r="D12162" s="64"/>
      <c r="E12162" s="64"/>
      <c r="F12162" s="64"/>
      <c r="G12162" s="65" t="n">
        <v>605</v>
      </c>
    </row>
    <row r="12163" customFormat="false" ht="15" hidden="false" customHeight="false" outlineLevel="0" collapsed="false">
      <c r="A12163" s="64" t="s">
        <v>1356</v>
      </c>
      <c r="B12163" s="64"/>
      <c r="C12163" s="64"/>
      <c r="D12163" s="64"/>
      <c r="E12163" s="64"/>
      <c r="F12163" s="64"/>
      <c r="G12163" s="65" t="n">
        <v>0</v>
      </c>
    </row>
    <row r="12164" customFormat="false" ht="15" hidden="false" customHeight="false" outlineLevel="0" collapsed="false">
      <c r="A12164" s="64" t="s">
        <v>1357</v>
      </c>
      <c r="B12164" s="64"/>
      <c r="C12164" s="64"/>
      <c r="D12164" s="64"/>
      <c r="E12164" s="64"/>
      <c r="F12164" s="64"/>
      <c r="G12164" s="65" t="n">
        <v>155.18</v>
      </c>
    </row>
    <row r="12165" customFormat="false" ht="15" hidden="false" customHeight="false" outlineLevel="0" collapsed="false">
      <c r="A12165" s="64" t="s">
        <v>1358</v>
      </c>
      <c r="B12165" s="64"/>
      <c r="C12165" s="64"/>
      <c r="D12165" s="64"/>
      <c r="E12165" s="64"/>
      <c r="F12165" s="64"/>
      <c r="G12165" s="65" t="n">
        <v>0</v>
      </c>
    </row>
    <row r="12166" customFormat="false" ht="15" hidden="false" customHeight="false" outlineLevel="0" collapsed="false">
      <c r="A12166" s="64" t="s">
        <v>1359</v>
      </c>
      <c r="B12166" s="64"/>
      <c r="C12166" s="64"/>
      <c r="D12166" s="64"/>
      <c r="E12166" s="64"/>
      <c r="F12166" s="64"/>
      <c r="G12166" s="65" t="n">
        <v>155.18</v>
      </c>
    </row>
    <row r="12167" customFormat="false" ht="15" hidden="false" customHeight="false" outlineLevel="0" collapsed="false">
      <c r="A12167" s="64" t="s">
        <v>1360</v>
      </c>
      <c r="B12167" s="64"/>
      <c r="C12167" s="64"/>
      <c r="D12167" s="64"/>
      <c r="E12167" s="64"/>
      <c r="F12167" s="64"/>
      <c r="G12167" s="65" t="n">
        <v>760.18</v>
      </c>
    </row>
    <row r="12168" customFormat="false" ht="15" hidden="false" customHeight="false" outlineLevel="0" collapsed="false">
      <c r="A12168" s="64" t="s">
        <v>1361</v>
      </c>
      <c r="B12168" s="64"/>
      <c r="C12168" s="64"/>
      <c r="D12168" s="64"/>
      <c r="E12168" s="64"/>
      <c r="F12168" s="64"/>
      <c r="G12168" s="65" t="n">
        <v>1</v>
      </c>
    </row>
    <row r="12169" customFormat="false" ht="15" hidden="false" customHeight="false" outlineLevel="0" collapsed="false">
      <c r="A12169" s="64" t="s">
        <v>1362</v>
      </c>
      <c r="B12169" s="64"/>
      <c r="C12169" s="64"/>
      <c r="D12169" s="64"/>
      <c r="E12169" s="64"/>
      <c r="F12169" s="64"/>
      <c r="G12169" s="65" t="n">
        <f aca="false">G12167*G12168</f>
        <v>760.18</v>
      </c>
    </row>
    <row r="12170" customFormat="false" ht="15" hidden="false" customHeight="false" outlineLevel="0" collapsed="false">
      <c r="A12170" s="66"/>
      <c r="B12170" s="66"/>
      <c r="C12170" s="66"/>
      <c r="D12170" s="66"/>
      <c r="E12170" s="66"/>
      <c r="F12170" s="66"/>
      <c r="G12170" s="66"/>
    </row>
    <row r="12171" customFormat="false" ht="25.5" hidden="false" customHeight="false" outlineLevel="0" collapsed="false">
      <c r="A12171" s="30" t="s">
        <v>1297</v>
      </c>
      <c r="B12171" s="30" t="s">
        <v>1298</v>
      </c>
      <c r="C12171" s="61" t="s">
        <v>17</v>
      </c>
      <c r="D12171" s="61" t="s">
        <v>23</v>
      </c>
      <c r="E12171" s="62"/>
      <c r="F12171" s="25"/>
      <c r="G12171" s="25"/>
    </row>
    <row r="12172" customFormat="false" ht="25.5" hidden="false" customHeight="false" outlineLevel="0" collapsed="false">
      <c r="A12172" s="63" t="s">
        <v>2242</v>
      </c>
      <c r="B12172" s="23" t="s">
        <v>2243</v>
      </c>
      <c r="C12172" s="24" t="s">
        <v>1343</v>
      </c>
      <c r="D12172" s="24" t="s">
        <v>23</v>
      </c>
      <c r="E12172" s="62" t="n">
        <v>1</v>
      </c>
      <c r="F12172" s="26" t="n">
        <v>605</v>
      </c>
      <c r="G12172" s="26" t="n">
        <v>605</v>
      </c>
    </row>
    <row r="12173" customFormat="false" ht="15" hidden="false" customHeight="false" outlineLevel="0" collapsed="false">
      <c r="A12173" s="64" t="s">
        <v>1353</v>
      </c>
      <c r="B12173" s="64"/>
      <c r="C12173" s="64"/>
      <c r="D12173" s="64"/>
      <c r="E12173" s="64"/>
      <c r="F12173" s="64"/>
      <c r="G12173" s="65" t="n">
        <v>0</v>
      </c>
    </row>
    <row r="12174" customFormat="false" ht="15" hidden="false" customHeight="false" outlineLevel="0" collapsed="false">
      <c r="A12174" s="64" t="s">
        <v>1354</v>
      </c>
      <c r="B12174" s="64"/>
      <c r="C12174" s="64"/>
      <c r="D12174" s="64"/>
      <c r="E12174" s="64"/>
      <c r="F12174" s="64"/>
      <c r="G12174" s="65" t="n">
        <v>605</v>
      </c>
    </row>
    <row r="12175" customFormat="false" ht="15" hidden="false" customHeight="false" outlineLevel="0" collapsed="false">
      <c r="A12175" s="64" t="s">
        <v>1355</v>
      </c>
      <c r="B12175" s="64"/>
      <c r="C12175" s="64"/>
      <c r="D12175" s="64"/>
      <c r="E12175" s="64"/>
      <c r="F12175" s="64"/>
      <c r="G12175" s="65" t="n">
        <v>605</v>
      </c>
    </row>
    <row r="12176" customFormat="false" ht="15" hidden="false" customHeight="false" outlineLevel="0" collapsed="false">
      <c r="A12176" s="64" t="s">
        <v>1356</v>
      </c>
      <c r="B12176" s="64"/>
      <c r="C12176" s="64"/>
      <c r="D12176" s="64"/>
      <c r="E12176" s="64"/>
      <c r="F12176" s="64"/>
      <c r="G12176" s="65" t="n">
        <v>0</v>
      </c>
    </row>
    <row r="12177" customFormat="false" ht="15" hidden="false" customHeight="false" outlineLevel="0" collapsed="false">
      <c r="A12177" s="64" t="s">
        <v>1357</v>
      </c>
      <c r="B12177" s="64"/>
      <c r="C12177" s="64"/>
      <c r="D12177" s="64"/>
      <c r="E12177" s="64"/>
      <c r="F12177" s="64"/>
      <c r="G12177" s="65" t="n">
        <v>155.18</v>
      </c>
    </row>
    <row r="12178" customFormat="false" ht="15" hidden="false" customHeight="false" outlineLevel="0" collapsed="false">
      <c r="A12178" s="64" t="s">
        <v>1358</v>
      </c>
      <c r="B12178" s="64"/>
      <c r="C12178" s="64"/>
      <c r="D12178" s="64"/>
      <c r="E12178" s="64"/>
      <c r="F12178" s="64"/>
      <c r="G12178" s="65" t="n">
        <v>0</v>
      </c>
    </row>
    <row r="12179" customFormat="false" ht="15" hidden="false" customHeight="false" outlineLevel="0" collapsed="false">
      <c r="A12179" s="64" t="s">
        <v>1359</v>
      </c>
      <c r="B12179" s="64"/>
      <c r="C12179" s="64"/>
      <c r="D12179" s="64"/>
      <c r="E12179" s="64"/>
      <c r="F12179" s="64"/>
      <c r="G12179" s="65" t="n">
        <v>155.18</v>
      </c>
    </row>
    <row r="12180" customFormat="false" ht="15" hidden="false" customHeight="false" outlineLevel="0" collapsed="false">
      <c r="A12180" s="64" t="s">
        <v>1360</v>
      </c>
      <c r="B12180" s="64"/>
      <c r="C12180" s="64"/>
      <c r="D12180" s="64"/>
      <c r="E12180" s="64"/>
      <c r="F12180" s="64"/>
      <c r="G12180" s="65" t="n">
        <v>760.18</v>
      </c>
    </row>
    <row r="12181" customFormat="false" ht="15" hidden="false" customHeight="false" outlineLevel="0" collapsed="false">
      <c r="A12181" s="64" t="s">
        <v>1361</v>
      </c>
      <c r="B12181" s="64"/>
      <c r="C12181" s="64"/>
      <c r="D12181" s="64"/>
      <c r="E12181" s="64"/>
      <c r="F12181" s="64"/>
      <c r="G12181" s="65" t="n">
        <v>1</v>
      </c>
    </row>
    <row r="12182" customFormat="false" ht="15" hidden="false" customHeight="false" outlineLevel="0" collapsed="false">
      <c r="A12182" s="64" t="s">
        <v>1362</v>
      </c>
      <c r="B12182" s="64"/>
      <c r="C12182" s="64"/>
      <c r="D12182" s="64"/>
      <c r="E12182" s="64"/>
      <c r="F12182" s="64"/>
      <c r="G12182" s="65" t="n">
        <f aca="false">G12180*G12181</f>
        <v>760.18</v>
      </c>
    </row>
    <row r="12183" customFormat="false" ht="15" hidden="false" customHeight="false" outlineLevel="0" collapsed="false">
      <c r="A12183" s="66"/>
      <c r="B12183" s="66"/>
      <c r="C12183" s="66"/>
      <c r="D12183" s="66"/>
      <c r="E12183" s="66"/>
      <c r="F12183" s="66"/>
      <c r="G12183" s="66"/>
    </row>
    <row r="12184" customFormat="false" ht="15" hidden="false" customHeight="true" outlineLevel="0" collapsed="false">
      <c r="A12184" s="30" t="n">
        <v>25</v>
      </c>
      <c r="B12184" s="30" t="s">
        <v>790</v>
      </c>
      <c r="C12184" s="30"/>
      <c r="D12184" s="30"/>
      <c r="E12184" s="30"/>
      <c r="F12184" s="30"/>
      <c r="G12184" s="30"/>
    </row>
    <row r="12185" customFormat="false" ht="127.5" hidden="false" customHeight="false" outlineLevel="0" collapsed="false">
      <c r="A12185" s="30" t="s">
        <v>1299</v>
      </c>
      <c r="B12185" s="30" t="s">
        <v>792</v>
      </c>
      <c r="C12185" s="61" t="s">
        <v>17</v>
      </c>
      <c r="D12185" s="61" t="s">
        <v>18</v>
      </c>
      <c r="E12185" s="62"/>
      <c r="F12185" s="25"/>
      <c r="G12185" s="25"/>
    </row>
    <row r="12186" customFormat="false" ht="25.5" hidden="false" customHeight="false" outlineLevel="0" collapsed="false">
      <c r="A12186" s="63" t="n">
        <v>10966</v>
      </c>
      <c r="B12186" s="23" t="s">
        <v>2048</v>
      </c>
      <c r="C12186" s="24" t="s">
        <v>1343</v>
      </c>
      <c r="D12186" s="24" t="s">
        <v>114</v>
      </c>
      <c r="E12186" s="62" t="n">
        <v>3072.2</v>
      </c>
      <c r="F12186" s="26" t="n">
        <v>4.04</v>
      </c>
      <c r="G12186" s="26" t="n">
        <v>12411.69</v>
      </c>
    </row>
    <row r="12187" customFormat="false" ht="38.25" hidden="false" customHeight="false" outlineLevel="0" collapsed="false">
      <c r="A12187" s="63" t="s">
        <v>2049</v>
      </c>
      <c r="B12187" s="23" t="s">
        <v>2050</v>
      </c>
      <c r="C12187" s="24" t="s">
        <v>17</v>
      </c>
      <c r="D12187" s="24" t="s">
        <v>1314</v>
      </c>
      <c r="E12187" s="62" t="n">
        <v>215.05</v>
      </c>
      <c r="F12187" s="26" t="n">
        <v>11.09</v>
      </c>
      <c r="G12187" s="26" t="n">
        <v>2384.42</v>
      </c>
    </row>
    <row r="12188" customFormat="false" ht="25.5" hidden="false" customHeight="false" outlineLevel="0" collapsed="false">
      <c r="A12188" s="63" t="s">
        <v>1349</v>
      </c>
      <c r="B12188" s="23" t="s">
        <v>1350</v>
      </c>
      <c r="C12188" s="24" t="s">
        <v>17</v>
      </c>
      <c r="D12188" s="24" t="s">
        <v>1314</v>
      </c>
      <c r="E12188" s="62" t="n">
        <v>215.05</v>
      </c>
      <c r="F12188" s="26" t="n">
        <v>12.54</v>
      </c>
      <c r="G12188" s="26" t="n">
        <v>2696.25</v>
      </c>
    </row>
    <row r="12189" customFormat="false" ht="15" hidden="false" customHeight="false" outlineLevel="0" collapsed="false">
      <c r="A12189" s="64" t="s">
        <v>1353</v>
      </c>
      <c r="B12189" s="64"/>
      <c r="C12189" s="64"/>
      <c r="D12189" s="64"/>
      <c r="E12189" s="64"/>
      <c r="F12189" s="64"/>
      <c r="G12189" s="65" t="n">
        <v>10.66</v>
      </c>
    </row>
    <row r="12190" customFormat="false" ht="15" hidden="false" customHeight="false" outlineLevel="0" collapsed="false">
      <c r="A12190" s="64" t="s">
        <v>1354</v>
      </c>
      <c r="B12190" s="64"/>
      <c r="C12190" s="64"/>
      <c r="D12190" s="64"/>
      <c r="E12190" s="64"/>
      <c r="F12190" s="64"/>
      <c r="G12190" s="65" t="n">
        <v>46.28</v>
      </c>
    </row>
    <row r="12191" customFormat="false" ht="15" hidden="false" customHeight="false" outlineLevel="0" collapsed="false">
      <c r="A12191" s="64" t="s">
        <v>1355</v>
      </c>
      <c r="B12191" s="64"/>
      <c r="C12191" s="64"/>
      <c r="D12191" s="64"/>
      <c r="E12191" s="64"/>
      <c r="F12191" s="64"/>
      <c r="G12191" s="65" t="n">
        <v>56.94</v>
      </c>
    </row>
    <row r="12192" customFormat="false" ht="15" hidden="false" customHeight="false" outlineLevel="0" collapsed="false">
      <c r="A12192" s="64" t="s">
        <v>1356</v>
      </c>
      <c r="B12192" s="64"/>
      <c r="C12192" s="64"/>
      <c r="D12192" s="64"/>
      <c r="E12192" s="64"/>
      <c r="F12192" s="64"/>
      <c r="G12192" s="65" t="n">
        <v>0</v>
      </c>
    </row>
    <row r="12193" customFormat="false" ht="15" hidden="false" customHeight="false" outlineLevel="0" collapsed="false">
      <c r="A12193" s="64" t="s">
        <v>1357</v>
      </c>
      <c r="B12193" s="64"/>
      <c r="C12193" s="64"/>
      <c r="D12193" s="64"/>
      <c r="E12193" s="64"/>
      <c r="F12193" s="64"/>
      <c r="G12193" s="65" t="n">
        <v>14.6</v>
      </c>
    </row>
    <row r="12194" customFormat="false" ht="15" hidden="false" customHeight="false" outlineLevel="0" collapsed="false">
      <c r="A12194" s="64" t="s">
        <v>1358</v>
      </c>
      <c r="B12194" s="64"/>
      <c r="C12194" s="64"/>
      <c r="D12194" s="64"/>
      <c r="E12194" s="64"/>
      <c r="F12194" s="64"/>
      <c r="G12194" s="65" t="n">
        <v>0</v>
      </c>
    </row>
    <row r="12195" customFormat="false" ht="15" hidden="false" customHeight="false" outlineLevel="0" collapsed="false">
      <c r="A12195" s="64" t="s">
        <v>1359</v>
      </c>
      <c r="B12195" s="64"/>
      <c r="C12195" s="64"/>
      <c r="D12195" s="64"/>
      <c r="E12195" s="64"/>
      <c r="F12195" s="64"/>
      <c r="G12195" s="65" t="n">
        <v>14.6</v>
      </c>
    </row>
    <row r="12196" customFormat="false" ht="15" hidden="false" customHeight="false" outlineLevel="0" collapsed="false">
      <c r="A12196" s="64" t="s">
        <v>1360</v>
      </c>
      <c r="B12196" s="64"/>
      <c r="C12196" s="64"/>
      <c r="D12196" s="64"/>
      <c r="E12196" s="64"/>
      <c r="F12196" s="64"/>
      <c r="G12196" s="65" t="n">
        <v>71.54</v>
      </c>
    </row>
    <row r="12197" customFormat="false" ht="15" hidden="false" customHeight="false" outlineLevel="0" collapsed="false">
      <c r="A12197" s="64" t="s">
        <v>1361</v>
      </c>
      <c r="B12197" s="64"/>
      <c r="C12197" s="64"/>
      <c r="D12197" s="64"/>
      <c r="E12197" s="64"/>
      <c r="F12197" s="64"/>
      <c r="G12197" s="65" t="n">
        <v>307.22</v>
      </c>
    </row>
    <row r="12198" customFormat="false" ht="15" hidden="false" customHeight="false" outlineLevel="0" collapsed="false">
      <c r="A12198" s="64" t="s">
        <v>1362</v>
      </c>
      <c r="B12198" s="64"/>
      <c r="C12198" s="64"/>
      <c r="D12198" s="64"/>
      <c r="E12198" s="64"/>
      <c r="F12198" s="64"/>
      <c r="G12198" s="65" t="n">
        <f aca="false">G12196*G12197</f>
        <v>21978.5188</v>
      </c>
    </row>
    <row r="12199" customFormat="false" ht="15" hidden="false" customHeight="false" outlineLevel="0" collapsed="false">
      <c r="A12199" s="66"/>
      <c r="B12199" s="66"/>
      <c r="C12199" s="66"/>
      <c r="D12199" s="66"/>
      <c r="E12199" s="66"/>
      <c r="F12199" s="66"/>
      <c r="G12199" s="66"/>
    </row>
    <row r="12200" customFormat="false" ht="25.5" hidden="false" customHeight="false" outlineLevel="0" collapsed="false">
      <c r="A12200" s="30" t="s">
        <v>1300</v>
      </c>
      <c r="B12200" s="30" t="s">
        <v>794</v>
      </c>
      <c r="C12200" s="61" t="s">
        <v>17</v>
      </c>
      <c r="D12200" s="61" t="s">
        <v>49</v>
      </c>
      <c r="E12200" s="62"/>
      <c r="F12200" s="25"/>
      <c r="G12200" s="25"/>
    </row>
    <row r="12201" customFormat="false" ht="25.5" hidden="false" customHeight="false" outlineLevel="0" collapsed="false">
      <c r="A12201" s="63" t="n">
        <v>7241</v>
      </c>
      <c r="B12201" s="23" t="s">
        <v>2051</v>
      </c>
      <c r="C12201" s="24" t="s">
        <v>1343</v>
      </c>
      <c r="D12201" s="24" t="s">
        <v>18</v>
      </c>
      <c r="E12201" s="62" t="n">
        <v>21.91</v>
      </c>
      <c r="F12201" s="26" t="n">
        <v>74.19</v>
      </c>
      <c r="G12201" s="26" t="n">
        <v>1625.65</v>
      </c>
    </row>
    <row r="12202" customFormat="false" ht="25.5" hidden="false" customHeight="false" outlineLevel="0" collapsed="false">
      <c r="A12202" s="63" t="s">
        <v>1349</v>
      </c>
      <c r="B12202" s="23" t="s">
        <v>1350</v>
      </c>
      <c r="C12202" s="24" t="s">
        <v>17</v>
      </c>
      <c r="D12202" s="24" t="s">
        <v>1314</v>
      </c>
      <c r="E12202" s="62" t="n">
        <v>3.19</v>
      </c>
      <c r="F12202" s="26" t="n">
        <v>12.54</v>
      </c>
      <c r="G12202" s="26" t="n">
        <v>39.96</v>
      </c>
    </row>
    <row r="12203" customFormat="false" ht="25.5" hidden="false" customHeight="false" outlineLevel="0" collapsed="false">
      <c r="A12203" s="63" t="s">
        <v>2052</v>
      </c>
      <c r="B12203" s="23" t="s">
        <v>2053</v>
      </c>
      <c r="C12203" s="24" t="s">
        <v>17</v>
      </c>
      <c r="D12203" s="24" t="s">
        <v>1314</v>
      </c>
      <c r="E12203" s="62" t="n">
        <v>3.19</v>
      </c>
      <c r="F12203" s="26" t="n">
        <v>13.92</v>
      </c>
      <c r="G12203" s="26" t="n">
        <v>44.36</v>
      </c>
    </row>
    <row r="12204" customFormat="false" ht="15" hidden="false" customHeight="false" outlineLevel="0" collapsed="false">
      <c r="A12204" s="64" t="s">
        <v>1353</v>
      </c>
      <c r="B12204" s="64"/>
      <c r="C12204" s="64"/>
      <c r="D12204" s="64"/>
      <c r="E12204" s="64"/>
      <c r="F12204" s="64"/>
      <c r="G12204" s="65" t="n">
        <v>2.17</v>
      </c>
    </row>
    <row r="12205" customFormat="false" ht="15" hidden="false" customHeight="false" outlineLevel="0" collapsed="false">
      <c r="A12205" s="64" t="s">
        <v>1354</v>
      </c>
      <c r="B12205" s="64"/>
      <c r="C12205" s="64"/>
      <c r="D12205" s="64"/>
      <c r="E12205" s="64"/>
      <c r="F12205" s="64"/>
      <c r="G12205" s="65" t="n">
        <v>62.21</v>
      </c>
    </row>
    <row r="12206" customFormat="false" ht="15" hidden="false" customHeight="false" outlineLevel="0" collapsed="false">
      <c r="A12206" s="64" t="s">
        <v>1355</v>
      </c>
      <c r="B12206" s="64"/>
      <c r="C12206" s="64"/>
      <c r="D12206" s="64"/>
      <c r="E12206" s="64"/>
      <c r="F12206" s="64"/>
      <c r="G12206" s="65" t="n">
        <v>64.38</v>
      </c>
    </row>
    <row r="12207" customFormat="false" ht="15" hidden="false" customHeight="false" outlineLevel="0" collapsed="false">
      <c r="A12207" s="64" t="s">
        <v>1356</v>
      </c>
      <c r="B12207" s="64"/>
      <c r="C12207" s="64"/>
      <c r="D12207" s="64"/>
      <c r="E12207" s="64"/>
      <c r="F12207" s="64"/>
      <c r="G12207" s="65" t="n">
        <v>0</v>
      </c>
    </row>
    <row r="12208" customFormat="false" ht="15" hidden="false" customHeight="false" outlineLevel="0" collapsed="false">
      <c r="A12208" s="64" t="s">
        <v>1357</v>
      </c>
      <c r="B12208" s="64"/>
      <c r="C12208" s="64"/>
      <c r="D12208" s="64"/>
      <c r="E12208" s="64"/>
      <c r="F12208" s="64"/>
      <c r="G12208" s="65" t="n">
        <v>16.51</v>
      </c>
    </row>
    <row r="12209" customFormat="false" ht="15" hidden="false" customHeight="false" outlineLevel="0" collapsed="false">
      <c r="A12209" s="64" t="s">
        <v>1358</v>
      </c>
      <c r="B12209" s="64"/>
      <c r="C12209" s="64"/>
      <c r="D12209" s="64"/>
      <c r="E12209" s="64"/>
      <c r="F12209" s="64"/>
      <c r="G12209" s="65" t="n">
        <v>0</v>
      </c>
    </row>
    <row r="12210" customFormat="false" ht="15" hidden="false" customHeight="false" outlineLevel="0" collapsed="false">
      <c r="A12210" s="64" t="s">
        <v>1359</v>
      </c>
      <c r="B12210" s="64"/>
      <c r="C12210" s="64"/>
      <c r="D12210" s="64"/>
      <c r="E12210" s="64"/>
      <c r="F12210" s="64"/>
      <c r="G12210" s="65" t="n">
        <v>16.51</v>
      </c>
    </row>
    <row r="12211" customFormat="false" ht="15" hidden="false" customHeight="false" outlineLevel="0" collapsed="false">
      <c r="A12211" s="64" t="s">
        <v>1360</v>
      </c>
      <c r="B12211" s="64"/>
      <c r="C12211" s="64"/>
      <c r="D12211" s="64"/>
      <c r="E12211" s="64"/>
      <c r="F12211" s="64"/>
      <c r="G12211" s="65" t="n">
        <v>80.9</v>
      </c>
    </row>
    <row r="12212" customFormat="false" ht="15" hidden="false" customHeight="false" outlineLevel="0" collapsed="false">
      <c r="A12212" s="64" t="s">
        <v>1361</v>
      </c>
      <c r="B12212" s="64"/>
      <c r="C12212" s="64"/>
      <c r="D12212" s="64"/>
      <c r="E12212" s="64"/>
      <c r="F12212" s="64"/>
      <c r="G12212" s="65" t="n">
        <v>26.56</v>
      </c>
    </row>
    <row r="12213" customFormat="false" ht="15" hidden="false" customHeight="false" outlineLevel="0" collapsed="false">
      <c r="A12213" s="64" t="s">
        <v>1362</v>
      </c>
      <c r="B12213" s="64"/>
      <c r="C12213" s="64"/>
      <c r="D12213" s="64"/>
      <c r="E12213" s="64"/>
      <c r="F12213" s="64"/>
      <c r="G12213" s="65" t="n">
        <f aca="false">G12211*G12212</f>
        <v>2148.704</v>
      </c>
    </row>
    <row r="12214" customFormat="false" ht="15" hidden="false" customHeight="false" outlineLevel="0" collapsed="false">
      <c r="A12214" s="66"/>
      <c r="B12214" s="66"/>
      <c r="C12214" s="66"/>
      <c r="D12214" s="66"/>
      <c r="E12214" s="66"/>
      <c r="F12214" s="66"/>
      <c r="G12214" s="66"/>
    </row>
    <row r="12215" customFormat="false" ht="102" hidden="false" customHeight="false" outlineLevel="0" collapsed="false">
      <c r="A12215" s="30" t="s">
        <v>1301</v>
      </c>
      <c r="B12215" s="30" t="s">
        <v>164</v>
      </c>
      <c r="C12215" s="61" t="s">
        <v>17</v>
      </c>
      <c r="D12215" s="61" t="s">
        <v>18</v>
      </c>
      <c r="E12215" s="62"/>
      <c r="F12215" s="25"/>
      <c r="G12215" s="25"/>
    </row>
    <row r="12216" customFormat="false" ht="63.75" hidden="false" customHeight="false" outlineLevel="0" collapsed="false">
      <c r="A12216" s="63" t="n">
        <v>34557</v>
      </c>
      <c r="B12216" s="23" t="s">
        <v>1601</v>
      </c>
      <c r="C12216" s="24" t="s">
        <v>1343</v>
      </c>
      <c r="D12216" s="24" t="s">
        <v>49</v>
      </c>
      <c r="E12216" s="62" t="n">
        <v>39.51</v>
      </c>
      <c r="F12216" s="26" t="n">
        <v>1.47</v>
      </c>
      <c r="G12216" s="26" t="n">
        <v>58.08</v>
      </c>
    </row>
    <row r="12217" customFormat="false" ht="25.5" hidden="false" customHeight="false" outlineLevel="0" collapsed="false">
      <c r="A12217" s="63" t="n">
        <v>37395</v>
      </c>
      <c r="B12217" s="23" t="s">
        <v>1602</v>
      </c>
      <c r="C12217" s="24" t="s">
        <v>1343</v>
      </c>
      <c r="D12217" s="24" t="s">
        <v>1603</v>
      </c>
      <c r="E12217" s="62" t="n">
        <v>0.47</v>
      </c>
      <c r="F12217" s="26" t="n">
        <v>42.4</v>
      </c>
      <c r="G12217" s="26" t="n">
        <v>19.94</v>
      </c>
    </row>
    <row r="12218" customFormat="false" ht="25.5" hidden="false" customHeight="false" outlineLevel="0" collapsed="false">
      <c r="A12218" s="63" t="n">
        <v>7266</v>
      </c>
      <c r="B12218" s="23" t="s">
        <v>1604</v>
      </c>
      <c r="C12218" s="24" t="s">
        <v>1343</v>
      </c>
      <c r="D12218" s="24" t="s">
        <v>1605</v>
      </c>
      <c r="E12218" s="62" t="n">
        <v>2.66</v>
      </c>
      <c r="F12218" s="26" t="n">
        <v>550</v>
      </c>
      <c r="G12218" s="26" t="n">
        <v>1464.72</v>
      </c>
    </row>
    <row r="12219" customFormat="false" ht="89.25" hidden="false" customHeight="false" outlineLevel="0" collapsed="false">
      <c r="A12219" s="63" t="s">
        <v>1606</v>
      </c>
      <c r="B12219" s="23" t="s">
        <v>1607</v>
      </c>
      <c r="C12219" s="24" t="s">
        <v>17</v>
      </c>
      <c r="D12219" s="24" t="s">
        <v>28</v>
      </c>
      <c r="E12219" s="62" t="n">
        <v>0.92</v>
      </c>
      <c r="F12219" s="26" t="n">
        <v>346.73</v>
      </c>
      <c r="G12219" s="26" t="n">
        <v>319.65</v>
      </c>
    </row>
    <row r="12220" customFormat="false" ht="25.5" hidden="false" customHeight="false" outlineLevel="0" collapsed="false">
      <c r="A12220" s="63" t="s">
        <v>1363</v>
      </c>
      <c r="B12220" s="23" t="s">
        <v>1364</v>
      </c>
      <c r="C12220" s="24" t="s">
        <v>17</v>
      </c>
      <c r="D12220" s="24" t="s">
        <v>1314</v>
      </c>
      <c r="E12220" s="62" t="n">
        <v>145.81</v>
      </c>
      <c r="F12220" s="26" t="n">
        <v>15.53</v>
      </c>
      <c r="G12220" s="26" t="n">
        <v>2264.05</v>
      </c>
    </row>
    <row r="12221" customFormat="false" ht="25.5" hidden="false" customHeight="false" outlineLevel="0" collapsed="false">
      <c r="A12221" s="63" t="s">
        <v>1349</v>
      </c>
      <c r="B12221" s="23" t="s">
        <v>1350</v>
      </c>
      <c r="C12221" s="24" t="s">
        <v>17</v>
      </c>
      <c r="D12221" s="24" t="s">
        <v>1314</v>
      </c>
      <c r="E12221" s="62" t="n">
        <v>72.9</v>
      </c>
      <c r="F12221" s="26" t="n">
        <v>12.54</v>
      </c>
      <c r="G12221" s="26" t="n">
        <v>914.04</v>
      </c>
    </row>
    <row r="12222" customFormat="false" ht="15" hidden="false" customHeight="false" outlineLevel="0" collapsed="false">
      <c r="A12222" s="64" t="s">
        <v>1353</v>
      </c>
      <c r="B12222" s="64"/>
      <c r="C12222" s="64"/>
      <c r="D12222" s="64"/>
      <c r="E12222" s="64"/>
      <c r="F12222" s="64"/>
      <c r="G12222" s="65" t="n">
        <v>24.49</v>
      </c>
    </row>
    <row r="12223" customFormat="false" ht="15" hidden="false" customHeight="false" outlineLevel="0" collapsed="false">
      <c r="A12223" s="64" t="s">
        <v>1354</v>
      </c>
      <c r="B12223" s="64"/>
      <c r="C12223" s="64"/>
      <c r="D12223" s="64"/>
      <c r="E12223" s="64"/>
      <c r="F12223" s="64"/>
      <c r="G12223" s="65" t="n">
        <v>29.09</v>
      </c>
    </row>
    <row r="12224" customFormat="false" ht="15" hidden="false" customHeight="false" outlineLevel="0" collapsed="false">
      <c r="A12224" s="64" t="s">
        <v>1355</v>
      </c>
      <c r="B12224" s="64"/>
      <c r="C12224" s="64"/>
      <c r="D12224" s="64"/>
      <c r="E12224" s="64"/>
      <c r="F12224" s="64"/>
      <c r="G12224" s="65" t="n">
        <v>53.58</v>
      </c>
    </row>
    <row r="12225" customFormat="false" ht="15" hidden="false" customHeight="false" outlineLevel="0" collapsed="false">
      <c r="A12225" s="64" t="s">
        <v>1356</v>
      </c>
      <c r="B12225" s="64"/>
      <c r="C12225" s="64"/>
      <c r="D12225" s="64"/>
      <c r="E12225" s="64"/>
      <c r="F12225" s="64"/>
      <c r="G12225" s="65" t="n">
        <v>0</v>
      </c>
    </row>
    <row r="12226" customFormat="false" ht="15" hidden="false" customHeight="false" outlineLevel="0" collapsed="false">
      <c r="A12226" s="64" t="s">
        <v>1357</v>
      </c>
      <c r="B12226" s="64"/>
      <c r="C12226" s="64"/>
      <c r="D12226" s="64"/>
      <c r="E12226" s="64"/>
      <c r="F12226" s="64"/>
      <c r="G12226" s="65" t="n">
        <v>13.74</v>
      </c>
    </row>
    <row r="12227" customFormat="false" ht="15" hidden="false" customHeight="false" outlineLevel="0" collapsed="false">
      <c r="A12227" s="64" t="s">
        <v>1358</v>
      </c>
      <c r="B12227" s="64"/>
      <c r="C12227" s="64"/>
      <c r="D12227" s="64"/>
      <c r="E12227" s="64"/>
      <c r="F12227" s="64"/>
      <c r="G12227" s="65" t="n">
        <v>0</v>
      </c>
    </row>
    <row r="12228" customFormat="false" ht="15" hidden="false" customHeight="false" outlineLevel="0" collapsed="false">
      <c r="A12228" s="64" t="s">
        <v>1359</v>
      </c>
      <c r="B12228" s="64"/>
      <c r="C12228" s="64"/>
      <c r="D12228" s="64"/>
      <c r="E12228" s="64"/>
      <c r="F12228" s="64"/>
      <c r="G12228" s="65" t="n">
        <v>13.74</v>
      </c>
    </row>
    <row r="12229" customFormat="false" ht="15" hidden="false" customHeight="false" outlineLevel="0" collapsed="false">
      <c r="A12229" s="64" t="s">
        <v>1360</v>
      </c>
      <c r="B12229" s="64"/>
      <c r="C12229" s="64"/>
      <c r="D12229" s="64"/>
      <c r="E12229" s="64"/>
      <c r="F12229" s="64"/>
      <c r="G12229" s="65" t="n">
        <v>67.33</v>
      </c>
    </row>
    <row r="12230" customFormat="false" ht="15" hidden="false" customHeight="false" outlineLevel="0" collapsed="false">
      <c r="A12230" s="64" t="s">
        <v>1361</v>
      </c>
      <c r="B12230" s="64"/>
      <c r="C12230" s="64"/>
      <c r="D12230" s="64"/>
      <c r="E12230" s="64"/>
      <c r="F12230" s="64"/>
      <c r="G12230" s="65" t="n">
        <v>94.07</v>
      </c>
    </row>
    <row r="12231" customFormat="false" ht="15" hidden="false" customHeight="false" outlineLevel="0" collapsed="false">
      <c r="A12231" s="64" t="s">
        <v>1362</v>
      </c>
      <c r="B12231" s="64"/>
      <c r="C12231" s="64"/>
      <c r="D12231" s="64"/>
      <c r="E12231" s="64"/>
      <c r="F12231" s="64"/>
      <c r="G12231" s="65" t="n">
        <f aca="false">G12229*G12230</f>
        <v>6333.7331</v>
      </c>
    </row>
    <row r="12232" customFormat="false" ht="15" hidden="false" customHeight="false" outlineLevel="0" collapsed="false">
      <c r="A12232" s="66"/>
      <c r="B12232" s="66"/>
      <c r="C12232" s="66"/>
      <c r="D12232" s="66"/>
      <c r="E12232" s="66"/>
      <c r="F12232" s="66"/>
      <c r="G12232" s="66"/>
    </row>
    <row r="12233" customFormat="false" ht="89.25" hidden="false" customHeight="false" outlineLevel="0" collapsed="false">
      <c r="A12233" s="30" t="s">
        <v>1302</v>
      </c>
      <c r="B12233" s="30" t="s">
        <v>195</v>
      </c>
      <c r="C12233" s="61" t="s">
        <v>17</v>
      </c>
      <c r="D12233" s="61" t="s">
        <v>18</v>
      </c>
      <c r="E12233" s="62"/>
      <c r="F12233" s="25"/>
      <c r="G12233" s="25"/>
    </row>
    <row r="12234" customFormat="false" ht="51" hidden="false" customHeight="false" outlineLevel="0" collapsed="false">
      <c r="A12234" s="63" t="n">
        <v>37411</v>
      </c>
      <c r="B12234" s="23" t="s">
        <v>1638</v>
      </c>
      <c r="C12234" s="24" t="s">
        <v>1343</v>
      </c>
      <c r="D12234" s="24" t="s">
        <v>18</v>
      </c>
      <c r="E12234" s="62" t="n">
        <v>26.11</v>
      </c>
      <c r="F12234" s="26" t="n">
        <v>11.79</v>
      </c>
      <c r="G12234" s="26" t="n">
        <v>307.88</v>
      </c>
    </row>
    <row r="12235" customFormat="false" ht="89.25" hidden="false" customHeight="false" outlineLevel="0" collapsed="false">
      <c r="A12235" s="63" t="s">
        <v>1606</v>
      </c>
      <c r="B12235" s="23" t="s">
        <v>1607</v>
      </c>
      <c r="C12235" s="24" t="s">
        <v>17</v>
      </c>
      <c r="D12235" s="24" t="s">
        <v>28</v>
      </c>
      <c r="E12235" s="62" t="n">
        <v>5.91</v>
      </c>
      <c r="F12235" s="26" t="n">
        <v>346.73</v>
      </c>
      <c r="G12235" s="26" t="n">
        <v>2048.34</v>
      </c>
    </row>
    <row r="12236" customFormat="false" ht="25.5" hidden="false" customHeight="false" outlineLevel="0" collapsed="false">
      <c r="A12236" s="63" t="s">
        <v>1363</v>
      </c>
      <c r="B12236" s="23" t="s">
        <v>1364</v>
      </c>
      <c r="C12236" s="24" t="s">
        <v>17</v>
      </c>
      <c r="D12236" s="24" t="s">
        <v>1314</v>
      </c>
      <c r="E12236" s="62" t="n">
        <v>146.75</v>
      </c>
      <c r="F12236" s="26" t="n">
        <v>15.53</v>
      </c>
      <c r="G12236" s="26" t="n">
        <v>2278.66</v>
      </c>
    </row>
    <row r="12237" customFormat="false" ht="25.5" hidden="false" customHeight="false" outlineLevel="0" collapsed="false">
      <c r="A12237" s="63" t="s">
        <v>1349</v>
      </c>
      <c r="B12237" s="23" t="s">
        <v>1350</v>
      </c>
      <c r="C12237" s="24" t="s">
        <v>17</v>
      </c>
      <c r="D12237" s="24" t="s">
        <v>1314</v>
      </c>
      <c r="E12237" s="62" t="n">
        <v>146.75</v>
      </c>
      <c r="F12237" s="26" t="n">
        <v>12.54</v>
      </c>
      <c r="G12237" s="26" t="n">
        <v>1839.88</v>
      </c>
    </row>
    <row r="12238" customFormat="false" ht="15" hidden="false" customHeight="false" outlineLevel="0" collapsed="false">
      <c r="A12238" s="64" t="s">
        <v>1353</v>
      </c>
      <c r="B12238" s="64"/>
      <c r="C12238" s="64"/>
      <c r="D12238" s="64"/>
      <c r="E12238" s="64"/>
      <c r="F12238" s="64"/>
      <c r="G12238" s="65" t="n">
        <v>16.84</v>
      </c>
    </row>
    <row r="12239" customFormat="false" ht="15" hidden="false" customHeight="false" outlineLevel="0" collapsed="false">
      <c r="A12239" s="64" t="s">
        <v>1354</v>
      </c>
      <c r="B12239" s="64"/>
      <c r="C12239" s="64"/>
      <c r="D12239" s="64"/>
      <c r="E12239" s="64"/>
      <c r="F12239" s="64"/>
      <c r="G12239" s="65" t="n">
        <v>17.58</v>
      </c>
    </row>
    <row r="12240" customFormat="false" ht="15" hidden="false" customHeight="false" outlineLevel="0" collapsed="false">
      <c r="A12240" s="64" t="s">
        <v>1355</v>
      </c>
      <c r="B12240" s="64"/>
      <c r="C12240" s="64"/>
      <c r="D12240" s="64"/>
      <c r="E12240" s="64"/>
      <c r="F12240" s="64"/>
      <c r="G12240" s="65" t="n">
        <v>34.41</v>
      </c>
    </row>
    <row r="12241" customFormat="false" ht="15" hidden="false" customHeight="false" outlineLevel="0" collapsed="false">
      <c r="A12241" s="64" t="s">
        <v>1356</v>
      </c>
      <c r="B12241" s="64"/>
      <c r="C12241" s="64"/>
      <c r="D12241" s="64"/>
      <c r="E12241" s="64"/>
      <c r="F12241" s="64"/>
      <c r="G12241" s="65" t="n">
        <v>0</v>
      </c>
    </row>
    <row r="12242" customFormat="false" ht="15" hidden="false" customHeight="false" outlineLevel="0" collapsed="false">
      <c r="A12242" s="64" t="s">
        <v>1357</v>
      </c>
      <c r="B12242" s="64"/>
      <c r="C12242" s="64"/>
      <c r="D12242" s="64"/>
      <c r="E12242" s="64"/>
      <c r="F12242" s="64"/>
      <c r="G12242" s="65" t="n">
        <v>8.83</v>
      </c>
    </row>
    <row r="12243" customFormat="false" ht="15" hidden="false" customHeight="false" outlineLevel="0" collapsed="false">
      <c r="A12243" s="64" t="s">
        <v>1358</v>
      </c>
      <c r="B12243" s="64"/>
      <c r="C12243" s="64"/>
      <c r="D12243" s="64"/>
      <c r="E12243" s="64"/>
      <c r="F12243" s="64"/>
      <c r="G12243" s="65" t="n">
        <v>0</v>
      </c>
    </row>
    <row r="12244" customFormat="false" ht="15" hidden="false" customHeight="false" outlineLevel="0" collapsed="false">
      <c r="A12244" s="64" t="s">
        <v>1359</v>
      </c>
      <c r="B12244" s="64"/>
      <c r="C12244" s="64"/>
      <c r="D12244" s="64"/>
      <c r="E12244" s="64"/>
      <c r="F12244" s="64"/>
      <c r="G12244" s="65" t="n">
        <v>8.83</v>
      </c>
    </row>
    <row r="12245" customFormat="false" ht="15" hidden="false" customHeight="false" outlineLevel="0" collapsed="false">
      <c r="A12245" s="64" t="s">
        <v>1360</v>
      </c>
      <c r="B12245" s="64"/>
      <c r="C12245" s="64"/>
      <c r="D12245" s="64"/>
      <c r="E12245" s="64"/>
      <c r="F12245" s="64"/>
      <c r="G12245" s="65" t="n">
        <v>43.24</v>
      </c>
    </row>
    <row r="12246" customFormat="false" ht="15" hidden="false" customHeight="false" outlineLevel="0" collapsed="false">
      <c r="A12246" s="64" t="s">
        <v>1361</v>
      </c>
      <c r="B12246" s="64"/>
      <c r="C12246" s="64"/>
      <c r="D12246" s="64"/>
      <c r="E12246" s="64"/>
      <c r="F12246" s="64"/>
      <c r="G12246" s="65" t="n">
        <v>188.14</v>
      </c>
    </row>
    <row r="12247" customFormat="false" ht="15" hidden="false" customHeight="false" outlineLevel="0" collapsed="false">
      <c r="A12247" s="64" t="s">
        <v>1362</v>
      </c>
      <c r="B12247" s="64"/>
      <c r="C12247" s="64"/>
      <c r="D12247" s="64"/>
      <c r="E12247" s="64"/>
      <c r="F12247" s="64"/>
      <c r="G12247" s="65" t="n">
        <f aca="false">G12245*G12246</f>
        <v>8135.1736</v>
      </c>
    </row>
    <row r="12248" customFormat="false" ht="15" hidden="false" customHeight="false" outlineLevel="0" collapsed="false">
      <c r="A12248" s="66"/>
      <c r="B12248" s="66"/>
      <c r="C12248" s="66"/>
      <c r="D12248" s="66"/>
      <c r="E12248" s="66"/>
      <c r="F12248" s="66"/>
      <c r="G12248" s="66"/>
    </row>
    <row r="12249" customFormat="false" ht="89.25" hidden="false" customHeight="false" outlineLevel="0" collapsed="false">
      <c r="A12249" s="30" t="s">
        <v>1303</v>
      </c>
      <c r="B12249" s="30" t="s">
        <v>199</v>
      </c>
      <c r="C12249" s="61" t="s">
        <v>17</v>
      </c>
      <c r="D12249" s="61" t="s">
        <v>18</v>
      </c>
      <c r="E12249" s="62"/>
      <c r="F12249" s="25"/>
      <c r="G12249" s="25"/>
    </row>
    <row r="12250" customFormat="false" ht="63.75" hidden="false" customHeight="false" outlineLevel="0" collapsed="false">
      <c r="A12250" s="63" t="s">
        <v>1639</v>
      </c>
      <c r="B12250" s="23" t="s">
        <v>1640</v>
      </c>
      <c r="C12250" s="24" t="s">
        <v>17</v>
      </c>
      <c r="D12250" s="24" t="s">
        <v>28</v>
      </c>
      <c r="E12250" s="62" t="n">
        <v>0.79</v>
      </c>
      <c r="F12250" s="26" t="n">
        <v>291.26</v>
      </c>
      <c r="G12250" s="26" t="n">
        <v>230.15</v>
      </c>
    </row>
    <row r="12251" customFormat="false" ht="25.5" hidden="false" customHeight="false" outlineLevel="0" collapsed="false">
      <c r="A12251" s="63" t="s">
        <v>1363</v>
      </c>
      <c r="B12251" s="23" t="s">
        <v>1364</v>
      </c>
      <c r="C12251" s="24" t="s">
        <v>17</v>
      </c>
      <c r="D12251" s="24" t="s">
        <v>1314</v>
      </c>
      <c r="E12251" s="62" t="n">
        <v>34.43</v>
      </c>
      <c r="F12251" s="26" t="n">
        <v>15.53</v>
      </c>
      <c r="G12251" s="26" t="n">
        <v>534.61</v>
      </c>
    </row>
    <row r="12252" customFormat="false" ht="25.5" hidden="false" customHeight="false" outlineLevel="0" collapsed="false">
      <c r="A12252" s="63" t="s">
        <v>1349</v>
      </c>
      <c r="B12252" s="23" t="s">
        <v>1350</v>
      </c>
      <c r="C12252" s="24" t="s">
        <v>17</v>
      </c>
      <c r="D12252" s="24" t="s">
        <v>1314</v>
      </c>
      <c r="E12252" s="62" t="n">
        <v>17.12</v>
      </c>
      <c r="F12252" s="26" t="n">
        <v>12.54</v>
      </c>
      <c r="G12252" s="26" t="n">
        <v>214.65</v>
      </c>
    </row>
    <row r="12253" customFormat="false" ht="15" hidden="false" customHeight="false" outlineLevel="0" collapsed="false">
      <c r="A12253" s="64" t="s">
        <v>1353</v>
      </c>
      <c r="B12253" s="64"/>
      <c r="C12253" s="64"/>
      <c r="D12253" s="64"/>
      <c r="E12253" s="64"/>
      <c r="F12253" s="64"/>
      <c r="G12253" s="65" t="n">
        <v>3.01</v>
      </c>
    </row>
    <row r="12254" customFormat="false" ht="15" hidden="false" customHeight="false" outlineLevel="0" collapsed="false">
      <c r="A12254" s="64" t="s">
        <v>1354</v>
      </c>
      <c r="B12254" s="64"/>
      <c r="C12254" s="64"/>
      <c r="D12254" s="64"/>
      <c r="E12254" s="64"/>
      <c r="F12254" s="64"/>
      <c r="G12254" s="65" t="n">
        <v>2.19</v>
      </c>
    </row>
    <row r="12255" customFormat="false" ht="15" hidden="false" customHeight="false" outlineLevel="0" collapsed="false">
      <c r="A12255" s="64" t="s">
        <v>1355</v>
      </c>
      <c r="B12255" s="64"/>
      <c r="C12255" s="64"/>
      <c r="D12255" s="64"/>
      <c r="E12255" s="64"/>
      <c r="F12255" s="64"/>
      <c r="G12255" s="65" t="n">
        <v>5.21</v>
      </c>
    </row>
    <row r="12256" customFormat="false" ht="15" hidden="false" customHeight="false" outlineLevel="0" collapsed="false">
      <c r="A12256" s="64" t="s">
        <v>1356</v>
      </c>
      <c r="B12256" s="64"/>
      <c r="C12256" s="64"/>
      <c r="D12256" s="64"/>
      <c r="E12256" s="64"/>
      <c r="F12256" s="64"/>
      <c r="G12256" s="65" t="n">
        <v>0</v>
      </c>
    </row>
    <row r="12257" customFormat="false" ht="15" hidden="false" customHeight="false" outlineLevel="0" collapsed="false">
      <c r="A12257" s="64" t="s">
        <v>1357</v>
      </c>
      <c r="B12257" s="64"/>
      <c r="C12257" s="64"/>
      <c r="D12257" s="64"/>
      <c r="E12257" s="64"/>
      <c r="F12257" s="64"/>
      <c r="G12257" s="65" t="n">
        <v>1.34</v>
      </c>
    </row>
    <row r="12258" customFormat="false" ht="15" hidden="false" customHeight="false" outlineLevel="0" collapsed="false">
      <c r="A12258" s="64" t="s">
        <v>1358</v>
      </c>
      <c r="B12258" s="64"/>
      <c r="C12258" s="64"/>
      <c r="D12258" s="64"/>
      <c r="E12258" s="64"/>
      <c r="F12258" s="64"/>
      <c r="G12258" s="65" t="n">
        <v>0</v>
      </c>
    </row>
    <row r="12259" customFormat="false" ht="15" hidden="false" customHeight="false" outlineLevel="0" collapsed="false">
      <c r="A12259" s="64" t="s">
        <v>1359</v>
      </c>
      <c r="B12259" s="64"/>
      <c r="C12259" s="64"/>
      <c r="D12259" s="64"/>
      <c r="E12259" s="64"/>
      <c r="F12259" s="64"/>
      <c r="G12259" s="65" t="n">
        <v>1.34</v>
      </c>
    </row>
    <row r="12260" customFormat="false" ht="15" hidden="false" customHeight="false" outlineLevel="0" collapsed="false">
      <c r="A12260" s="64" t="s">
        <v>1360</v>
      </c>
      <c r="B12260" s="64"/>
      <c r="C12260" s="64"/>
      <c r="D12260" s="64"/>
      <c r="E12260" s="64"/>
      <c r="F12260" s="64"/>
      <c r="G12260" s="65" t="n">
        <v>6.54</v>
      </c>
    </row>
    <row r="12261" customFormat="false" ht="15" hidden="false" customHeight="false" outlineLevel="0" collapsed="false">
      <c r="A12261" s="64" t="s">
        <v>1361</v>
      </c>
      <c r="B12261" s="64"/>
      <c r="C12261" s="64"/>
      <c r="D12261" s="64"/>
      <c r="E12261" s="64"/>
      <c r="F12261" s="64"/>
      <c r="G12261" s="65" t="n">
        <v>188.14</v>
      </c>
    </row>
    <row r="12262" customFormat="false" ht="15" hidden="false" customHeight="false" outlineLevel="0" collapsed="false">
      <c r="A12262" s="64" t="s">
        <v>1362</v>
      </c>
      <c r="B12262" s="64"/>
      <c r="C12262" s="64"/>
      <c r="D12262" s="64"/>
      <c r="E12262" s="64"/>
      <c r="F12262" s="64"/>
      <c r="G12262" s="65" t="n">
        <f aca="false">G12260*G12261</f>
        <v>1230.4356</v>
      </c>
    </row>
    <row r="12263" customFormat="false" ht="15" hidden="false" customHeight="false" outlineLevel="0" collapsed="false">
      <c r="A12263" s="66"/>
      <c r="B12263" s="66"/>
      <c r="C12263" s="66"/>
      <c r="D12263" s="66"/>
      <c r="E12263" s="66"/>
      <c r="F12263" s="66"/>
      <c r="G12263" s="66"/>
    </row>
    <row r="12264" customFormat="false" ht="89.25" hidden="false" customHeight="false" outlineLevel="0" collapsed="false">
      <c r="A12264" s="30" t="s">
        <v>1304</v>
      </c>
      <c r="B12264" s="30" t="s">
        <v>799</v>
      </c>
      <c r="C12264" s="61" t="s">
        <v>17</v>
      </c>
      <c r="D12264" s="61" t="s">
        <v>18</v>
      </c>
      <c r="E12264" s="62"/>
      <c r="F12264" s="25"/>
      <c r="G12264" s="25"/>
    </row>
    <row r="12265" customFormat="false" ht="38.25" hidden="false" customHeight="false" outlineLevel="0" collapsed="false">
      <c r="A12265" s="63" t="n">
        <v>40536</v>
      </c>
      <c r="B12265" s="23" t="s">
        <v>2054</v>
      </c>
      <c r="C12265" s="24" t="s">
        <v>1343</v>
      </c>
      <c r="D12265" s="24" t="s">
        <v>114</v>
      </c>
      <c r="E12265" s="62" t="n">
        <v>1324.43</v>
      </c>
      <c r="F12265" s="26" t="n">
        <v>4.42</v>
      </c>
      <c r="G12265" s="26" t="n">
        <v>5853.96</v>
      </c>
    </row>
    <row r="12266" customFormat="false" ht="38.25" hidden="false" customHeight="false" outlineLevel="0" collapsed="false">
      <c r="A12266" s="63" t="n">
        <v>40578</v>
      </c>
      <c r="B12266" s="23" t="s">
        <v>2055</v>
      </c>
      <c r="C12266" s="24" t="s">
        <v>1343</v>
      </c>
      <c r="D12266" s="24" t="s">
        <v>1603</v>
      </c>
      <c r="E12266" s="62" t="n">
        <v>2.15</v>
      </c>
      <c r="F12266" s="26" t="n">
        <v>80.44</v>
      </c>
      <c r="G12266" s="26" t="n">
        <v>172.99</v>
      </c>
    </row>
    <row r="12267" customFormat="false" ht="38.25" hidden="false" customHeight="false" outlineLevel="0" collapsed="false">
      <c r="A12267" s="63" t="s">
        <v>2049</v>
      </c>
      <c r="B12267" s="23" t="s">
        <v>2050</v>
      </c>
      <c r="C12267" s="24" t="s">
        <v>17</v>
      </c>
      <c r="D12267" s="24" t="s">
        <v>1314</v>
      </c>
      <c r="E12267" s="62" t="n">
        <v>65.44</v>
      </c>
      <c r="F12267" s="26" t="n">
        <v>11.09</v>
      </c>
      <c r="G12267" s="26" t="n">
        <v>725.55</v>
      </c>
    </row>
    <row r="12268" customFormat="false" ht="25.5" hidden="false" customHeight="false" outlineLevel="0" collapsed="false">
      <c r="A12268" s="63" t="s">
        <v>1349</v>
      </c>
      <c r="B12268" s="23" t="s">
        <v>1350</v>
      </c>
      <c r="C12268" s="24" t="s">
        <v>17</v>
      </c>
      <c r="D12268" s="24" t="s">
        <v>1314</v>
      </c>
      <c r="E12268" s="62" t="n">
        <v>32.26</v>
      </c>
      <c r="F12268" s="26" t="n">
        <v>12.54</v>
      </c>
      <c r="G12268" s="26" t="n">
        <v>404.44</v>
      </c>
    </row>
    <row r="12269" customFormat="false" ht="51" hidden="false" customHeight="false" outlineLevel="0" collapsed="false">
      <c r="A12269" s="63" t="s">
        <v>2056</v>
      </c>
      <c r="B12269" s="23" t="s">
        <v>2057</v>
      </c>
      <c r="C12269" s="24" t="s">
        <v>17</v>
      </c>
      <c r="D12269" s="24" t="s">
        <v>1382</v>
      </c>
      <c r="E12269" s="62" t="n">
        <v>2.06</v>
      </c>
      <c r="F12269" s="26" t="n">
        <v>10.95</v>
      </c>
      <c r="G12269" s="26" t="n">
        <v>22.53</v>
      </c>
    </row>
    <row r="12270" customFormat="false" ht="51" hidden="false" customHeight="false" outlineLevel="0" collapsed="false">
      <c r="A12270" s="63" t="s">
        <v>2058</v>
      </c>
      <c r="B12270" s="23" t="s">
        <v>2059</v>
      </c>
      <c r="C12270" s="24" t="s">
        <v>17</v>
      </c>
      <c r="D12270" s="24" t="s">
        <v>1557</v>
      </c>
      <c r="E12270" s="62" t="n">
        <v>2.86</v>
      </c>
      <c r="F12270" s="26" t="n">
        <v>10.47</v>
      </c>
      <c r="G12270" s="26" t="n">
        <v>29.91</v>
      </c>
    </row>
    <row r="12271" customFormat="false" ht="15" hidden="false" customHeight="false" outlineLevel="0" collapsed="false">
      <c r="A12271" s="64" t="s">
        <v>1353</v>
      </c>
      <c r="B12271" s="64"/>
      <c r="C12271" s="64"/>
      <c r="D12271" s="64"/>
      <c r="E12271" s="64"/>
      <c r="F12271" s="64"/>
      <c r="G12271" s="65" t="n">
        <v>2.45</v>
      </c>
    </row>
    <row r="12272" customFormat="false" ht="15" hidden="false" customHeight="false" outlineLevel="0" collapsed="false">
      <c r="A12272" s="64" t="s">
        <v>1354</v>
      </c>
      <c r="B12272" s="64"/>
      <c r="C12272" s="64"/>
      <c r="D12272" s="64"/>
      <c r="E12272" s="64"/>
      <c r="F12272" s="64"/>
      <c r="G12272" s="65" t="n">
        <v>21.02</v>
      </c>
    </row>
    <row r="12273" customFormat="false" ht="15" hidden="false" customHeight="false" outlineLevel="0" collapsed="false">
      <c r="A12273" s="64" t="s">
        <v>1355</v>
      </c>
      <c r="B12273" s="64"/>
      <c r="C12273" s="64"/>
      <c r="D12273" s="64"/>
      <c r="E12273" s="64"/>
      <c r="F12273" s="64"/>
      <c r="G12273" s="65" t="n">
        <v>23.47</v>
      </c>
    </row>
    <row r="12274" customFormat="false" ht="15" hidden="false" customHeight="false" outlineLevel="0" collapsed="false">
      <c r="A12274" s="64" t="s">
        <v>1356</v>
      </c>
      <c r="B12274" s="64"/>
      <c r="C12274" s="64"/>
      <c r="D12274" s="64"/>
      <c r="E12274" s="64"/>
      <c r="F12274" s="64"/>
      <c r="G12274" s="65" t="n">
        <v>0</v>
      </c>
    </row>
    <row r="12275" customFormat="false" ht="15" hidden="false" customHeight="false" outlineLevel="0" collapsed="false">
      <c r="A12275" s="64" t="s">
        <v>1357</v>
      </c>
      <c r="B12275" s="64"/>
      <c r="C12275" s="64"/>
      <c r="D12275" s="64"/>
      <c r="E12275" s="64"/>
      <c r="F12275" s="64"/>
      <c r="G12275" s="65" t="n">
        <v>6.02</v>
      </c>
    </row>
    <row r="12276" customFormat="false" ht="15" hidden="false" customHeight="false" outlineLevel="0" collapsed="false">
      <c r="A12276" s="64" t="s">
        <v>1358</v>
      </c>
      <c r="B12276" s="64"/>
      <c r="C12276" s="64"/>
      <c r="D12276" s="64"/>
      <c r="E12276" s="64"/>
      <c r="F12276" s="64"/>
      <c r="G12276" s="65" t="n">
        <v>0</v>
      </c>
    </row>
    <row r="12277" customFormat="false" ht="15" hidden="false" customHeight="false" outlineLevel="0" collapsed="false">
      <c r="A12277" s="64" t="s">
        <v>1359</v>
      </c>
      <c r="B12277" s="64"/>
      <c r="C12277" s="64"/>
      <c r="D12277" s="64"/>
      <c r="E12277" s="64"/>
      <c r="F12277" s="64"/>
      <c r="G12277" s="65" t="n">
        <v>6.02</v>
      </c>
    </row>
    <row r="12278" customFormat="false" ht="15" hidden="false" customHeight="false" outlineLevel="0" collapsed="false">
      <c r="A12278" s="64" t="s">
        <v>1360</v>
      </c>
      <c r="B12278" s="64"/>
      <c r="C12278" s="64"/>
      <c r="D12278" s="64"/>
      <c r="E12278" s="64"/>
      <c r="F12278" s="64"/>
      <c r="G12278" s="65" t="n">
        <v>29.49</v>
      </c>
    </row>
    <row r="12279" customFormat="false" ht="15" hidden="false" customHeight="false" outlineLevel="0" collapsed="false">
      <c r="A12279" s="64" t="s">
        <v>1361</v>
      </c>
      <c r="B12279" s="64"/>
      <c r="C12279" s="64"/>
      <c r="D12279" s="64"/>
      <c r="E12279" s="64"/>
      <c r="F12279" s="64"/>
      <c r="G12279" s="65" t="n">
        <v>307.22</v>
      </c>
    </row>
    <row r="12280" customFormat="false" ht="15" hidden="false" customHeight="false" outlineLevel="0" collapsed="false">
      <c r="A12280" s="64" t="s">
        <v>1362</v>
      </c>
      <c r="B12280" s="64"/>
      <c r="C12280" s="64"/>
      <c r="D12280" s="64"/>
      <c r="E12280" s="64"/>
      <c r="F12280" s="64"/>
      <c r="G12280" s="65" t="n">
        <f aca="false">G12278*G12279</f>
        <v>9059.9178</v>
      </c>
    </row>
    <row r="12281" customFormat="false" ht="15" hidden="false" customHeight="false" outlineLevel="0" collapsed="false">
      <c r="A12281" s="66"/>
      <c r="B12281" s="66"/>
      <c r="C12281" s="66"/>
      <c r="D12281" s="66"/>
      <c r="E12281" s="66"/>
      <c r="F12281" s="66"/>
      <c r="G12281" s="66"/>
    </row>
    <row r="12282" customFormat="false" ht="51" hidden="false" customHeight="false" outlineLevel="0" collapsed="false">
      <c r="A12282" s="30" t="s">
        <v>1305</v>
      </c>
      <c r="B12282" s="30" t="s">
        <v>801</v>
      </c>
      <c r="C12282" s="61" t="s">
        <v>17</v>
      </c>
      <c r="D12282" s="61" t="s">
        <v>18</v>
      </c>
      <c r="E12282" s="62"/>
      <c r="F12282" s="25"/>
      <c r="G12282" s="25"/>
    </row>
    <row r="12283" customFormat="false" ht="63.75" hidden="false" customHeight="false" outlineLevel="0" collapsed="false">
      <c r="A12283" s="63" t="n">
        <v>11029</v>
      </c>
      <c r="B12283" s="23" t="s">
        <v>2060</v>
      </c>
      <c r="C12283" s="24" t="s">
        <v>1343</v>
      </c>
      <c r="D12283" s="24" t="s">
        <v>1405</v>
      </c>
      <c r="E12283" s="62" t="n">
        <v>1274.96</v>
      </c>
      <c r="F12283" s="26" t="n">
        <v>0.84</v>
      </c>
      <c r="G12283" s="26" t="n">
        <v>1070.97</v>
      </c>
    </row>
    <row r="12284" customFormat="false" ht="102" hidden="false" customHeight="false" outlineLevel="0" collapsed="false">
      <c r="A12284" s="63" t="n">
        <v>40867</v>
      </c>
      <c r="B12284" s="23" t="s">
        <v>2061</v>
      </c>
      <c r="C12284" s="24" t="s">
        <v>1343</v>
      </c>
      <c r="D12284" s="24" t="s">
        <v>18</v>
      </c>
      <c r="E12284" s="62" t="n">
        <v>352.07</v>
      </c>
      <c r="F12284" s="26" t="n">
        <v>72</v>
      </c>
      <c r="G12284" s="26" t="n">
        <v>25349.34</v>
      </c>
    </row>
    <row r="12285" customFormat="false" ht="25.5" hidden="false" customHeight="false" outlineLevel="0" collapsed="false">
      <c r="A12285" s="63" t="s">
        <v>1349</v>
      </c>
      <c r="B12285" s="23" t="s">
        <v>1350</v>
      </c>
      <c r="C12285" s="24" t="s">
        <v>17</v>
      </c>
      <c r="D12285" s="24" t="s">
        <v>1314</v>
      </c>
      <c r="E12285" s="62" t="n">
        <v>18.74</v>
      </c>
      <c r="F12285" s="26" t="n">
        <v>12.54</v>
      </c>
      <c r="G12285" s="26" t="n">
        <v>234.96</v>
      </c>
    </row>
    <row r="12286" customFormat="false" ht="25.5" hidden="false" customHeight="false" outlineLevel="0" collapsed="false">
      <c r="A12286" s="63" t="s">
        <v>2052</v>
      </c>
      <c r="B12286" s="23" t="s">
        <v>2053</v>
      </c>
      <c r="C12286" s="24" t="s">
        <v>17</v>
      </c>
      <c r="D12286" s="24" t="s">
        <v>1314</v>
      </c>
      <c r="E12286" s="62" t="n">
        <v>17.2</v>
      </c>
      <c r="F12286" s="26" t="n">
        <v>13.92</v>
      </c>
      <c r="G12286" s="26" t="n">
        <v>239.44</v>
      </c>
    </row>
    <row r="12287" customFormat="false" ht="63.75" hidden="false" customHeight="false" outlineLevel="0" collapsed="false">
      <c r="A12287" s="63" t="s">
        <v>2062</v>
      </c>
      <c r="B12287" s="23" t="s">
        <v>2063</v>
      </c>
      <c r="C12287" s="24" t="s">
        <v>17</v>
      </c>
      <c r="D12287" s="24" t="s">
        <v>1382</v>
      </c>
      <c r="E12287" s="62" t="n">
        <v>0.22</v>
      </c>
      <c r="F12287" s="26" t="n">
        <v>291.1</v>
      </c>
      <c r="G12287" s="26" t="n">
        <v>62.6</v>
      </c>
    </row>
    <row r="12288" customFormat="false" ht="63.75" hidden="false" customHeight="false" outlineLevel="0" collapsed="false">
      <c r="A12288" s="63" t="s">
        <v>2064</v>
      </c>
      <c r="B12288" s="23" t="s">
        <v>2065</v>
      </c>
      <c r="C12288" s="24" t="s">
        <v>17</v>
      </c>
      <c r="D12288" s="24" t="s">
        <v>1557</v>
      </c>
      <c r="E12288" s="62" t="n">
        <v>0.31</v>
      </c>
      <c r="F12288" s="26" t="n">
        <v>112.38</v>
      </c>
      <c r="G12288" s="26" t="n">
        <v>34.52</v>
      </c>
    </row>
    <row r="12289" customFormat="false" ht="15" hidden="false" customHeight="false" outlineLevel="0" collapsed="false">
      <c r="A12289" s="64" t="s">
        <v>1353</v>
      </c>
      <c r="B12289" s="64"/>
      <c r="C12289" s="64"/>
      <c r="D12289" s="64"/>
      <c r="E12289" s="64"/>
      <c r="F12289" s="64"/>
      <c r="G12289" s="65" t="n">
        <v>1.09</v>
      </c>
    </row>
    <row r="12290" customFormat="false" ht="15" hidden="false" customHeight="false" outlineLevel="0" collapsed="false">
      <c r="A12290" s="64" t="s">
        <v>1354</v>
      </c>
      <c r="B12290" s="64"/>
      <c r="C12290" s="64"/>
      <c r="D12290" s="64"/>
      <c r="E12290" s="64"/>
      <c r="F12290" s="64"/>
      <c r="G12290" s="65" t="n">
        <v>86.77</v>
      </c>
    </row>
    <row r="12291" customFormat="false" ht="15" hidden="false" customHeight="false" outlineLevel="0" collapsed="false">
      <c r="A12291" s="64" t="s">
        <v>1355</v>
      </c>
      <c r="B12291" s="64"/>
      <c r="C12291" s="64"/>
      <c r="D12291" s="64"/>
      <c r="E12291" s="64"/>
      <c r="F12291" s="64"/>
      <c r="G12291" s="65" t="n">
        <v>87.86</v>
      </c>
    </row>
    <row r="12292" customFormat="false" ht="15" hidden="false" customHeight="false" outlineLevel="0" collapsed="false">
      <c r="A12292" s="64" t="s">
        <v>1356</v>
      </c>
      <c r="B12292" s="64"/>
      <c r="C12292" s="64"/>
      <c r="D12292" s="64"/>
      <c r="E12292" s="64"/>
      <c r="F12292" s="64"/>
      <c r="G12292" s="65" t="n">
        <v>0</v>
      </c>
    </row>
    <row r="12293" customFormat="false" ht="15" hidden="false" customHeight="false" outlineLevel="0" collapsed="false">
      <c r="A12293" s="64" t="s">
        <v>1357</v>
      </c>
      <c r="B12293" s="64"/>
      <c r="C12293" s="64"/>
      <c r="D12293" s="64"/>
      <c r="E12293" s="64"/>
      <c r="F12293" s="64"/>
      <c r="G12293" s="65" t="n">
        <v>22.54</v>
      </c>
    </row>
    <row r="12294" customFormat="false" ht="15" hidden="false" customHeight="false" outlineLevel="0" collapsed="false">
      <c r="A12294" s="64" t="s">
        <v>1358</v>
      </c>
      <c r="B12294" s="64"/>
      <c r="C12294" s="64"/>
      <c r="D12294" s="64"/>
      <c r="E12294" s="64"/>
      <c r="F12294" s="64"/>
      <c r="G12294" s="65" t="n">
        <v>0</v>
      </c>
    </row>
    <row r="12295" customFormat="false" ht="15" hidden="false" customHeight="false" outlineLevel="0" collapsed="false">
      <c r="A12295" s="64" t="s">
        <v>1359</v>
      </c>
      <c r="B12295" s="64"/>
      <c r="C12295" s="64"/>
      <c r="D12295" s="64"/>
      <c r="E12295" s="64"/>
      <c r="F12295" s="64"/>
      <c r="G12295" s="65" t="n">
        <v>22.54</v>
      </c>
    </row>
    <row r="12296" customFormat="false" ht="15" hidden="false" customHeight="false" outlineLevel="0" collapsed="false">
      <c r="A12296" s="64" t="s">
        <v>1360</v>
      </c>
      <c r="B12296" s="64"/>
      <c r="C12296" s="64"/>
      <c r="D12296" s="64"/>
      <c r="E12296" s="64"/>
      <c r="F12296" s="64"/>
      <c r="G12296" s="65" t="n">
        <v>110.39</v>
      </c>
    </row>
    <row r="12297" customFormat="false" ht="15" hidden="false" customHeight="false" outlineLevel="0" collapsed="false">
      <c r="A12297" s="64" t="s">
        <v>1361</v>
      </c>
      <c r="B12297" s="64"/>
      <c r="C12297" s="64"/>
      <c r="D12297" s="64"/>
      <c r="E12297" s="64"/>
      <c r="F12297" s="64"/>
      <c r="G12297" s="65" t="n">
        <v>307.22</v>
      </c>
    </row>
    <row r="12298" customFormat="false" ht="15" hidden="false" customHeight="false" outlineLevel="0" collapsed="false">
      <c r="A12298" s="64" t="s">
        <v>1362</v>
      </c>
      <c r="B12298" s="64"/>
      <c r="C12298" s="64"/>
      <c r="D12298" s="64"/>
      <c r="E12298" s="64"/>
      <c r="F12298" s="64"/>
      <c r="G12298" s="65" t="n">
        <f aca="false">G12296*G12297</f>
        <v>33914.0158</v>
      </c>
    </row>
    <row r="12299" customFormat="false" ht="15" hidden="false" customHeight="false" outlineLevel="0" collapsed="false">
      <c r="A12299" s="66"/>
      <c r="B12299" s="66"/>
      <c r="C12299" s="66"/>
      <c r="D12299" s="66"/>
      <c r="E12299" s="66"/>
      <c r="F12299" s="66"/>
      <c r="G12299" s="66"/>
    </row>
    <row r="12300" customFormat="false" ht="63.75" hidden="false" customHeight="false" outlineLevel="0" collapsed="false">
      <c r="A12300" s="30" t="s">
        <v>1306</v>
      </c>
      <c r="B12300" s="30" t="s">
        <v>803</v>
      </c>
      <c r="C12300" s="61" t="s">
        <v>17</v>
      </c>
      <c r="D12300" s="61" t="s">
        <v>49</v>
      </c>
      <c r="E12300" s="62"/>
      <c r="F12300" s="25"/>
      <c r="G12300" s="25"/>
    </row>
    <row r="12301" customFormat="false" ht="15" hidden="false" customHeight="false" outlineLevel="0" collapsed="false">
      <c r="A12301" s="63" t="n">
        <v>13388</v>
      </c>
      <c r="B12301" s="23" t="s">
        <v>2066</v>
      </c>
      <c r="C12301" s="24" t="s">
        <v>1343</v>
      </c>
      <c r="D12301" s="24" t="s">
        <v>114</v>
      </c>
      <c r="E12301" s="62" t="n">
        <v>3.13</v>
      </c>
      <c r="F12301" s="26" t="n">
        <v>81.51</v>
      </c>
      <c r="G12301" s="26" t="n">
        <v>255.46</v>
      </c>
    </row>
    <row r="12302" customFormat="false" ht="51" hidden="false" customHeight="false" outlineLevel="0" collapsed="false">
      <c r="A12302" s="63" t="n">
        <v>142</v>
      </c>
      <c r="B12302" s="23" t="s">
        <v>2067</v>
      </c>
      <c r="C12302" s="24" t="s">
        <v>1343</v>
      </c>
      <c r="D12302" s="24" t="s">
        <v>2068</v>
      </c>
      <c r="E12302" s="62" t="n">
        <v>2.82</v>
      </c>
      <c r="F12302" s="26" t="n">
        <v>31.72</v>
      </c>
      <c r="G12302" s="26" t="n">
        <v>89.3</v>
      </c>
    </row>
    <row r="12303" customFormat="false" ht="38.25" hidden="false" customHeight="false" outlineLevel="0" collapsed="false">
      <c r="A12303" s="63" t="n">
        <v>40869</v>
      </c>
      <c r="B12303" s="23" t="s">
        <v>2069</v>
      </c>
      <c r="C12303" s="24" t="s">
        <v>1343</v>
      </c>
      <c r="D12303" s="24" t="s">
        <v>49</v>
      </c>
      <c r="E12303" s="62" t="n">
        <v>108.9</v>
      </c>
      <c r="F12303" s="26" t="n">
        <v>22.51</v>
      </c>
      <c r="G12303" s="26" t="n">
        <v>2451.25</v>
      </c>
    </row>
    <row r="12304" customFormat="false" ht="25.5" hidden="false" customHeight="false" outlineLevel="0" collapsed="false">
      <c r="A12304" s="63" t="n">
        <v>5061</v>
      </c>
      <c r="B12304" s="23" t="s">
        <v>1393</v>
      </c>
      <c r="C12304" s="24" t="s">
        <v>1343</v>
      </c>
      <c r="D12304" s="24" t="s">
        <v>114</v>
      </c>
      <c r="E12304" s="62" t="n">
        <v>0.42</v>
      </c>
      <c r="F12304" s="26" t="n">
        <v>8.6</v>
      </c>
      <c r="G12304" s="26" t="n">
        <v>3.65</v>
      </c>
    </row>
    <row r="12305" customFormat="false" ht="38.25" hidden="false" customHeight="false" outlineLevel="0" collapsed="false">
      <c r="A12305" s="63" t="n">
        <v>5104</v>
      </c>
      <c r="B12305" s="23" t="s">
        <v>2070</v>
      </c>
      <c r="C12305" s="24" t="s">
        <v>1343</v>
      </c>
      <c r="D12305" s="24" t="s">
        <v>114</v>
      </c>
      <c r="E12305" s="62" t="n">
        <v>0.08</v>
      </c>
      <c r="F12305" s="26" t="n">
        <v>59.11</v>
      </c>
      <c r="G12305" s="26" t="n">
        <v>5.02</v>
      </c>
    </row>
    <row r="12306" customFormat="false" ht="25.5" hidden="false" customHeight="false" outlineLevel="0" collapsed="false">
      <c r="A12306" s="63" t="s">
        <v>1349</v>
      </c>
      <c r="B12306" s="23" t="s">
        <v>1350</v>
      </c>
      <c r="C12306" s="24" t="s">
        <v>17</v>
      </c>
      <c r="D12306" s="24" t="s">
        <v>1314</v>
      </c>
      <c r="E12306" s="62" t="n">
        <v>14.98</v>
      </c>
      <c r="F12306" s="26" t="n">
        <v>12.54</v>
      </c>
      <c r="G12306" s="26" t="n">
        <v>187.81</v>
      </c>
    </row>
    <row r="12307" customFormat="false" ht="25.5" hidden="false" customHeight="false" outlineLevel="0" collapsed="false">
      <c r="A12307" s="63" t="s">
        <v>2052</v>
      </c>
      <c r="B12307" s="23" t="s">
        <v>2053</v>
      </c>
      <c r="C12307" s="24" t="s">
        <v>17</v>
      </c>
      <c r="D12307" s="24" t="s">
        <v>1314</v>
      </c>
      <c r="E12307" s="62" t="n">
        <v>9.99</v>
      </c>
      <c r="F12307" s="26" t="n">
        <v>13.92</v>
      </c>
      <c r="G12307" s="26" t="n">
        <v>138.99</v>
      </c>
    </row>
    <row r="12308" customFormat="false" ht="51" hidden="false" customHeight="false" outlineLevel="0" collapsed="false">
      <c r="A12308" s="63" t="s">
        <v>2056</v>
      </c>
      <c r="B12308" s="23" t="s">
        <v>2057</v>
      </c>
      <c r="C12308" s="24" t="s">
        <v>17</v>
      </c>
      <c r="D12308" s="24" t="s">
        <v>1382</v>
      </c>
      <c r="E12308" s="62" t="n">
        <v>0.7</v>
      </c>
      <c r="F12308" s="26" t="n">
        <v>10.95</v>
      </c>
      <c r="G12308" s="26" t="n">
        <v>7.68</v>
      </c>
    </row>
    <row r="12309" customFormat="false" ht="51" hidden="false" customHeight="false" outlineLevel="0" collapsed="false">
      <c r="A12309" s="63" t="s">
        <v>2058</v>
      </c>
      <c r="B12309" s="23" t="s">
        <v>2059</v>
      </c>
      <c r="C12309" s="24" t="s">
        <v>17</v>
      </c>
      <c r="D12309" s="24" t="s">
        <v>1557</v>
      </c>
      <c r="E12309" s="62" t="n">
        <v>0.97</v>
      </c>
      <c r="F12309" s="26" t="n">
        <v>10.47</v>
      </c>
      <c r="G12309" s="26" t="n">
        <v>10.18</v>
      </c>
    </row>
    <row r="12310" customFormat="false" ht="15" hidden="false" customHeight="false" outlineLevel="0" collapsed="false">
      <c r="A12310" s="64" t="s">
        <v>1353</v>
      </c>
      <c r="B12310" s="64"/>
      <c r="C12310" s="64"/>
      <c r="D12310" s="64"/>
      <c r="E12310" s="64"/>
      <c r="F12310" s="64"/>
      <c r="G12310" s="65" t="n">
        <v>4.38</v>
      </c>
    </row>
    <row r="12311" customFormat="false" ht="15" hidden="false" customHeight="false" outlineLevel="0" collapsed="false">
      <c r="A12311" s="64" t="s">
        <v>1354</v>
      </c>
      <c r="B12311" s="64"/>
      <c r="C12311" s="64"/>
      <c r="D12311" s="64"/>
      <c r="E12311" s="64"/>
      <c r="F12311" s="64"/>
      <c r="G12311" s="65" t="n">
        <v>54.9</v>
      </c>
    </row>
    <row r="12312" customFormat="false" ht="15" hidden="false" customHeight="false" outlineLevel="0" collapsed="false">
      <c r="A12312" s="64" t="s">
        <v>1355</v>
      </c>
      <c r="B12312" s="64"/>
      <c r="C12312" s="64"/>
      <c r="D12312" s="64"/>
      <c r="E12312" s="64"/>
      <c r="F12312" s="64"/>
      <c r="G12312" s="65" t="n">
        <v>59.29</v>
      </c>
    </row>
    <row r="12313" customFormat="false" ht="15" hidden="false" customHeight="false" outlineLevel="0" collapsed="false">
      <c r="A12313" s="64" t="s">
        <v>1356</v>
      </c>
      <c r="B12313" s="64"/>
      <c r="C12313" s="64"/>
      <c r="D12313" s="64"/>
      <c r="E12313" s="64"/>
      <c r="F12313" s="64"/>
      <c r="G12313" s="65" t="n">
        <v>0</v>
      </c>
    </row>
    <row r="12314" customFormat="false" ht="15" hidden="false" customHeight="false" outlineLevel="0" collapsed="false">
      <c r="A12314" s="64" t="s">
        <v>1357</v>
      </c>
      <c r="B12314" s="64"/>
      <c r="C12314" s="64"/>
      <c r="D12314" s="64"/>
      <c r="E12314" s="64"/>
      <c r="F12314" s="64"/>
      <c r="G12314" s="65" t="n">
        <v>15.21</v>
      </c>
    </row>
    <row r="12315" customFormat="false" ht="15" hidden="false" customHeight="false" outlineLevel="0" collapsed="false">
      <c r="A12315" s="64" t="s">
        <v>1358</v>
      </c>
      <c r="B12315" s="64"/>
      <c r="C12315" s="64"/>
      <c r="D12315" s="64"/>
      <c r="E12315" s="64"/>
      <c r="F12315" s="64"/>
      <c r="G12315" s="65" t="n">
        <v>0</v>
      </c>
    </row>
    <row r="12316" customFormat="false" ht="15" hidden="false" customHeight="false" outlineLevel="0" collapsed="false">
      <c r="A12316" s="64" t="s">
        <v>1359</v>
      </c>
      <c r="B12316" s="64"/>
      <c r="C12316" s="64"/>
      <c r="D12316" s="64"/>
      <c r="E12316" s="64"/>
      <c r="F12316" s="64"/>
      <c r="G12316" s="65" t="n">
        <v>15.21</v>
      </c>
    </row>
    <row r="12317" customFormat="false" ht="15" hidden="false" customHeight="false" outlineLevel="0" collapsed="false">
      <c r="A12317" s="64" t="s">
        <v>1360</v>
      </c>
      <c r="B12317" s="64"/>
      <c r="C12317" s="64"/>
      <c r="D12317" s="64"/>
      <c r="E12317" s="64"/>
      <c r="F12317" s="64"/>
      <c r="G12317" s="65" t="n">
        <v>74.49</v>
      </c>
    </row>
    <row r="12318" customFormat="false" ht="15" hidden="false" customHeight="false" outlineLevel="0" collapsed="false">
      <c r="A12318" s="64" t="s">
        <v>1361</v>
      </c>
      <c r="B12318" s="64"/>
      <c r="C12318" s="64"/>
      <c r="D12318" s="64"/>
      <c r="E12318" s="64"/>
      <c r="F12318" s="64"/>
      <c r="G12318" s="65" t="n">
        <v>53.12</v>
      </c>
    </row>
    <row r="12319" customFormat="false" ht="15" hidden="false" customHeight="false" outlineLevel="0" collapsed="false">
      <c r="A12319" s="64" t="s">
        <v>1362</v>
      </c>
      <c r="B12319" s="64"/>
      <c r="C12319" s="64"/>
      <c r="D12319" s="64"/>
      <c r="E12319" s="64"/>
      <c r="F12319" s="64"/>
      <c r="G12319" s="65" t="n">
        <f aca="false">G12317*G12318</f>
        <v>3956.9088</v>
      </c>
    </row>
    <row r="12320" customFormat="false" ht="15" hidden="false" customHeight="false" outlineLevel="0" collapsed="false">
      <c r="A12320" s="66"/>
      <c r="B12320" s="66"/>
      <c r="C12320" s="66"/>
      <c r="D12320" s="66"/>
      <c r="E12320" s="66"/>
      <c r="F12320" s="66"/>
      <c r="G12320" s="66"/>
    </row>
    <row r="12321" customFormat="false" ht="51" hidden="false" customHeight="false" outlineLevel="0" collapsed="false">
      <c r="A12321" s="30" t="s">
        <v>1307</v>
      </c>
      <c r="B12321" s="30" t="s">
        <v>805</v>
      </c>
      <c r="C12321" s="61" t="s">
        <v>17</v>
      </c>
      <c r="D12321" s="61" t="s">
        <v>49</v>
      </c>
      <c r="E12321" s="62"/>
      <c r="F12321" s="25"/>
      <c r="G12321" s="25"/>
    </row>
    <row r="12322" customFormat="false" ht="15" hidden="false" customHeight="false" outlineLevel="0" collapsed="false">
      <c r="A12322" s="63" t="n">
        <v>13388</v>
      </c>
      <c r="B12322" s="23" t="s">
        <v>2066</v>
      </c>
      <c r="C12322" s="24" t="s">
        <v>1343</v>
      </c>
      <c r="D12322" s="24" t="s">
        <v>114</v>
      </c>
      <c r="E12322" s="62" t="n">
        <v>4.87</v>
      </c>
      <c r="F12322" s="26" t="n">
        <v>81.51</v>
      </c>
      <c r="G12322" s="26" t="n">
        <v>397.02</v>
      </c>
    </row>
    <row r="12323" customFormat="false" ht="51" hidden="false" customHeight="false" outlineLevel="0" collapsed="false">
      <c r="A12323" s="63" t="n">
        <v>142</v>
      </c>
      <c r="B12323" s="23" t="s">
        <v>2067</v>
      </c>
      <c r="C12323" s="24" t="s">
        <v>1343</v>
      </c>
      <c r="D12323" s="24" t="s">
        <v>2068</v>
      </c>
      <c r="E12323" s="62" t="n">
        <v>4.33</v>
      </c>
      <c r="F12323" s="26" t="n">
        <v>31.72</v>
      </c>
      <c r="G12323" s="26" t="n">
        <v>137.33</v>
      </c>
    </row>
    <row r="12324" customFormat="false" ht="38.25" hidden="false" customHeight="false" outlineLevel="0" collapsed="false">
      <c r="A12324" s="63" t="n">
        <v>40872</v>
      </c>
      <c r="B12324" s="23" t="s">
        <v>2071</v>
      </c>
      <c r="C12324" s="24" t="s">
        <v>1343</v>
      </c>
      <c r="D12324" s="24" t="s">
        <v>49</v>
      </c>
      <c r="E12324" s="62" t="n">
        <v>113.65</v>
      </c>
      <c r="F12324" s="26" t="n">
        <v>20.2</v>
      </c>
      <c r="G12324" s="26" t="n">
        <v>2295.77</v>
      </c>
    </row>
    <row r="12325" customFormat="false" ht="25.5" hidden="false" customHeight="false" outlineLevel="0" collapsed="false">
      <c r="A12325" s="63" t="n">
        <v>5061</v>
      </c>
      <c r="B12325" s="23" t="s">
        <v>1393</v>
      </c>
      <c r="C12325" s="24" t="s">
        <v>1343</v>
      </c>
      <c r="D12325" s="24" t="s">
        <v>114</v>
      </c>
      <c r="E12325" s="62" t="n">
        <v>0.65</v>
      </c>
      <c r="F12325" s="26" t="n">
        <v>8.6</v>
      </c>
      <c r="G12325" s="26" t="n">
        <v>5.59</v>
      </c>
    </row>
    <row r="12326" customFormat="false" ht="38.25" hidden="false" customHeight="false" outlineLevel="0" collapsed="false">
      <c r="A12326" s="63" t="n">
        <v>5104</v>
      </c>
      <c r="B12326" s="23" t="s">
        <v>2070</v>
      </c>
      <c r="C12326" s="24" t="s">
        <v>1343</v>
      </c>
      <c r="D12326" s="24" t="s">
        <v>114</v>
      </c>
      <c r="E12326" s="62" t="n">
        <v>0.13</v>
      </c>
      <c r="F12326" s="26" t="n">
        <v>59.11</v>
      </c>
      <c r="G12326" s="26" t="n">
        <v>7.68</v>
      </c>
    </row>
    <row r="12327" customFormat="false" ht="25.5" hidden="false" customHeight="false" outlineLevel="0" collapsed="false">
      <c r="A12327" s="63" t="s">
        <v>1349</v>
      </c>
      <c r="B12327" s="23" t="s">
        <v>1350</v>
      </c>
      <c r="C12327" s="24" t="s">
        <v>17</v>
      </c>
      <c r="D12327" s="24" t="s">
        <v>1314</v>
      </c>
      <c r="E12327" s="62" t="n">
        <v>22.41</v>
      </c>
      <c r="F12327" s="26" t="n">
        <v>12.54</v>
      </c>
      <c r="G12327" s="26" t="n">
        <v>280.91</v>
      </c>
    </row>
    <row r="12328" customFormat="false" ht="25.5" hidden="false" customHeight="false" outlineLevel="0" collapsed="false">
      <c r="A12328" s="63" t="s">
        <v>2052</v>
      </c>
      <c r="B12328" s="23" t="s">
        <v>2053</v>
      </c>
      <c r="C12328" s="24" t="s">
        <v>17</v>
      </c>
      <c r="D12328" s="24" t="s">
        <v>1314</v>
      </c>
      <c r="E12328" s="62" t="n">
        <v>12.12</v>
      </c>
      <c r="F12328" s="26" t="n">
        <v>13.92</v>
      </c>
      <c r="G12328" s="26" t="n">
        <v>168.72</v>
      </c>
    </row>
    <row r="12329" customFormat="false" ht="51" hidden="false" customHeight="false" outlineLevel="0" collapsed="false">
      <c r="A12329" s="63" t="s">
        <v>2056</v>
      </c>
      <c r="B12329" s="23" t="s">
        <v>2057</v>
      </c>
      <c r="C12329" s="24" t="s">
        <v>17</v>
      </c>
      <c r="D12329" s="24" t="s">
        <v>1382</v>
      </c>
      <c r="E12329" s="62" t="n">
        <v>1.43</v>
      </c>
      <c r="F12329" s="26" t="n">
        <v>10.95</v>
      </c>
      <c r="G12329" s="26" t="n">
        <v>15.64</v>
      </c>
    </row>
    <row r="12330" customFormat="false" ht="51" hidden="false" customHeight="false" outlineLevel="0" collapsed="false">
      <c r="A12330" s="63" t="s">
        <v>2058</v>
      </c>
      <c r="B12330" s="23" t="s">
        <v>2059</v>
      </c>
      <c r="C12330" s="24" t="s">
        <v>17</v>
      </c>
      <c r="D12330" s="24" t="s">
        <v>1557</v>
      </c>
      <c r="E12330" s="62" t="n">
        <v>1.98</v>
      </c>
      <c r="F12330" s="26" t="n">
        <v>10.47</v>
      </c>
      <c r="G12330" s="26" t="n">
        <v>20.73</v>
      </c>
    </row>
    <row r="12331" customFormat="false" ht="15" hidden="false" customHeight="false" outlineLevel="0" collapsed="false">
      <c r="A12331" s="64" t="s">
        <v>1353</v>
      </c>
      <c r="B12331" s="64"/>
      <c r="C12331" s="64"/>
      <c r="D12331" s="64"/>
      <c r="E12331" s="64"/>
      <c r="F12331" s="64"/>
      <c r="G12331" s="65" t="n">
        <v>3.02</v>
      </c>
    </row>
    <row r="12332" customFormat="false" ht="15" hidden="false" customHeight="false" outlineLevel="0" collapsed="false">
      <c r="A12332" s="64" t="s">
        <v>1354</v>
      </c>
      <c r="B12332" s="64"/>
      <c r="C12332" s="64"/>
      <c r="D12332" s="64"/>
      <c r="E12332" s="64"/>
      <c r="F12332" s="64"/>
      <c r="G12332" s="65" t="n">
        <v>27.74</v>
      </c>
    </row>
    <row r="12333" customFormat="false" ht="15" hidden="false" customHeight="false" outlineLevel="0" collapsed="false">
      <c r="A12333" s="64" t="s">
        <v>1355</v>
      </c>
      <c r="B12333" s="64"/>
      <c r="C12333" s="64"/>
      <c r="D12333" s="64"/>
      <c r="E12333" s="64"/>
      <c r="F12333" s="64"/>
      <c r="G12333" s="65" t="n">
        <v>30.76</v>
      </c>
    </row>
    <row r="12334" customFormat="false" ht="15" hidden="false" customHeight="false" outlineLevel="0" collapsed="false">
      <c r="A12334" s="64" t="s">
        <v>1356</v>
      </c>
      <c r="B12334" s="64"/>
      <c r="C12334" s="64"/>
      <c r="D12334" s="64"/>
      <c r="E12334" s="64"/>
      <c r="F12334" s="64"/>
      <c r="G12334" s="65" t="n">
        <v>0</v>
      </c>
    </row>
    <row r="12335" customFormat="false" ht="15" hidden="false" customHeight="false" outlineLevel="0" collapsed="false">
      <c r="A12335" s="64" t="s">
        <v>1357</v>
      </c>
      <c r="B12335" s="64"/>
      <c r="C12335" s="64"/>
      <c r="D12335" s="64"/>
      <c r="E12335" s="64"/>
      <c r="F12335" s="64"/>
      <c r="G12335" s="65" t="n">
        <v>7.89</v>
      </c>
    </row>
    <row r="12336" customFormat="false" ht="15" hidden="false" customHeight="false" outlineLevel="0" collapsed="false">
      <c r="A12336" s="64" t="s">
        <v>1358</v>
      </c>
      <c r="B12336" s="64"/>
      <c r="C12336" s="64"/>
      <c r="D12336" s="64"/>
      <c r="E12336" s="64"/>
      <c r="F12336" s="64"/>
      <c r="G12336" s="65" t="n">
        <v>0</v>
      </c>
    </row>
    <row r="12337" customFormat="false" ht="15" hidden="false" customHeight="false" outlineLevel="0" collapsed="false">
      <c r="A12337" s="64" t="s">
        <v>1359</v>
      </c>
      <c r="B12337" s="64"/>
      <c r="C12337" s="64"/>
      <c r="D12337" s="64"/>
      <c r="E12337" s="64"/>
      <c r="F12337" s="64"/>
      <c r="G12337" s="65" t="n">
        <v>7.89</v>
      </c>
    </row>
    <row r="12338" customFormat="false" ht="15" hidden="false" customHeight="false" outlineLevel="0" collapsed="false">
      <c r="A12338" s="64" t="s">
        <v>1360</v>
      </c>
      <c r="B12338" s="64"/>
      <c r="C12338" s="64"/>
      <c r="D12338" s="64"/>
      <c r="E12338" s="64"/>
      <c r="F12338" s="64"/>
      <c r="G12338" s="65" t="n">
        <v>38.65</v>
      </c>
    </row>
    <row r="12339" customFormat="false" ht="15" hidden="false" customHeight="false" outlineLevel="0" collapsed="false">
      <c r="A12339" s="64" t="s">
        <v>1361</v>
      </c>
      <c r="B12339" s="64"/>
      <c r="C12339" s="64"/>
      <c r="D12339" s="64"/>
      <c r="E12339" s="64"/>
      <c r="F12339" s="64"/>
      <c r="G12339" s="65" t="n">
        <v>108.24</v>
      </c>
    </row>
    <row r="12340" customFormat="false" ht="15" hidden="false" customHeight="false" outlineLevel="0" collapsed="false">
      <c r="A12340" s="64" t="s">
        <v>1362</v>
      </c>
      <c r="B12340" s="64"/>
      <c r="C12340" s="64"/>
      <c r="D12340" s="64"/>
      <c r="E12340" s="64"/>
      <c r="F12340" s="64"/>
      <c r="G12340" s="65" t="n">
        <f aca="false">G12338*G12339</f>
        <v>4183.476</v>
      </c>
    </row>
    <row r="12341" customFormat="false" ht="15" hidden="false" customHeight="false" outlineLevel="0" collapsed="false">
      <c r="A12341" s="66"/>
      <c r="B12341" s="66"/>
      <c r="C12341" s="66"/>
      <c r="D12341" s="66"/>
      <c r="E12341" s="66"/>
      <c r="F12341" s="66"/>
      <c r="G12341" s="66"/>
    </row>
    <row r="12342" customFormat="false" ht="25.5" hidden="false" customHeight="false" outlineLevel="0" collapsed="false">
      <c r="A12342" s="30" t="s">
        <v>1308</v>
      </c>
      <c r="B12342" s="30" t="s">
        <v>1309</v>
      </c>
      <c r="C12342" s="61" t="s">
        <v>17</v>
      </c>
      <c r="D12342" s="61" t="s">
        <v>23</v>
      </c>
      <c r="E12342" s="62"/>
      <c r="F12342" s="25"/>
      <c r="G12342" s="25"/>
    </row>
    <row r="12343" customFormat="false" ht="25.5" hidden="false" customHeight="false" outlineLevel="0" collapsed="false">
      <c r="A12343" s="63" t="s">
        <v>1363</v>
      </c>
      <c r="B12343" s="23" t="s">
        <v>1364</v>
      </c>
      <c r="C12343" s="24" t="s">
        <v>17</v>
      </c>
      <c r="D12343" s="24" t="s">
        <v>1314</v>
      </c>
      <c r="E12343" s="62" t="n">
        <v>1.66</v>
      </c>
      <c r="F12343" s="26" t="n">
        <v>15.53</v>
      </c>
      <c r="G12343" s="26" t="n">
        <v>25.78</v>
      </c>
    </row>
    <row r="12344" customFormat="false" ht="25.5" hidden="false" customHeight="false" outlineLevel="0" collapsed="false">
      <c r="A12344" s="63" t="s">
        <v>1349</v>
      </c>
      <c r="B12344" s="23" t="s">
        <v>1350</v>
      </c>
      <c r="C12344" s="24" t="s">
        <v>17</v>
      </c>
      <c r="D12344" s="24" t="s">
        <v>1314</v>
      </c>
      <c r="E12344" s="62" t="n">
        <v>1.66</v>
      </c>
      <c r="F12344" s="26" t="n">
        <v>12.54</v>
      </c>
      <c r="G12344" s="26" t="n">
        <v>20.81</v>
      </c>
    </row>
    <row r="12345" customFormat="false" ht="51" hidden="false" customHeight="false" outlineLevel="0" collapsed="false">
      <c r="A12345" s="63" t="s">
        <v>1744</v>
      </c>
      <c r="B12345" s="23" t="s">
        <v>1745</v>
      </c>
      <c r="C12345" s="24" t="s">
        <v>17</v>
      </c>
      <c r="D12345" s="24" t="s">
        <v>28</v>
      </c>
      <c r="E12345" s="62" t="n">
        <v>0.04</v>
      </c>
      <c r="F12345" s="26" t="n">
        <v>242.68</v>
      </c>
      <c r="G12345" s="26" t="n">
        <v>10.34</v>
      </c>
    </row>
    <row r="12346" customFormat="false" ht="38.25" hidden="false" customHeight="false" outlineLevel="0" collapsed="false">
      <c r="A12346" s="63" t="s">
        <v>2244</v>
      </c>
      <c r="B12346" s="23" t="s">
        <v>2245</v>
      </c>
      <c r="C12346" s="24" t="s">
        <v>1343</v>
      </c>
      <c r="D12346" s="24" t="s">
        <v>23</v>
      </c>
      <c r="E12346" s="62" t="n">
        <v>1</v>
      </c>
      <c r="F12346" s="26" t="n">
        <v>4658.5</v>
      </c>
      <c r="G12346" s="26" t="n">
        <v>4658.5</v>
      </c>
    </row>
    <row r="12347" customFormat="false" ht="15" hidden="false" customHeight="false" outlineLevel="0" collapsed="false">
      <c r="A12347" s="64" t="s">
        <v>1353</v>
      </c>
      <c r="B12347" s="64"/>
      <c r="C12347" s="64"/>
      <c r="D12347" s="64"/>
      <c r="E12347" s="64"/>
      <c r="F12347" s="64"/>
      <c r="G12347" s="65" t="n">
        <v>33.92</v>
      </c>
    </row>
    <row r="12348" customFormat="false" ht="15" hidden="false" customHeight="false" outlineLevel="0" collapsed="false">
      <c r="A12348" s="64" t="s">
        <v>1354</v>
      </c>
      <c r="B12348" s="64"/>
      <c r="C12348" s="64"/>
      <c r="D12348" s="64"/>
      <c r="E12348" s="64"/>
      <c r="F12348" s="64"/>
      <c r="G12348" s="65" t="n">
        <v>4681.51</v>
      </c>
    </row>
    <row r="12349" customFormat="false" ht="15" hidden="false" customHeight="false" outlineLevel="0" collapsed="false">
      <c r="A12349" s="64" t="s">
        <v>1355</v>
      </c>
      <c r="B12349" s="64"/>
      <c r="C12349" s="64"/>
      <c r="D12349" s="64"/>
      <c r="E12349" s="64"/>
      <c r="F12349" s="64"/>
      <c r="G12349" s="65" t="n">
        <v>4715.43</v>
      </c>
    </row>
    <row r="12350" customFormat="false" ht="15" hidden="false" customHeight="false" outlineLevel="0" collapsed="false">
      <c r="A12350" s="64" t="s">
        <v>1356</v>
      </c>
      <c r="B12350" s="64"/>
      <c r="C12350" s="64"/>
      <c r="D12350" s="64"/>
      <c r="E12350" s="64"/>
      <c r="F12350" s="64"/>
      <c r="G12350" s="65" t="n">
        <v>0</v>
      </c>
    </row>
    <row r="12351" customFormat="false" ht="15" hidden="false" customHeight="false" outlineLevel="0" collapsed="false">
      <c r="A12351" s="64" t="s">
        <v>1357</v>
      </c>
      <c r="B12351" s="64"/>
      <c r="C12351" s="64"/>
      <c r="D12351" s="64"/>
      <c r="E12351" s="64"/>
      <c r="F12351" s="64"/>
      <c r="G12351" s="65" t="n">
        <v>1209.51</v>
      </c>
    </row>
    <row r="12352" customFormat="false" ht="15" hidden="false" customHeight="false" outlineLevel="0" collapsed="false">
      <c r="A12352" s="64" t="s">
        <v>1358</v>
      </c>
      <c r="B12352" s="64"/>
      <c r="C12352" s="64"/>
      <c r="D12352" s="64"/>
      <c r="E12352" s="64"/>
      <c r="F12352" s="64"/>
      <c r="G12352" s="65" t="n">
        <v>0</v>
      </c>
    </row>
    <row r="12353" customFormat="false" ht="15" hidden="false" customHeight="false" outlineLevel="0" collapsed="false">
      <c r="A12353" s="64" t="s">
        <v>1359</v>
      </c>
      <c r="B12353" s="64"/>
      <c r="C12353" s="64"/>
      <c r="D12353" s="64"/>
      <c r="E12353" s="64"/>
      <c r="F12353" s="64"/>
      <c r="G12353" s="65" t="n">
        <v>1209.51</v>
      </c>
    </row>
    <row r="12354" customFormat="false" ht="15" hidden="false" customHeight="false" outlineLevel="0" collapsed="false">
      <c r="A12354" s="64" t="s">
        <v>1360</v>
      </c>
      <c r="B12354" s="64"/>
      <c r="C12354" s="64"/>
      <c r="D12354" s="64"/>
      <c r="E12354" s="64"/>
      <c r="F12354" s="64"/>
      <c r="G12354" s="65" t="n">
        <v>5924.93</v>
      </c>
    </row>
    <row r="12355" customFormat="false" ht="15" hidden="false" customHeight="false" outlineLevel="0" collapsed="false">
      <c r="A12355" s="64" t="s">
        <v>1361</v>
      </c>
      <c r="B12355" s="64"/>
      <c r="C12355" s="64"/>
      <c r="D12355" s="64"/>
      <c r="E12355" s="64"/>
      <c r="F12355" s="64"/>
      <c r="G12355" s="65" t="n">
        <v>1</v>
      </c>
    </row>
    <row r="12356" customFormat="false" ht="15" hidden="false" customHeight="false" outlineLevel="0" collapsed="false">
      <c r="A12356" s="64" t="s">
        <v>1362</v>
      </c>
      <c r="B12356" s="64"/>
      <c r="C12356" s="64"/>
      <c r="D12356" s="64"/>
      <c r="E12356" s="64"/>
      <c r="F12356" s="64"/>
      <c r="G12356" s="65" t="n">
        <f aca="false">G12354*G12355</f>
        <v>5924.93</v>
      </c>
    </row>
    <row r="12357" customFormat="false" ht="15" hidden="false" customHeight="false" outlineLevel="0" collapsed="false">
      <c r="A12357" s="66"/>
      <c r="B12357" s="66"/>
      <c r="C12357" s="66"/>
      <c r="D12357" s="66"/>
      <c r="E12357" s="66"/>
      <c r="F12357" s="66"/>
      <c r="G12357" s="66"/>
    </row>
    <row r="12358" customFormat="false" ht="15" hidden="false" customHeight="true" outlineLevel="0" collapsed="false">
      <c r="A12358" s="76" t="n">
        <v>26</v>
      </c>
      <c r="B12358" s="76" t="s">
        <v>1310</v>
      </c>
      <c r="C12358" s="76"/>
      <c r="D12358" s="76"/>
      <c r="E12358" s="76"/>
      <c r="F12358" s="76"/>
      <c r="G12358" s="76"/>
    </row>
    <row r="12359" customFormat="false" ht="15" hidden="false" customHeight="true" outlineLevel="0" collapsed="false">
      <c r="A12359" s="76" t="s">
        <v>1311</v>
      </c>
      <c r="B12359" s="76" t="s">
        <v>1310</v>
      </c>
      <c r="C12359" s="76"/>
      <c r="D12359" s="76"/>
      <c r="E12359" s="76"/>
      <c r="F12359" s="76"/>
      <c r="G12359" s="76"/>
    </row>
    <row r="12360" customFormat="false" ht="25.5" hidden="false" customHeight="false" outlineLevel="0" collapsed="false">
      <c r="A12360" s="76" t="s">
        <v>1312</v>
      </c>
      <c r="B12360" s="76" t="s">
        <v>1313</v>
      </c>
      <c r="C12360" s="77" t="s">
        <v>17</v>
      </c>
      <c r="D12360" s="77" t="s">
        <v>1314</v>
      </c>
      <c r="E12360" s="78"/>
      <c r="F12360" s="79"/>
      <c r="G12360" s="79"/>
    </row>
    <row r="12361" customFormat="false" ht="15" hidden="false" customHeight="false" outlineLevel="0" collapsed="false">
      <c r="A12361" s="80" t="n">
        <v>2706</v>
      </c>
      <c r="B12361" s="81" t="s">
        <v>2246</v>
      </c>
      <c r="C12361" s="82" t="s">
        <v>1968</v>
      </c>
      <c r="D12361" s="82" t="s">
        <v>1314</v>
      </c>
      <c r="E12361" s="78" t="n">
        <v>200</v>
      </c>
      <c r="F12361" s="83" t="n">
        <v>34.14</v>
      </c>
      <c r="G12361" s="83" t="n">
        <v>6827.99</v>
      </c>
    </row>
    <row r="12362" customFormat="false" ht="38.25" hidden="false" customHeight="false" outlineLevel="0" collapsed="false">
      <c r="A12362" s="80" t="n">
        <v>37372</v>
      </c>
      <c r="B12362" s="81" t="s">
        <v>2247</v>
      </c>
      <c r="C12362" s="82" t="s">
        <v>1343</v>
      </c>
      <c r="D12362" s="82" t="s">
        <v>1314</v>
      </c>
      <c r="E12362" s="78" t="n">
        <v>200</v>
      </c>
      <c r="F12362" s="83" t="n">
        <v>0.34</v>
      </c>
      <c r="G12362" s="83" t="n">
        <v>68</v>
      </c>
    </row>
    <row r="12363" customFormat="false" ht="38.25" hidden="false" customHeight="false" outlineLevel="0" collapsed="false">
      <c r="A12363" s="80" t="n">
        <v>37373</v>
      </c>
      <c r="B12363" s="81" t="s">
        <v>2248</v>
      </c>
      <c r="C12363" s="82" t="s">
        <v>1343</v>
      </c>
      <c r="D12363" s="82" t="s">
        <v>1314</v>
      </c>
      <c r="E12363" s="78" t="n">
        <v>200</v>
      </c>
      <c r="F12363" s="83" t="n">
        <v>0.07</v>
      </c>
      <c r="G12363" s="83" t="n">
        <v>14</v>
      </c>
    </row>
    <row r="12364" customFormat="false" ht="25.5" hidden="false" customHeight="false" outlineLevel="0" collapsed="false">
      <c r="A12364" s="80" t="s">
        <v>2249</v>
      </c>
      <c r="B12364" s="81" t="s">
        <v>2250</v>
      </c>
      <c r="C12364" s="82" t="s">
        <v>17</v>
      </c>
      <c r="D12364" s="82" t="s">
        <v>1314</v>
      </c>
      <c r="E12364" s="78" t="n">
        <v>10</v>
      </c>
      <c r="F12364" s="83" t="n">
        <v>0.82</v>
      </c>
      <c r="G12364" s="83" t="n">
        <v>8.25</v>
      </c>
    </row>
    <row r="12365" customFormat="false" ht="15" hidden="false" customHeight="false" outlineLevel="0" collapsed="false">
      <c r="A12365" s="84" t="s">
        <v>1353</v>
      </c>
      <c r="B12365" s="84"/>
      <c r="C12365" s="84"/>
      <c r="D12365" s="84"/>
      <c r="E12365" s="84"/>
      <c r="F12365" s="84"/>
      <c r="G12365" s="85" t="n">
        <v>34.14</v>
      </c>
    </row>
    <row r="12366" customFormat="false" ht="15" hidden="false" customHeight="false" outlineLevel="0" collapsed="false">
      <c r="A12366" s="84" t="s">
        <v>1354</v>
      </c>
      <c r="B12366" s="84"/>
      <c r="C12366" s="84"/>
      <c r="D12366" s="84"/>
      <c r="E12366" s="84"/>
      <c r="F12366" s="84"/>
      <c r="G12366" s="85" t="n">
        <v>0.45</v>
      </c>
    </row>
    <row r="12367" customFormat="false" ht="15" hidden="false" customHeight="false" outlineLevel="0" collapsed="false">
      <c r="A12367" s="84" t="s">
        <v>1355</v>
      </c>
      <c r="B12367" s="84"/>
      <c r="C12367" s="84"/>
      <c r="D12367" s="84"/>
      <c r="E12367" s="84"/>
      <c r="F12367" s="84"/>
      <c r="G12367" s="85" t="n">
        <v>34.59</v>
      </c>
    </row>
    <row r="12368" customFormat="false" ht="15" hidden="false" customHeight="false" outlineLevel="0" collapsed="false">
      <c r="A12368" s="84" t="s">
        <v>1356</v>
      </c>
      <c r="B12368" s="84"/>
      <c r="C12368" s="84"/>
      <c r="D12368" s="84"/>
      <c r="E12368" s="84"/>
      <c r="F12368" s="84"/>
      <c r="G12368" s="85" t="n">
        <v>0</v>
      </c>
    </row>
    <row r="12369" customFormat="false" ht="15" hidden="false" customHeight="false" outlineLevel="0" collapsed="false">
      <c r="A12369" s="84" t="s">
        <v>1357</v>
      </c>
      <c r="B12369" s="84"/>
      <c r="C12369" s="84"/>
      <c r="D12369" s="84"/>
      <c r="E12369" s="84"/>
      <c r="F12369" s="84"/>
      <c r="G12369" s="85" t="n">
        <v>8.87</v>
      </c>
    </row>
    <row r="12370" customFormat="false" ht="15" hidden="false" customHeight="false" outlineLevel="0" collapsed="false">
      <c r="A12370" s="84" t="s">
        <v>1358</v>
      </c>
      <c r="B12370" s="84"/>
      <c r="C12370" s="84"/>
      <c r="D12370" s="84"/>
      <c r="E12370" s="84"/>
      <c r="F12370" s="84"/>
      <c r="G12370" s="85" t="n">
        <v>0</v>
      </c>
    </row>
    <row r="12371" customFormat="false" ht="15" hidden="false" customHeight="false" outlineLevel="0" collapsed="false">
      <c r="A12371" s="84" t="s">
        <v>1359</v>
      </c>
      <c r="B12371" s="84"/>
      <c r="C12371" s="84"/>
      <c r="D12371" s="84"/>
      <c r="E12371" s="84"/>
      <c r="F12371" s="84"/>
      <c r="G12371" s="85" t="n">
        <v>8.87</v>
      </c>
    </row>
    <row r="12372" customFormat="false" ht="15" hidden="false" customHeight="false" outlineLevel="0" collapsed="false">
      <c r="A12372" s="84" t="s">
        <v>1360</v>
      </c>
      <c r="B12372" s="84"/>
      <c r="C12372" s="84"/>
      <c r="D12372" s="84"/>
      <c r="E12372" s="84"/>
      <c r="F12372" s="84"/>
      <c r="G12372" s="85" t="n">
        <v>43.46</v>
      </c>
    </row>
    <row r="12373" customFormat="false" ht="15" hidden="false" customHeight="false" outlineLevel="0" collapsed="false">
      <c r="A12373" s="84" t="s">
        <v>1361</v>
      </c>
      <c r="B12373" s="84"/>
      <c r="C12373" s="84"/>
      <c r="D12373" s="84"/>
      <c r="E12373" s="84"/>
      <c r="F12373" s="84"/>
      <c r="G12373" s="85" t="n">
        <v>200</v>
      </c>
    </row>
    <row r="12374" customFormat="false" ht="15" hidden="false" customHeight="false" outlineLevel="0" collapsed="false">
      <c r="A12374" s="84" t="s">
        <v>1362</v>
      </c>
      <c r="B12374" s="84"/>
      <c r="C12374" s="84"/>
      <c r="D12374" s="84"/>
      <c r="E12374" s="84"/>
      <c r="F12374" s="84"/>
      <c r="G12374" s="85" t="n">
        <f aca="false">G12372*G12373</f>
        <v>8692</v>
      </c>
    </row>
    <row r="12375" customFormat="false" ht="15" hidden="false" customHeight="false" outlineLevel="0" collapsed="false">
      <c r="A12375" s="86"/>
      <c r="B12375" s="86"/>
      <c r="C12375" s="86"/>
      <c r="D12375" s="86"/>
      <c r="E12375" s="86"/>
      <c r="F12375" s="86"/>
      <c r="G12375" s="86"/>
    </row>
    <row r="12376" customFormat="false" ht="25.5" hidden="false" customHeight="false" outlineLevel="0" collapsed="false">
      <c r="A12376" s="76" t="s">
        <v>1315</v>
      </c>
      <c r="B12376" s="76" t="s">
        <v>1316</v>
      </c>
      <c r="C12376" s="77" t="s">
        <v>17</v>
      </c>
      <c r="D12376" s="77" t="s">
        <v>1314</v>
      </c>
      <c r="E12376" s="78"/>
      <c r="F12376" s="79"/>
      <c r="G12376" s="79"/>
    </row>
    <row r="12377" customFormat="false" ht="38.25" hidden="false" customHeight="false" outlineLevel="0" collapsed="false">
      <c r="A12377" s="80" t="n">
        <v>37372</v>
      </c>
      <c r="B12377" s="81" t="s">
        <v>2247</v>
      </c>
      <c r="C12377" s="82" t="s">
        <v>1343</v>
      </c>
      <c r="D12377" s="82" t="s">
        <v>1314</v>
      </c>
      <c r="E12377" s="78" t="n">
        <v>1760</v>
      </c>
      <c r="F12377" s="83" t="n">
        <v>0.34</v>
      </c>
      <c r="G12377" s="83" t="n">
        <v>598.4</v>
      </c>
    </row>
    <row r="12378" customFormat="false" ht="38.25" hidden="false" customHeight="false" outlineLevel="0" collapsed="false">
      <c r="A12378" s="80" t="n">
        <v>37373</v>
      </c>
      <c r="B12378" s="81" t="s">
        <v>2248</v>
      </c>
      <c r="C12378" s="82" t="s">
        <v>1343</v>
      </c>
      <c r="D12378" s="82" t="s">
        <v>1314</v>
      </c>
      <c r="E12378" s="78" t="n">
        <v>1760</v>
      </c>
      <c r="F12378" s="83" t="n">
        <v>0.07</v>
      </c>
      <c r="G12378" s="83" t="n">
        <v>123.2</v>
      </c>
    </row>
    <row r="12379" customFormat="false" ht="15" hidden="false" customHeight="false" outlineLevel="0" collapsed="false">
      <c r="A12379" s="80" t="n">
        <v>4069</v>
      </c>
      <c r="B12379" s="81" t="s">
        <v>2251</v>
      </c>
      <c r="C12379" s="82" t="s">
        <v>1968</v>
      </c>
      <c r="D12379" s="82" t="s">
        <v>1314</v>
      </c>
      <c r="E12379" s="78" t="n">
        <v>1760</v>
      </c>
      <c r="F12379" s="83" t="n">
        <v>25.23</v>
      </c>
      <c r="G12379" s="83" t="n">
        <v>44404.8</v>
      </c>
    </row>
    <row r="12380" customFormat="false" ht="25.5" hidden="false" customHeight="false" outlineLevel="0" collapsed="false">
      <c r="A12380" s="80" t="s">
        <v>2249</v>
      </c>
      <c r="B12380" s="81" t="s">
        <v>2250</v>
      </c>
      <c r="C12380" s="82" t="s">
        <v>17</v>
      </c>
      <c r="D12380" s="82" t="s">
        <v>1314</v>
      </c>
      <c r="E12380" s="78" t="n">
        <v>88</v>
      </c>
      <c r="F12380" s="83" t="n">
        <v>0.82</v>
      </c>
      <c r="G12380" s="83" t="n">
        <v>72.16</v>
      </c>
    </row>
    <row r="12381" customFormat="false" ht="15" hidden="false" customHeight="false" outlineLevel="0" collapsed="false">
      <c r="A12381" s="84" t="s">
        <v>1353</v>
      </c>
      <c r="B12381" s="84"/>
      <c r="C12381" s="84"/>
      <c r="D12381" s="84"/>
      <c r="E12381" s="84"/>
      <c r="F12381" s="84"/>
      <c r="G12381" s="85" t="n">
        <v>25.23</v>
      </c>
    </row>
    <row r="12382" customFormat="false" ht="15" hidden="false" customHeight="false" outlineLevel="0" collapsed="false">
      <c r="A12382" s="84" t="s">
        <v>1354</v>
      </c>
      <c r="B12382" s="84"/>
      <c r="C12382" s="84"/>
      <c r="D12382" s="84"/>
      <c r="E12382" s="84"/>
      <c r="F12382" s="84"/>
      <c r="G12382" s="85" t="n">
        <v>0.45</v>
      </c>
    </row>
    <row r="12383" customFormat="false" ht="15" hidden="false" customHeight="false" outlineLevel="0" collapsed="false">
      <c r="A12383" s="84" t="s">
        <v>1355</v>
      </c>
      <c r="B12383" s="84"/>
      <c r="C12383" s="84"/>
      <c r="D12383" s="84"/>
      <c r="E12383" s="84"/>
      <c r="F12383" s="84"/>
      <c r="G12383" s="85" t="n">
        <v>25.68</v>
      </c>
    </row>
    <row r="12384" customFormat="false" ht="15" hidden="false" customHeight="false" outlineLevel="0" collapsed="false">
      <c r="A12384" s="84" t="s">
        <v>1356</v>
      </c>
      <c r="B12384" s="84"/>
      <c r="C12384" s="84"/>
      <c r="D12384" s="84"/>
      <c r="E12384" s="84"/>
      <c r="F12384" s="84"/>
      <c r="G12384" s="85" t="n">
        <v>0</v>
      </c>
    </row>
    <row r="12385" customFormat="false" ht="15" hidden="false" customHeight="false" outlineLevel="0" collapsed="false">
      <c r="A12385" s="84" t="s">
        <v>1357</v>
      </c>
      <c r="B12385" s="84"/>
      <c r="C12385" s="84"/>
      <c r="D12385" s="84"/>
      <c r="E12385" s="84"/>
      <c r="F12385" s="84"/>
      <c r="G12385" s="85" t="n">
        <v>6.59</v>
      </c>
    </row>
    <row r="12386" customFormat="false" ht="15" hidden="false" customHeight="false" outlineLevel="0" collapsed="false">
      <c r="A12386" s="84" t="s">
        <v>1358</v>
      </c>
      <c r="B12386" s="84"/>
      <c r="C12386" s="84"/>
      <c r="D12386" s="84"/>
      <c r="E12386" s="84"/>
      <c r="F12386" s="84"/>
      <c r="G12386" s="85" t="n">
        <v>0</v>
      </c>
    </row>
    <row r="12387" customFormat="false" ht="15" hidden="false" customHeight="false" outlineLevel="0" collapsed="false">
      <c r="A12387" s="84" t="s">
        <v>1359</v>
      </c>
      <c r="B12387" s="84"/>
      <c r="C12387" s="84"/>
      <c r="D12387" s="84"/>
      <c r="E12387" s="84"/>
      <c r="F12387" s="84"/>
      <c r="G12387" s="85" t="n">
        <v>6.59</v>
      </c>
    </row>
    <row r="12388" customFormat="false" ht="15" hidden="false" customHeight="false" outlineLevel="0" collapsed="false">
      <c r="A12388" s="84" t="s">
        <v>1360</v>
      </c>
      <c r="B12388" s="84"/>
      <c r="C12388" s="84"/>
      <c r="D12388" s="84"/>
      <c r="E12388" s="84"/>
      <c r="F12388" s="84"/>
      <c r="G12388" s="85" t="n">
        <v>32.27</v>
      </c>
    </row>
    <row r="12389" customFormat="false" ht="15" hidden="false" customHeight="false" outlineLevel="0" collapsed="false">
      <c r="A12389" s="84" t="s">
        <v>1361</v>
      </c>
      <c r="B12389" s="84"/>
      <c r="C12389" s="84"/>
      <c r="D12389" s="84"/>
      <c r="E12389" s="84"/>
      <c r="F12389" s="84"/>
      <c r="G12389" s="85" t="n">
        <v>1760</v>
      </c>
    </row>
    <row r="12390" customFormat="false" ht="15" hidden="false" customHeight="false" outlineLevel="0" collapsed="false">
      <c r="A12390" s="84" t="s">
        <v>1362</v>
      </c>
      <c r="B12390" s="84"/>
      <c r="C12390" s="84"/>
      <c r="D12390" s="84"/>
      <c r="E12390" s="84"/>
      <c r="F12390" s="84"/>
      <c r="G12390" s="85" t="n">
        <f aca="false">G12388*G12389</f>
        <v>56795.2</v>
      </c>
      <c r="I12390" s="87"/>
    </row>
    <row r="12391" customFormat="false" ht="15" hidden="false" customHeight="false" outlineLevel="0" collapsed="false">
      <c r="A12391" s="86"/>
      <c r="B12391" s="86"/>
      <c r="C12391" s="86"/>
      <c r="D12391" s="86"/>
      <c r="E12391" s="86"/>
      <c r="F12391" s="86"/>
      <c r="G12391" s="86"/>
    </row>
    <row r="12392" customFormat="false" ht="15" hidden="false" customHeight="true" outlineLevel="0" collapsed="false">
      <c r="A12392" s="30" t="n">
        <v>27</v>
      </c>
      <c r="B12392" s="30" t="s">
        <v>808</v>
      </c>
      <c r="C12392" s="30"/>
      <c r="D12392" s="30"/>
      <c r="E12392" s="30"/>
      <c r="F12392" s="30"/>
      <c r="G12392" s="30"/>
    </row>
    <row r="12393" customFormat="false" ht="15" hidden="false" customHeight="true" outlineLevel="0" collapsed="false">
      <c r="A12393" s="30" t="s">
        <v>1317</v>
      </c>
      <c r="B12393" s="30" t="s">
        <v>810</v>
      </c>
      <c r="C12393" s="30"/>
      <c r="D12393" s="30"/>
      <c r="E12393" s="30"/>
      <c r="F12393" s="30"/>
      <c r="G12393" s="30"/>
    </row>
    <row r="12394" customFormat="false" ht="15" hidden="false" customHeight="false" outlineLevel="0" collapsed="false">
      <c r="A12394" s="30" t="s">
        <v>1318</v>
      </c>
      <c r="B12394" s="30" t="s">
        <v>812</v>
      </c>
      <c r="C12394" s="61" t="s">
        <v>17</v>
      </c>
      <c r="D12394" s="61" t="s">
        <v>18</v>
      </c>
      <c r="E12394" s="62"/>
      <c r="F12394" s="25"/>
      <c r="G12394" s="25"/>
    </row>
    <row r="12395" customFormat="false" ht="25.5" hidden="false" customHeight="false" outlineLevel="0" collapsed="false">
      <c r="A12395" s="63" t="s">
        <v>1349</v>
      </c>
      <c r="B12395" s="23" t="s">
        <v>1350</v>
      </c>
      <c r="C12395" s="24" t="s">
        <v>17</v>
      </c>
      <c r="D12395" s="24" t="s">
        <v>1314</v>
      </c>
      <c r="E12395" s="62" t="n">
        <v>578.03</v>
      </c>
      <c r="F12395" s="26" t="n">
        <v>12.54</v>
      </c>
      <c r="G12395" s="26" t="n">
        <v>7247.03</v>
      </c>
    </row>
    <row r="12396" customFormat="false" ht="15" hidden="false" customHeight="false" outlineLevel="0" collapsed="false">
      <c r="A12396" s="64" t="s">
        <v>1353</v>
      </c>
      <c r="B12396" s="64"/>
      <c r="C12396" s="64"/>
      <c r="D12396" s="64"/>
      <c r="E12396" s="64"/>
      <c r="F12396" s="64"/>
      <c r="G12396" s="65" t="n">
        <v>17.51</v>
      </c>
    </row>
    <row r="12397" customFormat="false" ht="15" hidden="false" customHeight="false" outlineLevel="0" collapsed="false">
      <c r="A12397" s="64" t="s">
        <v>1354</v>
      </c>
      <c r="B12397" s="64"/>
      <c r="C12397" s="64"/>
      <c r="D12397" s="64"/>
      <c r="E12397" s="64"/>
      <c r="F12397" s="64"/>
      <c r="G12397" s="65" t="n">
        <v>8.81</v>
      </c>
    </row>
    <row r="12398" customFormat="false" ht="15" hidden="false" customHeight="false" outlineLevel="0" collapsed="false">
      <c r="A12398" s="64" t="s">
        <v>1355</v>
      </c>
      <c r="B12398" s="64"/>
      <c r="C12398" s="64"/>
      <c r="D12398" s="64"/>
      <c r="E12398" s="64"/>
      <c r="F12398" s="64"/>
      <c r="G12398" s="65" t="n">
        <v>26.33</v>
      </c>
    </row>
    <row r="12399" customFormat="false" ht="15" hidden="false" customHeight="false" outlineLevel="0" collapsed="false">
      <c r="A12399" s="64" t="s">
        <v>1356</v>
      </c>
      <c r="B12399" s="64"/>
      <c r="C12399" s="64"/>
      <c r="D12399" s="64"/>
      <c r="E12399" s="64"/>
      <c r="F12399" s="64"/>
      <c r="G12399" s="65" t="n">
        <v>0</v>
      </c>
    </row>
    <row r="12400" customFormat="false" ht="15" hidden="false" customHeight="false" outlineLevel="0" collapsed="false">
      <c r="A12400" s="64" t="s">
        <v>1357</v>
      </c>
      <c r="B12400" s="64"/>
      <c r="C12400" s="64"/>
      <c r="D12400" s="64"/>
      <c r="E12400" s="64"/>
      <c r="F12400" s="64"/>
      <c r="G12400" s="65" t="n">
        <v>6.75</v>
      </c>
    </row>
    <row r="12401" customFormat="false" ht="15" hidden="false" customHeight="false" outlineLevel="0" collapsed="false">
      <c r="A12401" s="64" t="s">
        <v>1358</v>
      </c>
      <c r="B12401" s="64"/>
      <c r="C12401" s="64"/>
      <c r="D12401" s="64"/>
      <c r="E12401" s="64"/>
      <c r="F12401" s="64"/>
      <c r="G12401" s="65" t="n">
        <v>0</v>
      </c>
    </row>
    <row r="12402" customFormat="false" ht="15" hidden="false" customHeight="false" outlineLevel="0" collapsed="false">
      <c r="A12402" s="64" t="s">
        <v>1359</v>
      </c>
      <c r="B12402" s="64"/>
      <c r="C12402" s="64"/>
      <c r="D12402" s="64"/>
      <c r="E12402" s="64"/>
      <c r="F12402" s="64"/>
      <c r="G12402" s="65" t="n">
        <v>6.75</v>
      </c>
    </row>
    <row r="12403" customFormat="false" ht="15" hidden="false" customHeight="false" outlineLevel="0" collapsed="false">
      <c r="A12403" s="64" t="s">
        <v>1360</v>
      </c>
      <c r="B12403" s="64"/>
      <c r="C12403" s="64"/>
      <c r="D12403" s="64"/>
      <c r="E12403" s="64"/>
      <c r="F12403" s="64"/>
      <c r="G12403" s="65" t="n">
        <v>33.08</v>
      </c>
    </row>
    <row r="12404" customFormat="false" ht="15" hidden="false" customHeight="false" outlineLevel="0" collapsed="false">
      <c r="A12404" s="64" t="s">
        <v>1361</v>
      </c>
      <c r="B12404" s="64"/>
      <c r="C12404" s="64"/>
      <c r="D12404" s="64"/>
      <c r="E12404" s="64"/>
      <c r="F12404" s="64"/>
      <c r="G12404" s="65" t="n">
        <v>275.25</v>
      </c>
    </row>
    <row r="12405" customFormat="false" ht="15" hidden="false" customHeight="false" outlineLevel="0" collapsed="false">
      <c r="A12405" s="64" t="s">
        <v>1362</v>
      </c>
      <c r="B12405" s="64"/>
      <c r="C12405" s="64"/>
      <c r="D12405" s="64"/>
      <c r="E12405" s="64"/>
      <c r="F12405" s="64"/>
      <c r="G12405" s="65" t="n">
        <f aca="false">G12403*G12404</f>
        <v>9105.27</v>
      </c>
    </row>
    <row r="12406" customFormat="false" ht="15" hidden="false" customHeight="false" outlineLevel="0" collapsed="false">
      <c r="A12406" s="66"/>
      <c r="B12406" s="66"/>
      <c r="C12406" s="66"/>
      <c r="D12406" s="66"/>
      <c r="E12406" s="66"/>
      <c r="F12406" s="66"/>
      <c r="G12406" s="66"/>
    </row>
    <row r="12407" customFormat="false" ht="15" hidden="false" customHeight="true" outlineLevel="0" collapsed="false">
      <c r="A12407" s="30" t="s">
        <v>1319</v>
      </c>
      <c r="B12407" s="30" t="s">
        <v>1320</v>
      </c>
      <c r="C12407" s="30"/>
      <c r="D12407" s="30"/>
      <c r="E12407" s="30"/>
      <c r="F12407" s="30"/>
      <c r="G12407" s="30"/>
    </row>
    <row r="12408" customFormat="false" ht="25.5" hidden="false" customHeight="false" outlineLevel="0" collapsed="false">
      <c r="A12408" s="30" t="s">
        <v>1321</v>
      </c>
      <c r="B12408" s="30" t="s">
        <v>73</v>
      </c>
      <c r="C12408" s="61" t="s">
        <v>17</v>
      </c>
      <c r="D12408" s="61" t="s">
        <v>28</v>
      </c>
      <c r="E12408" s="62"/>
      <c r="F12408" s="25"/>
      <c r="G12408" s="25"/>
    </row>
    <row r="12409" customFormat="false" ht="25.5" hidden="false" customHeight="false" outlineLevel="0" collapsed="false">
      <c r="A12409" s="63" t="s">
        <v>1349</v>
      </c>
      <c r="B12409" s="23" t="s">
        <v>1350</v>
      </c>
      <c r="C12409" s="24" t="s">
        <v>17</v>
      </c>
      <c r="D12409" s="24" t="s">
        <v>1314</v>
      </c>
      <c r="E12409" s="62" t="n">
        <v>3.68</v>
      </c>
      <c r="F12409" s="26" t="n">
        <v>12.54</v>
      </c>
      <c r="G12409" s="26" t="n">
        <v>46.14</v>
      </c>
    </row>
    <row r="12410" customFormat="false" ht="38.25" hidden="false" customHeight="false" outlineLevel="0" collapsed="false">
      <c r="A12410" s="63" t="s">
        <v>1377</v>
      </c>
      <c r="B12410" s="23" t="s">
        <v>1378</v>
      </c>
      <c r="C12410" s="24" t="s">
        <v>1379</v>
      </c>
      <c r="D12410" s="24" t="s">
        <v>28</v>
      </c>
      <c r="E12410" s="62" t="n">
        <v>2</v>
      </c>
      <c r="F12410" s="26" t="n">
        <v>27.5</v>
      </c>
      <c r="G12410" s="26" t="n">
        <v>55</v>
      </c>
    </row>
    <row r="12411" customFormat="false" ht="15" hidden="false" customHeight="false" outlineLevel="0" collapsed="false">
      <c r="A12411" s="64" t="s">
        <v>1353</v>
      </c>
      <c r="B12411" s="64"/>
      <c r="C12411" s="64"/>
      <c r="D12411" s="64"/>
      <c r="E12411" s="64"/>
      <c r="F12411" s="64"/>
      <c r="G12411" s="65" t="n">
        <v>3.84</v>
      </c>
    </row>
    <row r="12412" customFormat="false" ht="15" hidden="false" customHeight="false" outlineLevel="0" collapsed="false">
      <c r="A12412" s="64" t="s">
        <v>1354</v>
      </c>
      <c r="B12412" s="64"/>
      <c r="C12412" s="64"/>
      <c r="D12412" s="64"/>
      <c r="E12412" s="64"/>
      <c r="F12412" s="64"/>
      <c r="G12412" s="65" t="n">
        <v>8.81</v>
      </c>
    </row>
    <row r="12413" customFormat="false" ht="15" hidden="false" customHeight="false" outlineLevel="0" collapsed="false">
      <c r="A12413" s="64" t="s">
        <v>1355</v>
      </c>
      <c r="B12413" s="64"/>
      <c r="C12413" s="64"/>
      <c r="D12413" s="64"/>
      <c r="E12413" s="64"/>
      <c r="F12413" s="64"/>
      <c r="G12413" s="65" t="n">
        <v>12.64</v>
      </c>
    </row>
    <row r="12414" customFormat="false" ht="15" hidden="false" customHeight="false" outlineLevel="0" collapsed="false">
      <c r="A12414" s="64" t="s">
        <v>1356</v>
      </c>
      <c r="B12414" s="64"/>
      <c r="C12414" s="64"/>
      <c r="D12414" s="64"/>
      <c r="E12414" s="64"/>
      <c r="F12414" s="64"/>
      <c r="G12414" s="65" t="n">
        <v>0</v>
      </c>
    </row>
    <row r="12415" customFormat="false" ht="15" hidden="false" customHeight="false" outlineLevel="0" collapsed="false">
      <c r="A12415" s="64" t="s">
        <v>1357</v>
      </c>
      <c r="B12415" s="64"/>
      <c r="C12415" s="64"/>
      <c r="D12415" s="64"/>
      <c r="E12415" s="64"/>
      <c r="F12415" s="64"/>
      <c r="G12415" s="65" t="n">
        <v>3.24</v>
      </c>
    </row>
    <row r="12416" customFormat="false" ht="15" hidden="false" customHeight="false" outlineLevel="0" collapsed="false">
      <c r="A12416" s="64" t="s">
        <v>1358</v>
      </c>
      <c r="B12416" s="64"/>
      <c r="C12416" s="64"/>
      <c r="D12416" s="64"/>
      <c r="E12416" s="64"/>
      <c r="F12416" s="64"/>
      <c r="G12416" s="65" t="n">
        <v>0</v>
      </c>
    </row>
    <row r="12417" customFormat="false" ht="15" hidden="false" customHeight="false" outlineLevel="0" collapsed="false">
      <c r="A12417" s="64" t="s">
        <v>1359</v>
      </c>
      <c r="B12417" s="64"/>
      <c r="C12417" s="64"/>
      <c r="D12417" s="64"/>
      <c r="E12417" s="64"/>
      <c r="F12417" s="64"/>
      <c r="G12417" s="65" t="n">
        <v>3.24</v>
      </c>
    </row>
    <row r="12418" customFormat="false" ht="15" hidden="false" customHeight="false" outlineLevel="0" collapsed="false">
      <c r="A12418" s="64" t="s">
        <v>1360</v>
      </c>
      <c r="B12418" s="64"/>
      <c r="C12418" s="64"/>
      <c r="D12418" s="64"/>
      <c r="E12418" s="64"/>
      <c r="F12418" s="64"/>
      <c r="G12418" s="65" t="n">
        <v>15.89</v>
      </c>
    </row>
    <row r="12419" customFormat="false" ht="15" hidden="false" customHeight="false" outlineLevel="0" collapsed="false">
      <c r="A12419" s="64" t="s">
        <v>1361</v>
      </c>
      <c r="B12419" s="64"/>
      <c r="C12419" s="64"/>
      <c r="D12419" s="64"/>
      <c r="E12419" s="64"/>
      <c r="F12419" s="64"/>
      <c r="G12419" s="65" t="n">
        <v>8</v>
      </c>
    </row>
    <row r="12420" customFormat="false" ht="15" hidden="false" customHeight="false" outlineLevel="0" collapsed="false">
      <c r="A12420" s="64" t="s">
        <v>1362</v>
      </c>
      <c r="B12420" s="64"/>
      <c r="C12420" s="64"/>
      <c r="D12420" s="64"/>
      <c r="E12420" s="64"/>
      <c r="F12420" s="64"/>
      <c r="G12420" s="65" t="n">
        <f aca="false">G12418*G12419</f>
        <v>127.12</v>
      </c>
    </row>
    <row r="12421" customFormat="false" ht="15" hidden="false" customHeight="false" outlineLevel="0" collapsed="false">
      <c r="A12421" s="66"/>
      <c r="B12421" s="66"/>
      <c r="C12421" s="66"/>
      <c r="D12421" s="66"/>
      <c r="E12421" s="66"/>
      <c r="F12421" s="66"/>
      <c r="G12421" s="66"/>
    </row>
    <row r="12422" customFormat="false" ht="15" hidden="false" customHeight="false" outlineLevel="0" collapsed="false">
      <c r="A12422" s="30" t="s">
        <v>1322</v>
      </c>
      <c r="B12422" s="30" t="s">
        <v>1323</v>
      </c>
      <c r="C12422" s="61" t="s">
        <v>17</v>
      </c>
      <c r="D12422" s="61" t="s">
        <v>18</v>
      </c>
      <c r="E12422" s="62"/>
      <c r="F12422" s="25"/>
      <c r="G12422" s="25"/>
    </row>
    <row r="12423" customFormat="false" ht="25.5" hidden="false" customHeight="false" outlineLevel="0" collapsed="false">
      <c r="A12423" s="63" t="s">
        <v>1363</v>
      </c>
      <c r="B12423" s="23" t="s">
        <v>1364</v>
      </c>
      <c r="C12423" s="24" t="s">
        <v>17</v>
      </c>
      <c r="D12423" s="24" t="s">
        <v>1314</v>
      </c>
      <c r="E12423" s="62" t="n">
        <v>0.4</v>
      </c>
      <c r="F12423" s="26" t="n">
        <v>15.53</v>
      </c>
      <c r="G12423" s="26" t="n">
        <v>6.21</v>
      </c>
    </row>
    <row r="12424" customFormat="false" ht="25.5" hidden="false" customHeight="false" outlineLevel="0" collapsed="false">
      <c r="A12424" s="63" t="s">
        <v>1349</v>
      </c>
      <c r="B12424" s="23" t="s">
        <v>1350</v>
      </c>
      <c r="C12424" s="24" t="s">
        <v>17</v>
      </c>
      <c r="D12424" s="24" t="s">
        <v>1314</v>
      </c>
      <c r="E12424" s="62" t="n">
        <v>4</v>
      </c>
      <c r="F12424" s="26" t="n">
        <v>12.54</v>
      </c>
      <c r="G12424" s="26" t="n">
        <v>50.15</v>
      </c>
    </row>
    <row r="12425" customFormat="false" ht="15" hidden="false" customHeight="false" outlineLevel="0" collapsed="false">
      <c r="A12425" s="64" t="s">
        <v>1353</v>
      </c>
      <c r="B12425" s="64"/>
      <c r="C12425" s="64"/>
      <c r="D12425" s="64"/>
      <c r="E12425" s="64"/>
      <c r="F12425" s="64"/>
      <c r="G12425" s="65" t="n">
        <v>3.79</v>
      </c>
    </row>
    <row r="12426" customFormat="false" ht="15" hidden="false" customHeight="false" outlineLevel="0" collapsed="false">
      <c r="A12426" s="64" t="s">
        <v>1354</v>
      </c>
      <c r="B12426" s="64"/>
      <c r="C12426" s="64"/>
      <c r="D12426" s="64"/>
      <c r="E12426" s="64"/>
      <c r="F12426" s="64"/>
      <c r="G12426" s="65" t="n">
        <v>1.85</v>
      </c>
    </row>
    <row r="12427" customFormat="false" ht="15" hidden="false" customHeight="false" outlineLevel="0" collapsed="false">
      <c r="A12427" s="64" t="s">
        <v>1355</v>
      </c>
      <c r="B12427" s="64"/>
      <c r="C12427" s="64"/>
      <c r="D12427" s="64"/>
      <c r="E12427" s="64"/>
      <c r="F12427" s="64"/>
      <c r="G12427" s="65" t="n">
        <v>5.64</v>
      </c>
    </row>
    <row r="12428" customFormat="false" ht="15" hidden="false" customHeight="false" outlineLevel="0" collapsed="false">
      <c r="A12428" s="64" t="s">
        <v>1356</v>
      </c>
      <c r="B12428" s="64"/>
      <c r="C12428" s="64"/>
      <c r="D12428" s="64"/>
      <c r="E12428" s="64"/>
      <c r="F12428" s="64"/>
      <c r="G12428" s="65" t="n">
        <v>0</v>
      </c>
    </row>
    <row r="12429" customFormat="false" ht="15" hidden="false" customHeight="false" outlineLevel="0" collapsed="false">
      <c r="A12429" s="64" t="s">
        <v>1357</v>
      </c>
      <c r="B12429" s="64"/>
      <c r="C12429" s="64"/>
      <c r="D12429" s="64"/>
      <c r="E12429" s="64"/>
      <c r="F12429" s="64"/>
      <c r="G12429" s="65" t="n">
        <v>1.45</v>
      </c>
    </row>
    <row r="12430" customFormat="false" ht="15" hidden="false" customHeight="false" outlineLevel="0" collapsed="false">
      <c r="A12430" s="64" t="s">
        <v>1358</v>
      </c>
      <c r="B12430" s="64"/>
      <c r="C12430" s="64"/>
      <c r="D12430" s="64"/>
      <c r="E12430" s="64"/>
      <c r="F12430" s="64"/>
      <c r="G12430" s="65" t="n">
        <v>0</v>
      </c>
    </row>
    <row r="12431" customFormat="false" ht="15" hidden="false" customHeight="false" outlineLevel="0" collapsed="false">
      <c r="A12431" s="64" t="s">
        <v>1359</v>
      </c>
      <c r="B12431" s="64"/>
      <c r="C12431" s="64"/>
      <c r="D12431" s="64"/>
      <c r="E12431" s="64"/>
      <c r="F12431" s="64"/>
      <c r="G12431" s="65" t="n">
        <v>1.45</v>
      </c>
    </row>
    <row r="12432" customFormat="false" ht="15" hidden="false" customHeight="false" outlineLevel="0" collapsed="false">
      <c r="A12432" s="64" t="s">
        <v>1360</v>
      </c>
      <c r="B12432" s="64"/>
      <c r="C12432" s="64"/>
      <c r="D12432" s="64"/>
      <c r="E12432" s="64"/>
      <c r="F12432" s="64"/>
      <c r="G12432" s="65" t="n">
        <v>7.08</v>
      </c>
    </row>
    <row r="12433" customFormat="false" ht="15" hidden="false" customHeight="false" outlineLevel="0" collapsed="false">
      <c r="A12433" s="64" t="s">
        <v>1361</v>
      </c>
      <c r="B12433" s="64"/>
      <c r="C12433" s="64"/>
      <c r="D12433" s="64"/>
      <c r="E12433" s="64"/>
      <c r="F12433" s="64"/>
      <c r="G12433" s="65" t="n">
        <v>10</v>
      </c>
    </row>
    <row r="12434" customFormat="false" ht="15" hidden="false" customHeight="false" outlineLevel="0" collapsed="false">
      <c r="A12434" s="64" t="s">
        <v>1362</v>
      </c>
      <c r="B12434" s="64"/>
      <c r="C12434" s="64"/>
      <c r="D12434" s="64"/>
      <c r="E12434" s="64"/>
      <c r="F12434" s="64"/>
      <c r="G12434" s="65" t="n">
        <f aca="false">G12432*G12433</f>
        <v>70.8</v>
      </c>
    </row>
    <row r="12435" customFormat="false" ht="15" hidden="false" customHeight="false" outlineLevel="0" collapsed="false">
      <c r="A12435" s="66"/>
      <c r="B12435" s="66"/>
      <c r="C12435" s="66"/>
      <c r="D12435" s="66"/>
      <c r="E12435" s="66"/>
      <c r="F12435" s="66"/>
      <c r="G12435" s="66"/>
    </row>
    <row r="12436" customFormat="false" ht="15" hidden="false" customHeight="false" outlineLevel="0" collapsed="false">
      <c r="A12436" s="30" t="s">
        <v>1324</v>
      </c>
      <c r="B12436" s="30" t="s">
        <v>1325</v>
      </c>
      <c r="C12436" s="61" t="s">
        <v>17</v>
      </c>
      <c r="D12436" s="61" t="s">
        <v>18</v>
      </c>
      <c r="E12436" s="62"/>
      <c r="F12436" s="25"/>
      <c r="G12436" s="25"/>
    </row>
    <row r="12437" customFormat="false" ht="25.5" hidden="false" customHeight="false" outlineLevel="0" collapsed="false">
      <c r="A12437" s="63" t="s">
        <v>1363</v>
      </c>
      <c r="B12437" s="23" t="s">
        <v>1364</v>
      </c>
      <c r="C12437" s="24" t="s">
        <v>17</v>
      </c>
      <c r="D12437" s="24" t="s">
        <v>1314</v>
      </c>
      <c r="E12437" s="62" t="n">
        <v>22.9</v>
      </c>
      <c r="F12437" s="26" t="n">
        <v>15.53</v>
      </c>
      <c r="G12437" s="26" t="n">
        <v>355.61</v>
      </c>
    </row>
    <row r="12438" customFormat="false" ht="25.5" hidden="false" customHeight="false" outlineLevel="0" collapsed="false">
      <c r="A12438" s="63" t="s">
        <v>1349</v>
      </c>
      <c r="B12438" s="23" t="s">
        <v>1350</v>
      </c>
      <c r="C12438" s="24" t="s">
        <v>17</v>
      </c>
      <c r="D12438" s="24" t="s">
        <v>1314</v>
      </c>
      <c r="E12438" s="62" t="n">
        <v>2.29</v>
      </c>
      <c r="F12438" s="26" t="n">
        <v>12.54</v>
      </c>
      <c r="G12438" s="26" t="n">
        <v>28.71</v>
      </c>
    </row>
    <row r="12439" customFormat="false" ht="15" hidden="false" customHeight="false" outlineLevel="0" collapsed="false">
      <c r="A12439" s="64" t="s">
        <v>1353</v>
      </c>
      <c r="B12439" s="64"/>
      <c r="C12439" s="64"/>
      <c r="D12439" s="64"/>
      <c r="E12439" s="64"/>
      <c r="F12439" s="64"/>
      <c r="G12439" s="65" t="n">
        <v>3.65</v>
      </c>
    </row>
    <row r="12440" customFormat="false" ht="15" hidden="false" customHeight="false" outlineLevel="0" collapsed="false">
      <c r="A12440" s="64" t="s">
        <v>1354</v>
      </c>
      <c r="B12440" s="64"/>
      <c r="C12440" s="64"/>
      <c r="D12440" s="64"/>
      <c r="E12440" s="64"/>
      <c r="F12440" s="64"/>
      <c r="G12440" s="65" t="n">
        <v>1.39</v>
      </c>
    </row>
    <row r="12441" customFormat="false" ht="15" hidden="false" customHeight="false" outlineLevel="0" collapsed="false">
      <c r="A12441" s="64" t="s">
        <v>1355</v>
      </c>
      <c r="B12441" s="64"/>
      <c r="C12441" s="64"/>
      <c r="D12441" s="64"/>
      <c r="E12441" s="64"/>
      <c r="F12441" s="64"/>
      <c r="G12441" s="65" t="n">
        <v>5.03</v>
      </c>
    </row>
    <row r="12442" customFormat="false" ht="15" hidden="false" customHeight="false" outlineLevel="0" collapsed="false">
      <c r="A12442" s="64" t="s">
        <v>1356</v>
      </c>
      <c r="B12442" s="64"/>
      <c r="C12442" s="64"/>
      <c r="D12442" s="64"/>
      <c r="E12442" s="64"/>
      <c r="F12442" s="64"/>
      <c r="G12442" s="65" t="n">
        <v>0</v>
      </c>
    </row>
    <row r="12443" customFormat="false" ht="15" hidden="false" customHeight="false" outlineLevel="0" collapsed="false">
      <c r="A12443" s="64" t="s">
        <v>1357</v>
      </c>
      <c r="B12443" s="64"/>
      <c r="C12443" s="64"/>
      <c r="D12443" s="64"/>
      <c r="E12443" s="64"/>
      <c r="F12443" s="64"/>
      <c r="G12443" s="65" t="n">
        <v>1.29</v>
      </c>
    </row>
    <row r="12444" customFormat="false" ht="15" hidden="false" customHeight="false" outlineLevel="0" collapsed="false">
      <c r="A12444" s="64" t="s">
        <v>1358</v>
      </c>
      <c r="B12444" s="64"/>
      <c r="C12444" s="64"/>
      <c r="D12444" s="64"/>
      <c r="E12444" s="64"/>
      <c r="F12444" s="64"/>
      <c r="G12444" s="65" t="n">
        <v>0</v>
      </c>
    </row>
    <row r="12445" customFormat="false" ht="15" hidden="false" customHeight="false" outlineLevel="0" collapsed="false">
      <c r="A12445" s="64" t="s">
        <v>1359</v>
      </c>
      <c r="B12445" s="64"/>
      <c r="C12445" s="64"/>
      <c r="D12445" s="64"/>
      <c r="E12445" s="64"/>
      <c r="F12445" s="64"/>
      <c r="G12445" s="65" t="n">
        <v>1.29</v>
      </c>
    </row>
    <row r="12446" customFormat="false" ht="15" hidden="false" customHeight="false" outlineLevel="0" collapsed="false">
      <c r="A12446" s="64" t="s">
        <v>1360</v>
      </c>
      <c r="B12446" s="64"/>
      <c r="C12446" s="64"/>
      <c r="D12446" s="64"/>
      <c r="E12446" s="64"/>
      <c r="F12446" s="64"/>
      <c r="G12446" s="65" t="n">
        <v>6.33</v>
      </c>
    </row>
    <row r="12447" customFormat="false" ht="15" hidden="false" customHeight="false" outlineLevel="0" collapsed="false">
      <c r="A12447" s="64" t="s">
        <v>1361</v>
      </c>
      <c r="B12447" s="64"/>
      <c r="C12447" s="64"/>
      <c r="D12447" s="64"/>
      <c r="E12447" s="64"/>
      <c r="F12447" s="64"/>
      <c r="G12447" s="65" t="n">
        <v>76.34</v>
      </c>
    </row>
    <row r="12448" customFormat="false" ht="15" hidden="false" customHeight="false" outlineLevel="0" collapsed="false">
      <c r="A12448" s="64" t="s">
        <v>1362</v>
      </c>
      <c r="B12448" s="64"/>
      <c r="C12448" s="64"/>
      <c r="D12448" s="64"/>
      <c r="E12448" s="64"/>
      <c r="F12448" s="64"/>
      <c r="G12448" s="65" t="n">
        <f aca="false">G12446*G12447</f>
        <v>483.2322</v>
      </c>
    </row>
    <row r="12449" customFormat="false" ht="15" hidden="false" customHeight="false" outlineLevel="0" collapsed="false">
      <c r="A12449" s="66"/>
      <c r="B12449" s="66"/>
      <c r="C12449" s="66"/>
      <c r="D12449" s="66"/>
      <c r="E12449" s="66"/>
      <c r="F12449" s="66"/>
      <c r="G12449" s="66"/>
    </row>
    <row r="12450" customFormat="false" ht="15" hidden="false" customHeight="true" outlineLevel="0" collapsed="false">
      <c r="A12450" s="30" t="s">
        <v>1326</v>
      </c>
      <c r="B12450" s="30" t="s">
        <v>1327</v>
      </c>
      <c r="C12450" s="30"/>
      <c r="D12450" s="30"/>
      <c r="E12450" s="30"/>
      <c r="F12450" s="30"/>
      <c r="G12450" s="30"/>
    </row>
    <row r="12451" customFormat="false" ht="25.5" hidden="false" customHeight="false" outlineLevel="0" collapsed="false">
      <c r="A12451" s="30" t="s">
        <v>1328</v>
      </c>
      <c r="B12451" s="30" t="s">
        <v>1329</v>
      </c>
      <c r="C12451" s="61" t="s">
        <v>17</v>
      </c>
      <c r="D12451" s="61" t="s">
        <v>18</v>
      </c>
      <c r="E12451" s="62"/>
      <c r="F12451" s="25"/>
      <c r="G12451" s="25"/>
    </row>
    <row r="12452" customFormat="false" ht="25.5" hidden="false" customHeight="false" outlineLevel="0" collapsed="false">
      <c r="A12452" s="63" t="n">
        <v>88255</v>
      </c>
      <c r="B12452" s="23" t="s">
        <v>2252</v>
      </c>
      <c r="C12452" s="24" t="s">
        <v>17</v>
      </c>
      <c r="D12452" s="24" t="s">
        <v>1314</v>
      </c>
      <c r="E12452" s="62" t="n">
        <v>122.43</v>
      </c>
      <c r="F12452" s="26" t="n">
        <v>26.37</v>
      </c>
      <c r="G12452" s="26" t="n">
        <v>3228.48</v>
      </c>
    </row>
    <row r="12453" customFormat="false" ht="25.5" hidden="false" customHeight="false" outlineLevel="0" collapsed="false">
      <c r="A12453" s="63" t="s">
        <v>2253</v>
      </c>
      <c r="B12453" s="23" t="s">
        <v>1313</v>
      </c>
      <c r="C12453" s="24" t="s">
        <v>17</v>
      </c>
      <c r="D12453" s="24" t="s">
        <v>1314</v>
      </c>
      <c r="E12453" s="62" t="n">
        <v>24.49</v>
      </c>
      <c r="F12453" s="26" t="n">
        <v>34.59</v>
      </c>
      <c r="G12453" s="26" t="n">
        <v>847</v>
      </c>
    </row>
    <row r="12454" customFormat="false" ht="15" hidden="false" customHeight="false" outlineLevel="0" collapsed="false">
      <c r="A12454" s="64" t="s">
        <v>1353</v>
      </c>
      <c r="B12454" s="64"/>
      <c r="C12454" s="64"/>
      <c r="D12454" s="64"/>
      <c r="E12454" s="64"/>
      <c r="F12454" s="64"/>
      <c r="G12454" s="65" t="n">
        <v>1.71</v>
      </c>
    </row>
    <row r="12455" customFormat="false" ht="15" hidden="false" customHeight="false" outlineLevel="0" collapsed="false">
      <c r="A12455" s="64" t="s">
        <v>1354</v>
      </c>
      <c r="B12455" s="64"/>
      <c r="C12455" s="64"/>
      <c r="D12455" s="64"/>
      <c r="E12455" s="64"/>
      <c r="F12455" s="64"/>
      <c r="G12455" s="65" t="n">
        <v>6.62</v>
      </c>
    </row>
    <row r="12456" customFormat="false" ht="15" hidden="false" customHeight="false" outlineLevel="0" collapsed="false">
      <c r="A12456" s="64" t="s">
        <v>1355</v>
      </c>
      <c r="B12456" s="64"/>
      <c r="C12456" s="64"/>
      <c r="D12456" s="64"/>
      <c r="E12456" s="64"/>
      <c r="F12456" s="64"/>
      <c r="G12456" s="65" t="n">
        <v>8.32</v>
      </c>
    </row>
    <row r="12457" customFormat="false" ht="15" hidden="false" customHeight="false" outlineLevel="0" collapsed="false">
      <c r="A12457" s="64" t="s">
        <v>1356</v>
      </c>
      <c r="B12457" s="64"/>
      <c r="C12457" s="64"/>
      <c r="D12457" s="64"/>
      <c r="E12457" s="64"/>
      <c r="F12457" s="64"/>
      <c r="G12457" s="65" t="n">
        <v>0</v>
      </c>
    </row>
    <row r="12458" customFormat="false" ht="15" hidden="false" customHeight="false" outlineLevel="0" collapsed="false">
      <c r="A12458" s="64" t="s">
        <v>1357</v>
      </c>
      <c r="B12458" s="64"/>
      <c r="C12458" s="64"/>
      <c r="D12458" s="64"/>
      <c r="E12458" s="64"/>
      <c r="F12458" s="64"/>
      <c r="G12458" s="65" t="n">
        <v>2.13</v>
      </c>
    </row>
    <row r="12459" customFormat="false" ht="15" hidden="false" customHeight="false" outlineLevel="0" collapsed="false">
      <c r="A12459" s="64" t="s">
        <v>1358</v>
      </c>
      <c r="B12459" s="64"/>
      <c r="C12459" s="64"/>
      <c r="D12459" s="64"/>
      <c r="E12459" s="64"/>
      <c r="F12459" s="64"/>
      <c r="G12459" s="65" t="n">
        <v>0</v>
      </c>
    </row>
    <row r="12460" customFormat="false" ht="15" hidden="false" customHeight="false" outlineLevel="0" collapsed="false">
      <c r="A12460" s="64" t="s">
        <v>1359</v>
      </c>
      <c r="B12460" s="64"/>
      <c r="C12460" s="64"/>
      <c r="D12460" s="64"/>
      <c r="E12460" s="64"/>
      <c r="F12460" s="64"/>
      <c r="G12460" s="65" t="n">
        <v>2.13</v>
      </c>
    </row>
    <row r="12461" customFormat="false" ht="15" hidden="false" customHeight="false" outlineLevel="0" collapsed="false">
      <c r="A12461" s="64" t="s">
        <v>1360</v>
      </c>
      <c r="B12461" s="64"/>
      <c r="C12461" s="64"/>
      <c r="D12461" s="64"/>
      <c r="E12461" s="64"/>
      <c r="F12461" s="64"/>
      <c r="G12461" s="65" t="n">
        <v>10.46</v>
      </c>
    </row>
    <row r="12462" customFormat="false" ht="15" hidden="false" customHeight="false" outlineLevel="0" collapsed="false">
      <c r="A12462" s="64" t="s">
        <v>1361</v>
      </c>
      <c r="B12462" s="64"/>
      <c r="C12462" s="64"/>
      <c r="D12462" s="64"/>
      <c r="E12462" s="64"/>
      <c r="F12462" s="64"/>
      <c r="G12462" s="65" t="n">
        <v>489.72</v>
      </c>
    </row>
    <row r="12463" customFormat="false" ht="15" hidden="false" customHeight="false" outlineLevel="0" collapsed="false">
      <c r="A12463" s="64" t="s">
        <v>1362</v>
      </c>
      <c r="B12463" s="64"/>
      <c r="C12463" s="64"/>
      <c r="D12463" s="64"/>
      <c r="E12463" s="64"/>
      <c r="F12463" s="64"/>
      <c r="G12463" s="65" t="n">
        <f aca="false">G12461*G12462</f>
        <v>5122.4712</v>
      </c>
    </row>
    <row r="12464" customFormat="false" ht="15" hidden="false" customHeight="false" outlineLevel="0" collapsed="false">
      <c r="A12464" s="66"/>
      <c r="B12464" s="66"/>
      <c r="C12464" s="66"/>
      <c r="D12464" s="66"/>
      <c r="E12464" s="66"/>
      <c r="F12464" s="66"/>
      <c r="G12464" s="66"/>
    </row>
    <row r="12465" customFormat="false" ht="15" hidden="false" customHeight="true" outlineLevel="0" collapsed="false">
      <c r="A12465" s="30" t="s">
        <v>1330</v>
      </c>
      <c r="B12465" s="30" t="s">
        <v>1331</v>
      </c>
      <c r="C12465" s="30"/>
      <c r="D12465" s="30"/>
      <c r="E12465" s="30"/>
      <c r="F12465" s="30"/>
      <c r="G12465" s="30"/>
    </row>
    <row r="12466" customFormat="false" ht="15" hidden="false" customHeight="false" outlineLevel="0" collapsed="false">
      <c r="A12466" s="30" t="s">
        <v>1332</v>
      </c>
      <c r="B12466" s="30" t="s">
        <v>1331</v>
      </c>
      <c r="C12466" s="61" t="s">
        <v>17</v>
      </c>
      <c r="D12466" s="61" t="s">
        <v>23</v>
      </c>
      <c r="E12466" s="62"/>
      <c r="F12466" s="25"/>
      <c r="G12466" s="25"/>
    </row>
    <row r="12467" customFormat="false" ht="25.5" hidden="false" customHeight="false" outlineLevel="0" collapsed="false">
      <c r="A12467" s="63" t="s">
        <v>2254</v>
      </c>
      <c r="B12467" s="23" t="s">
        <v>1331</v>
      </c>
      <c r="C12467" s="24" t="s">
        <v>1786</v>
      </c>
      <c r="D12467" s="24" t="s">
        <v>23</v>
      </c>
      <c r="E12467" s="62" t="n">
        <v>1</v>
      </c>
      <c r="F12467" s="26" t="n">
        <v>1000</v>
      </c>
      <c r="G12467" s="26" t="n">
        <v>1000</v>
      </c>
    </row>
    <row r="12468" customFormat="false" ht="15" hidden="false" customHeight="false" outlineLevel="0" collapsed="false">
      <c r="A12468" s="64" t="s">
        <v>1353</v>
      </c>
      <c r="B12468" s="64"/>
      <c r="C12468" s="64"/>
      <c r="D12468" s="64"/>
      <c r="E12468" s="64"/>
      <c r="F12468" s="64"/>
      <c r="G12468" s="65" t="n">
        <v>0</v>
      </c>
    </row>
    <row r="12469" customFormat="false" ht="15" hidden="false" customHeight="false" outlineLevel="0" collapsed="false">
      <c r="A12469" s="64" t="s">
        <v>1354</v>
      </c>
      <c r="B12469" s="64"/>
      <c r="C12469" s="64"/>
      <c r="D12469" s="64"/>
      <c r="E12469" s="64"/>
      <c r="F12469" s="64"/>
      <c r="G12469" s="65" t="n">
        <v>1000</v>
      </c>
    </row>
    <row r="12470" customFormat="false" ht="15" hidden="false" customHeight="false" outlineLevel="0" collapsed="false">
      <c r="A12470" s="64" t="s">
        <v>1355</v>
      </c>
      <c r="B12470" s="64"/>
      <c r="C12470" s="64"/>
      <c r="D12470" s="64"/>
      <c r="E12470" s="64"/>
      <c r="F12470" s="64"/>
      <c r="G12470" s="65" t="n">
        <v>1000</v>
      </c>
    </row>
    <row r="12471" customFormat="false" ht="15" hidden="false" customHeight="false" outlineLevel="0" collapsed="false">
      <c r="A12471" s="64" t="s">
        <v>1356</v>
      </c>
      <c r="B12471" s="64"/>
      <c r="C12471" s="64"/>
      <c r="D12471" s="64"/>
      <c r="E12471" s="64"/>
      <c r="F12471" s="64"/>
      <c r="G12471" s="65" t="n">
        <v>0</v>
      </c>
    </row>
    <row r="12472" customFormat="false" ht="15" hidden="false" customHeight="false" outlineLevel="0" collapsed="false">
      <c r="A12472" s="64" t="s">
        <v>1357</v>
      </c>
      <c r="B12472" s="64"/>
      <c r="C12472" s="64"/>
      <c r="D12472" s="64"/>
      <c r="E12472" s="64"/>
      <c r="F12472" s="64"/>
      <c r="G12472" s="65" t="n">
        <v>256.5</v>
      </c>
    </row>
    <row r="12473" customFormat="false" ht="15" hidden="false" customHeight="false" outlineLevel="0" collapsed="false">
      <c r="A12473" s="64" t="s">
        <v>1358</v>
      </c>
      <c r="B12473" s="64"/>
      <c r="C12473" s="64"/>
      <c r="D12473" s="64"/>
      <c r="E12473" s="64"/>
      <c r="F12473" s="64"/>
      <c r="G12473" s="65" t="n">
        <v>0</v>
      </c>
    </row>
    <row r="12474" customFormat="false" ht="15" hidden="false" customHeight="false" outlineLevel="0" collapsed="false">
      <c r="A12474" s="64" t="s">
        <v>1359</v>
      </c>
      <c r="B12474" s="64"/>
      <c r="C12474" s="64"/>
      <c r="D12474" s="64"/>
      <c r="E12474" s="64"/>
      <c r="F12474" s="64"/>
      <c r="G12474" s="65" t="n">
        <v>256.5</v>
      </c>
    </row>
    <row r="12475" customFormat="false" ht="15" hidden="false" customHeight="false" outlineLevel="0" collapsed="false">
      <c r="A12475" s="64" t="s">
        <v>1360</v>
      </c>
      <c r="B12475" s="64"/>
      <c r="C12475" s="64"/>
      <c r="D12475" s="64"/>
      <c r="E12475" s="64"/>
      <c r="F12475" s="64"/>
      <c r="G12475" s="65" t="n">
        <v>1256.5</v>
      </c>
    </row>
    <row r="12476" customFormat="false" ht="15" hidden="false" customHeight="false" outlineLevel="0" collapsed="false">
      <c r="A12476" s="64" t="s">
        <v>1361</v>
      </c>
      <c r="B12476" s="64"/>
      <c r="C12476" s="64"/>
      <c r="D12476" s="64"/>
      <c r="E12476" s="64"/>
      <c r="F12476" s="64"/>
      <c r="G12476" s="65" t="n">
        <v>1</v>
      </c>
    </row>
    <row r="12477" customFormat="false" ht="15" hidden="false" customHeight="false" outlineLevel="0" collapsed="false">
      <c r="A12477" s="64" t="s">
        <v>1362</v>
      </c>
      <c r="B12477" s="64"/>
      <c r="C12477" s="64"/>
      <c r="D12477" s="64"/>
      <c r="E12477" s="64"/>
      <c r="F12477" s="64"/>
      <c r="G12477" s="65" t="n">
        <f aca="false">G12475*G12476</f>
        <v>1256.5</v>
      </c>
    </row>
    <row r="12478" customFormat="false" ht="15" hidden="false" customHeight="false" outlineLevel="0" collapsed="false">
      <c r="A12478" s="66"/>
      <c r="B12478" s="66"/>
      <c r="C12478" s="66"/>
      <c r="D12478" s="66"/>
      <c r="E12478" s="66"/>
      <c r="F12478" s="66"/>
      <c r="G12478" s="66"/>
    </row>
    <row r="12479" customFormat="false" ht="15" hidden="false" customHeight="true" outlineLevel="0" collapsed="false">
      <c r="A12479" s="30" t="s">
        <v>1333</v>
      </c>
      <c r="B12479" s="30" t="s">
        <v>1334</v>
      </c>
      <c r="C12479" s="30"/>
      <c r="D12479" s="30"/>
      <c r="E12479" s="30"/>
      <c r="F12479" s="30"/>
      <c r="G12479" s="30"/>
    </row>
    <row r="12480" customFormat="false" ht="25.5" hidden="false" customHeight="false" outlineLevel="0" collapsed="false">
      <c r="A12480" s="30" t="s">
        <v>1335</v>
      </c>
      <c r="B12480" s="30" t="s">
        <v>1336</v>
      </c>
      <c r="C12480" s="61" t="s">
        <v>17</v>
      </c>
      <c r="D12480" s="61" t="s">
        <v>18</v>
      </c>
      <c r="E12480" s="62"/>
      <c r="F12480" s="25"/>
      <c r="G12480" s="25"/>
    </row>
    <row r="12481" customFormat="false" ht="25.5" hidden="false" customHeight="false" outlineLevel="0" collapsed="false">
      <c r="A12481" s="63" t="n">
        <v>159</v>
      </c>
      <c r="B12481" s="23" t="s">
        <v>2255</v>
      </c>
      <c r="C12481" s="24" t="s">
        <v>1343</v>
      </c>
      <c r="D12481" s="24" t="s">
        <v>28</v>
      </c>
      <c r="E12481" s="62" t="n">
        <v>0.44</v>
      </c>
      <c r="F12481" s="26" t="n">
        <v>262.92</v>
      </c>
      <c r="G12481" s="26" t="n">
        <v>115.55</v>
      </c>
    </row>
    <row r="12482" customFormat="false" ht="15" hidden="false" customHeight="false" outlineLevel="0" collapsed="false">
      <c r="A12482" s="63" t="n">
        <v>25951</v>
      </c>
      <c r="B12482" s="23" t="s">
        <v>2256</v>
      </c>
      <c r="C12482" s="24" t="s">
        <v>1343</v>
      </c>
      <c r="D12482" s="24" t="s">
        <v>114</v>
      </c>
      <c r="E12482" s="62" t="n">
        <v>8.79</v>
      </c>
      <c r="F12482" s="26" t="n">
        <v>1.71</v>
      </c>
      <c r="G12482" s="26" t="n">
        <v>15.03</v>
      </c>
    </row>
    <row r="12483" customFormat="false" ht="38.25" hidden="false" customHeight="false" outlineLevel="0" collapsed="false">
      <c r="A12483" s="63" t="n">
        <v>25963</v>
      </c>
      <c r="B12483" s="23" t="s">
        <v>2257</v>
      </c>
      <c r="C12483" s="24" t="s">
        <v>1343</v>
      </c>
      <c r="D12483" s="24" t="s">
        <v>114</v>
      </c>
      <c r="E12483" s="62" t="n">
        <v>13.19</v>
      </c>
      <c r="F12483" s="26" t="n">
        <v>0.07</v>
      </c>
      <c r="G12483" s="26" t="n">
        <v>0.92</v>
      </c>
    </row>
    <row r="12484" customFormat="false" ht="25.5" hidden="false" customHeight="false" outlineLevel="0" collapsed="false">
      <c r="A12484" s="63" t="n">
        <v>3322</v>
      </c>
      <c r="B12484" s="23" t="s">
        <v>2258</v>
      </c>
      <c r="C12484" s="24" t="s">
        <v>1343</v>
      </c>
      <c r="D12484" s="24" t="s">
        <v>18</v>
      </c>
      <c r="E12484" s="62" t="n">
        <v>87.9</v>
      </c>
      <c r="F12484" s="26" t="n">
        <v>5.8</v>
      </c>
      <c r="G12484" s="26" t="n">
        <v>509.82</v>
      </c>
    </row>
    <row r="12485" customFormat="false" ht="25.5" hidden="false" customHeight="false" outlineLevel="0" collapsed="false">
      <c r="A12485" s="63" t="s">
        <v>1349</v>
      </c>
      <c r="B12485" s="23" t="s">
        <v>1350</v>
      </c>
      <c r="C12485" s="24" t="s">
        <v>17</v>
      </c>
      <c r="D12485" s="24" t="s">
        <v>1314</v>
      </c>
      <c r="E12485" s="62" t="n">
        <v>8.79</v>
      </c>
      <c r="F12485" s="26" t="n">
        <v>12.54</v>
      </c>
      <c r="G12485" s="26" t="n">
        <v>110.21</v>
      </c>
    </row>
    <row r="12486" customFormat="false" ht="25.5" hidden="false" customHeight="false" outlineLevel="0" collapsed="false">
      <c r="A12486" s="63" t="s">
        <v>1383</v>
      </c>
      <c r="B12486" s="23" t="s">
        <v>1384</v>
      </c>
      <c r="C12486" s="24" t="s">
        <v>17</v>
      </c>
      <c r="D12486" s="24" t="s">
        <v>1314</v>
      </c>
      <c r="E12486" s="62" t="n">
        <v>8.79</v>
      </c>
      <c r="F12486" s="26" t="n">
        <v>8.67</v>
      </c>
      <c r="G12486" s="26" t="n">
        <v>76.17</v>
      </c>
    </row>
    <row r="12487" customFormat="false" ht="15" hidden="false" customHeight="false" outlineLevel="0" collapsed="false">
      <c r="A12487" s="64" t="s">
        <v>1353</v>
      </c>
      <c r="B12487" s="64"/>
      <c r="C12487" s="64"/>
      <c r="D12487" s="64"/>
      <c r="E12487" s="64"/>
      <c r="F12487" s="64"/>
      <c r="G12487" s="65" t="n">
        <v>1.28</v>
      </c>
    </row>
    <row r="12488" customFormat="false" ht="15" hidden="false" customHeight="false" outlineLevel="0" collapsed="false">
      <c r="A12488" s="64" t="s">
        <v>1354</v>
      </c>
      <c r="B12488" s="64"/>
      <c r="C12488" s="64"/>
      <c r="D12488" s="64"/>
      <c r="E12488" s="64"/>
      <c r="F12488" s="64"/>
      <c r="G12488" s="65" t="n">
        <v>8.14</v>
      </c>
    </row>
    <row r="12489" customFormat="false" ht="15" hidden="false" customHeight="false" outlineLevel="0" collapsed="false">
      <c r="A12489" s="64" t="s">
        <v>1355</v>
      </c>
      <c r="B12489" s="64"/>
      <c r="C12489" s="64"/>
      <c r="D12489" s="64"/>
      <c r="E12489" s="64"/>
      <c r="F12489" s="64"/>
      <c r="G12489" s="65" t="n">
        <v>9.42</v>
      </c>
    </row>
    <row r="12490" customFormat="false" ht="15" hidden="false" customHeight="false" outlineLevel="0" collapsed="false">
      <c r="A12490" s="64" t="s">
        <v>1356</v>
      </c>
      <c r="B12490" s="64"/>
      <c r="C12490" s="64"/>
      <c r="D12490" s="64"/>
      <c r="E12490" s="64"/>
      <c r="F12490" s="64"/>
      <c r="G12490" s="65" t="n">
        <v>0</v>
      </c>
    </row>
    <row r="12491" customFormat="false" ht="15" hidden="false" customHeight="false" outlineLevel="0" collapsed="false">
      <c r="A12491" s="64" t="s">
        <v>1357</v>
      </c>
      <c r="B12491" s="64"/>
      <c r="C12491" s="64"/>
      <c r="D12491" s="64"/>
      <c r="E12491" s="64"/>
      <c r="F12491" s="64"/>
      <c r="G12491" s="65" t="n">
        <v>2.42</v>
      </c>
    </row>
    <row r="12492" customFormat="false" ht="15" hidden="false" customHeight="false" outlineLevel="0" collapsed="false">
      <c r="A12492" s="64" t="s">
        <v>1358</v>
      </c>
      <c r="B12492" s="64"/>
      <c r="C12492" s="64"/>
      <c r="D12492" s="64"/>
      <c r="E12492" s="64"/>
      <c r="F12492" s="64"/>
      <c r="G12492" s="65" t="n">
        <v>0</v>
      </c>
    </row>
    <row r="12493" customFormat="false" ht="15" hidden="false" customHeight="false" outlineLevel="0" collapsed="false">
      <c r="A12493" s="64" t="s">
        <v>1359</v>
      </c>
      <c r="B12493" s="64"/>
      <c r="C12493" s="64"/>
      <c r="D12493" s="64"/>
      <c r="E12493" s="64"/>
      <c r="F12493" s="64"/>
      <c r="G12493" s="65" t="n">
        <v>2.42</v>
      </c>
    </row>
    <row r="12494" customFormat="false" ht="15" hidden="false" customHeight="false" outlineLevel="0" collapsed="false">
      <c r="A12494" s="64" t="s">
        <v>1360</v>
      </c>
      <c r="B12494" s="64"/>
      <c r="C12494" s="64"/>
      <c r="D12494" s="64"/>
      <c r="E12494" s="64"/>
      <c r="F12494" s="64"/>
      <c r="G12494" s="65" t="n">
        <v>11.83</v>
      </c>
    </row>
    <row r="12495" customFormat="false" ht="15" hidden="false" customHeight="false" outlineLevel="0" collapsed="false">
      <c r="A12495" s="64" t="s">
        <v>1361</v>
      </c>
      <c r="B12495" s="64"/>
      <c r="C12495" s="64"/>
      <c r="D12495" s="64"/>
      <c r="E12495" s="64"/>
      <c r="F12495" s="64"/>
      <c r="G12495" s="65" t="n">
        <v>87.9</v>
      </c>
    </row>
    <row r="12496" customFormat="false" ht="15" hidden="false" customHeight="false" outlineLevel="0" collapsed="false">
      <c r="A12496" s="64" t="s">
        <v>1362</v>
      </c>
      <c r="B12496" s="64"/>
      <c r="C12496" s="64"/>
      <c r="D12496" s="64"/>
      <c r="E12496" s="64"/>
      <c r="F12496" s="64"/>
      <c r="G12496" s="65" t="n">
        <f aca="false">G12494*G12495</f>
        <v>1039.857</v>
      </c>
    </row>
    <row r="12497" customFormat="false" ht="15" hidden="false" customHeight="false" outlineLevel="0" collapsed="false">
      <c r="A12497" s="66"/>
      <c r="B12497" s="66"/>
      <c r="C12497" s="66"/>
      <c r="D12497" s="66"/>
      <c r="E12497" s="66"/>
      <c r="F12497" s="66"/>
      <c r="G12497" s="66"/>
    </row>
    <row r="12498" customFormat="false" ht="25.5" hidden="false" customHeight="false" outlineLevel="0" collapsed="false">
      <c r="A12498" s="30" t="s">
        <v>1337</v>
      </c>
      <c r="B12498" s="30" t="s">
        <v>1338</v>
      </c>
      <c r="C12498" s="61" t="s">
        <v>17</v>
      </c>
      <c r="D12498" s="61" t="s">
        <v>23</v>
      </c>
      <c r="E12498" s="62"/>
      <c r="F12498" s="25"/>
      <c r="G12498" s="25"/>
    </row>
    <row r="12499" customFormat="false" ht="25.5" hidden="false" customHeight="false" outlineLevel="0" collapsed="false">
      <c r="A12499" s="63" t="n">
        <v>159</v>
      </c>
      <c r="B12499" s="23" t="s">
        <v>2255</v>
      </c>
      <c r="C12499" s="24" t="s">
        <v>1343</v>
      </c>
      <c r="D12499" s="24" t="s">
        <v>28</v>
      </c>
      <c r="E12499" s="62" t="n">
        <v>0.1</v>
      </c>
      <c r="F12499" s="26" t="n">
        <v>262.92</v>
      </c>
      <c r="G12499" s="26" t="n">
        <v>26.29</v>
      </c>
    </row>
    <row r="12500" customFormat="false" ht="15" hidden="false" customHeight="false" outlineLevel="0" collapsed="false">
      <c r="A12500" s="63" t="n">
        <v>25951</v>
      </c>
      <c r="B12500" s="23" t="s">
        <v>2256</v>
      </c>
      <c r="C12500" s="24" t="s">
        <v>1343</v>
      </c>
      <c r="D12500" s="24" t="s">
        <v>114</v>
      </c>
      <c r="E12500" s="62" t="n">
        <v>2</v>
      </c>
      <c r="F12500" s="26" t="n">
        <v>1.71</v>
      </c>
      <c r="G12500" s="26" t="n">
        <v>3.42</v>
      </c>
    </row>
    <row r="12501" customFormat="false" ht="38.25" hidden="false" customHeight="false" outlineLevel="0" collapsed="false">
      <c r="A12501" s="63" t="n">
        <v>25963</v>
      </c>
      <c r="B12501" s="23" t="s">
        <v>2257</v>
      </c>
      <c r="C12501" s="24" t="s">
        <v>1343</v>
      </c>
      <c r="D12501" s="24" t="s">
        <v>114</v>
      </c>
      <c r="E12501" s="62" t="n">
        <v>3</v>
      </c>
      <c r="F12501" s="26" t="n">
        <v>0.07</v>
      </c>
      <c r="G12501" s="26" t="n">
        <v>0.21</v>
      </c>
    </row>
    <row r="12502" customFormat="false" ht="25.5" hidden="false" customHeight="false" outlineLevel="0" collapsed="false">
      <c r="A12502" s="63" t="s">
        <v>1349</v>
      </c>
      <c r="B12502" s="23" t="s">
        <v>1350</v>
      </c>
      <c r="C12502" s="24" t="s">
        <v>17</v>
      </c>
      <c r="D12502" s="24" t="s">
        <v>1314</v>
      </c>
      <c r="E12502" s="62" t="n">
        <v>10</v>
      </c>
      <c r="F12502" s="26" t="n">
        <v>12.54</v>
      </c>
      <c r="G12502" s="26" t="n">
        <v>125.38</v>
      </c>
    </row>
    <row r="12503" customFormat="false" ht="25.5" hidden="false" customHeight="false" outlineLevel="0" collapsed="false">
      <c r="A12503" s="63" t="s">
        <v>1383</v>
      </c>
      <c r="B12503" s="23" t="s">
        <v>1384</v>
      </c>
      <c r="C12503" s="24" t="s">
        <v>17</v>
      </c>
      <c r="D12503" s="24" t="s">
        <v>1314</v>
      </c>
      <c r="E12503" s="62" t="n">
        <v>10</v>
      </c>
      <c r="F12503" s="26" t="n">
        <v>8.67</v>
      </c>
      <c r="G12503" s="26" t="n">
        <v>86.66</v>
      </c>
    </row>
    <row r="12504" customFormat="false" ht="15" hidden="false" customHeight="false" outlineLevel="0" collapsed="false">
      <c r="A12504" s="64" t="s">
        <v>1353</v>
      </c>
      <c r="B12504" s="64"/>
      <c r="C12504" s="64"/>
      <c r="D12504" s="64"/>
      <c r="E12504" s="64"/>
      <c r="F12504" s="64"/>
      <c r="G12504" s="65" t="n">
        <v>6.4</v>
      </c>
    </row>
    <row r="12505" customFormat="false" ht="15" hidden="false" customHeight="false" outlineLevel="0" collapsed="false">
      <c r="A12505" s="64" t="s">
        <v>1354</v>
      </c>
      <c r="B12505" s="64"/>
      <c r="C12505" s="64"/>
      <c r="D12505" s="64"/>
      <c r="E12505" s="64"/>
      <c r="F12505" s="64"/>
      <c r="G12505" s="65" t="n">
        <v>5.69</v>
      </c>
    </row>
    <row r="12506" customFormat="false" ht="15" hidden="false" customHeight="false" outlineLevel="0" collapsed="false">
      <c r="A12506" s="64" t="s">
        <v>1355</v>
      </c>
      <c r="B12506" s="64"/>
      <c r="C12506" s="64"/>
      <c r="D12506" s="64"/>
      <c r="E12506" s="64"/>
      <c r="F12506" s="64"/>
      <c r="G12506" s="65" t="n">
        <v>12.1</v>
      </c>
    </row>
    <row r="12507" customFormat="false" ht="15" hidden="false" customHeight="false" outlineLevel="0" collapsed="false">
      <c r="A12507" s="64" t="s">
        <v>1356</v>
      </c>
      <c r="B12507" s="64"/>
      <c r="C12507" s="64"/>
      <c r="D12507" s="64"/>
      <c r="E12507" s="64"/>
      <c r="F12507" s="64"/>
      <c r="G12507" s="65" t="n">
        <v>0</v>
      </c>
    </row>
    <row r="12508" customFormat="false" ht="15" hidden="false" customHeight="false" outlineLevel="0" collapsed="false">
      <c r="A12508" s="64" t="s">
        <v>1357</v>
      </c>
      <c r="B12508" s="64"/>
      <c r="C12508" s="64"/>
      <c r="D12508" s="64"/>
      <c r="E12508" s="64"/>
      <c r="F12508" s="64"/>
      <c r="G12508" s="65" t="n">
        <v>3.1</v>
      </c>
    </row>
    <row r="12509" customFormat="false" ht="15" hidden="false" customHeight="false" outlineLevel="0" collapsed="false">
      <c r="A12509" s="64" t="s">
        <v>1358</v>
      </c>
      <c r="B12509" s="64"/>
      <c r="C12509" s="64"/>
      <c r="D12509" s="64"/>
      <c r="E12509" s="64"/>
      <c r="F12509" s="64"/>
      <c r="G12509" s="65" t="n">
        <v>0</v>
      </c>
    </row>
    <row r="12510" customFormat="false" ht="15" hidden="false" customHeight="false" outlineLevel="0" collapsed="false">
      <c r="A12510" s="64" t="s">
        <v>1359</v>
      </c>
      <c r="B12510" s="64"/>
      <c r="C12510" s="64"/>
      <c r="D12510" s="64"/>
      <c r="E12510" s="64"/>
      <c r="F12510" s="64"/>
      <c r="G12510" s="65" t="n">
        <v>3.1</v>
      </c>
    </row>
    <row r="12511" customFormat="false" ht="15" hidden="false" customHeight="false" outlineLevel="0" collapsed="false">
      <c r="A12511" s="64" t="s">
        <v>1360</v>
      </c>
      <c r="B12511" s="64"/>
      <c r="C12511" s="64"/>
      <c r="D12511" s="64"/>
      <c r="E12511" s="64"/>
      <c r="F12511" s="64"/>
      <c r="G12511" s="65" t="n">
        <v>15.2</v>
      </c>
    </row>
    <row r="12512" customFormat="false" ht="15" hidden="false" customHeight="false" outlineLevel="0" collapsed="false">
      <c r="A12512" s="64" t="s">
        <v>1361</v>
      </c>
      <c r="B12512" s="64"/>
      <c r="C12512" s="64"/>
      <c r="D12512" s="64"/>
      <c r="E12512" s="64"/>
      <c r="F12512" s="64"/>
      <c r="G12512" s="65" t="n">
        <v>20</v>
      </c>
    </row>
    <row r="12513" customFormat="false" ht="15" hidden="false" customHeight="false" outlineLevel="0" collapsed="false">
      <c r="A12513" s="64" t="s">
        <v>1362</v>
      </c>
      <c r="B12513" s="64"/>
      <c r="C12513" s="64"/>
      <c r="D12513" s="64"/>
      <c r="E12513" s="64"/>
      <c r="F12513" s="64"/>
      <c r="G12513" s="65" t="n">
        <f aca="false">G12511*G12512</f>
        <v>304</v>
      </c>
    </row>
    <row r="12514" customFormat="false" ht="15" hidden="false" customHeight="false" outlineLevel="0" collapsed="false">
      <c r="A12514" s="88"/>
      <c r="B12514" s="88"/>
      <c r="C12514" s="88"/>
      <c r="D12514" s="88"/>
      <c r="E12514" s="88"/>
      <c r="F12514" s="88"/>
      <c r="G12514" s="88"/>
    </row>
  </sheetData>
  <sheetProtection algorithmName="SHA-512" hashValue="AvzhG8tT2UOnLjPc3JRMllwMiUsKUJFh6meIRXIp/OVKSjuYDbrxfi/TrwA7RKw/D7HrbtCvA4ICNXU1Nm53sQ==" saltValue="kZPSFZWu6+9nDbwUlulFmQ==" spinCount="100000" sheet="true" objects="true" scenarios="true"/>
  <mergeCells count="8609">
    <mergeCell ref="A2:G2"/>
    <mergeCell ref="A3:G3"/>
    <mergeCell ref="A4:G4"/>
    <mergeCell ref="A7:G7"/>
    <mergeCell ref="A8:G8"/>
    <mergeCell ref="A10:F10"/>
    <mergeCell ref="A11:F11"/>
    <mergeCell ref="A12:F12"/>
    <mergeCell ref="A14:G14"/>
    <mergeCell ref="B16:G16"/>
    <mergeCell ref="B17:G17"/>
    <mergeCell ref="A26:F26"/>
    <mergeCell ref="A27:F27"/>
    <mergeCell ref="A28:F28"/>
    <mergeCell ref="A29:F29"/>
    <mergeCell ref="A30:F30"/>
    <mergeCell ref="A31:F31"/>
    <mergeCell ref="A32:F32"/>
    <mergeCell ref="A33:F33"/>
    <mergeCell ref="A34:F34"/>
    <mergeCell ref="A35:F35"/>
    <mergeCell ref="A36:G36"/>
    <mergeCell ref="B37:G37"/>
    <mergeCell ref="A41:F41"/>
    <mergeCell ref="A42:F42"/>
    <mergeCell ref="A43:F43"/>
    <mergeCell ref="A44:F44"/>
    <mergeCell ref="A45:F45"/>
    <mergeCell ref="A46:F46"/>
    <mergeCell ref="A47:F47"/>
    <mergeCell ref="A48:F48"/>
    <mergeCell ref="A49:F49"/>
    <mergeCell ref="A50:F50"/>
    <mergeCell ref="A51:G51"/>
    <mergeCell ref="A54:F54"/>
    <mergeCell ref="A55:F55"/>
    <mergeCell ref="A56:F56"/>
    <mergeCell ref="A57:F57"/>
    <mergeCell ref="A58:F58"/>
    <mergeCell ref="A59:F59"/>
    <mergeCell ref="A60:F60"/>
    <mergeCell ref="A61:F61"/>
    <mergeCell ref="A62:F62"/>
    <mergeCell ref="A63:F63"/>
    <mergeCell ref="A64:G64"/>
    <mergeCell ref="A67:F67"/>
    <mergeCell ref="A68:F68"/>
    <mergeCell ref="A69:F69"/>
    <mergeCell ref="A70:F70"/>
    <mergeCell ref="A71:F71"/>
    <mergeCell ref="A72:F72"/>
    <mergeCell ref="A73:F73"/>
    <mergeCell ref="A74:F74"/>
    <mergeCell ref="A75:F75"/>
    <mergeCell ref="A76:F76"/>
    <mergeCell ref="A77:G77"/>
    <mergeCell ref="A81:F81"/>
    <mergeCell ref="A82:F82"/>
    <mergeCell ref="A83:F83"/>
    <mergeCell ref="A84:F84"/>
    <mergeCell ref="A85:F85"/>
    <mergeCell ref="A86:F86"/>
    <mergeCell ref="A87:F87"/>
    <mergeCell ref="A88:F88"/>
    <mergeCell ref="A89:F89"/>
    <mergeCell ref="A90:F90"/>
    <mergeCell ref="A91:G91"/>
    <mergeCell ref="A94:F94"/>
    <mergeCell ref="A95:F95"/>
    <mergeCell ref="A96:F96"/>
    <mergeCell ref="A97:F97"/>
    <mergeCell ref="A98:F98"/>
    <mergeCell ref="A99:F99"/>
    <mergeCell ref="A100:F100"/>
    <mergeCell ref="A101:F101"/>
    <mergeCell ref="A102:F102"/>
    <mergeCell ref="A103:F103"/>
    <mergeCell ref="A104:G104"/>
    <mergeCell ref="A107:F107"/>
    <mergeCell ref="A108:F108"/>
    <mergeCell ref="A109:F109"/>
    <mergeCell ref="A110:F110"/>
    <mergeCell ref="A111:F111"/>
    <mergeCell ref="A112:F112"/>
    <mergeCell ref="A113:F113"/>
    <mergeCell ref="A114:F114"/>
    <mergeCell ref="A115:F115"/>
    <mergeCell ref="A116:F116"/>
    <mergeCell ref="A117:G117"/>
    <mergeCell ref="A121:F121"/>
    <mergeCell ref="A122:F122"/>
    <mergeCell ref="A123:F123"/>
    <mergeCell ref="A124:F124"/>
    <mergeCell ref="A125:F125"/>
    <mergeCell ref="A126:F126"/>
    <mergeCell ref="A127:F127"/>
    <mergeCell ref="A128:F128"/>
    <mergeCell ref="A129:F129"/>
    <mergeCell ref="A130:F130"/>
    <mergeCell ref="A131:G131"/>
    <mergeCell ref="A135:F135"/>
    <mergeCell ref="A136:F136"/>
    <mergeCell ref="A137:F137"/>
    <mergeCell ref="A138:F138"/>
    <mergeCell ref="A139:F139"/>
    <mergeCell ref="A140:F140"/>
    <mergeCell ref="A141:F141"/>
    <mergeCell ref="A142:F142"/>
    <mergeCell ref="A143:F143"/>
    <mergeCell ref="A144:F144"/>
    <mergeCell ref="A145:G145"/>
    <mergeCell ref="A148:F148"/>
    <mergeCell ref="A149:F149"/>
    <mergeCell ref="A150:F150"/>
    <mergeCell ref="A151:F151"/>
    <mergeCell ref="A152:F152"/>
    <mergeCell ref="A153:F153"/>
    <mergeCell ref="A154:F154"/>
    <mergeCell ref="A155:F155"/>
    <mergeCell ref="A156:F156"/>
    <mergeCell ref="A157:F157"/>
    <mergeCell ref="A158:G158"/>
    <mergeCell ref="A161:F161"/>
    <mergeCell ref="A162:F162"/>
    <mergeCell ref="A163:F163"/>
    <mergeCell ref="A164:F164"/>
    <mergeCell ref="A165:F165"/>
    <mergeCell ref="A166:F166"/>
    <mergeCell ref="A167:F167"/>
    <mergeCell ref="A168:F168"/>
    <mergeCell ref="A169:F169"/>
    <mergeCell ref="A170:F170"/>
    <mergeCell ref="A171:G171"/>
    <mergeCell ref="A175:F175"/>
    <mergeCell ref="A176:F176"/>
    <mergeCell ref="A177:F177"/>
    <mergeCell ref="A178:F178"/>
    <mergeCell ref="A179:F179"/>
    <mergeCell ref="A180:F180"/>
    <mergeCell ref="A181:F181"/>
    <mergeCell ref="A182:F182"/>
    <mergeCell ref="A183:F183"/>
    <mergeCell ref="A184:F184"/>
    <mergeCell ref="A185:G185"/>
    <mergeCell ref="A188:F188"/>
    <mergeCell ref="A189:F189"/>
    <mergeCell ref="A190:F190"/>
    <mergeCell ref="A191:F191"/>
    <mergeCell ref="A192:F192"/>
    <mergeCell ref="A193:F193"/>
    <mergeCell ref="A194:F194"/>
    <mergeCell ref="A195:F195"/>
    <mergeCell ref="A196:F196"/>
    <mergeCell ref="A197:F197"/>
    <mergeCell ref="A198:G198"/>
    <mergeCell ref="A201:F201"/>
    <mergeCell ref="A202:F202"/>
    <mergeCell ref="A203:F203"/>
    <mergeCell ref="A204:F204"/>
    <mergeCell ref="A205:F205"/>
    <mergeCell ref="A206:F206"/>
    <mergeCell ref="A207:F207"/>
    <mergeCell ref="A208:F208"/>
    <mergeCell ref="A209:F209"/>
    <mergeCell ref="A210:F210"/>
    <mergeCell ref="A211:G211"/>
    <mergeCell ref="A215:F215"/>
    <mergeCell ref="A216:F216"/>
    <mergeCell ref="A217:F217"/>
    <mergeCell ref="A218:F218"/>
    <mergeCell ref="A219:F219"/>
    <mergeCell ref="A220:F220"/>
    <mergeCell ref="A221:F221"/>
    <mergeCell ref="A222:F222"/>
    <mergeCell ref="A223:F223"/>
    <mergeCell ref="A224:F224"/>
    <mergeCell ref="A225:G225"/>
    <mergeCell ref="A229:F229"/>
    <mergeCell ref="A230:F230"/>
    <mergeCell ref="A231:F231"/>
    <mergeCell ref="A232:F232"/>
    <mergeCell ref="A233:F233"/>
    <mergeCell ref="A234:F234"/>
    <mergeCell ref="A235:F235"/>
    <mergeCell ref="A236:F236"/>
    <mergeCell ref="A237:F237"/>
    <mergeCell ref="A238:F238"/>
    <mergeCell ref="A239:G239"/>
    <mergeCell ref="A243:F243"/>
    <mergeCell ref="A244:F244"/>
    <mergeCell ref="A245:F245"/>
    <mergeCell ref="A246:F246"/>
    <mergeCell ref="A247:F247"/>
    <mergeCell ref="A248:F248"/>
    <mergeCell ref="A249:F249"/>
    <mergeCell ref="A250:F250"/>
    <mergeCell ref="A251:F251"/>
    <mergeCell ref="A252:F252"/>
    <mergeCell ref="A253:G253"/>
    <mergeCell ref="A257:F257"/>
    <mergeCell ref="A258:F258"/>
    <mergeCell ref="A259:F259"/>
    <mergeCell ref="A260:F260"/>
    <mergeCell ref="A261:F261"/>
    <mergeCell ref="A262:F262"/>
    <mergeCell ref="A263:F263"/>
    <mergeCell ref="A264:F264"/>
    <mergeCell ref="A265:F265"/>
    <mergeCell ref="A266:F266"/>
    <mergeCell ref="A267:G267"/>
    <mergeCell ref="A271:F271"/>
    <mergeCell ref="A272:F272"/>
    <mergeCell ref="A273:F273"/>
    <mergeCell ref="A274:F274"/>
    <mergeCell ref="A275:F275"/>
    <mergeCell ref="A276:F276"/>
    <mergeCell ref="A277:F277"/>
    <mergeCell ref="A278:F278"/>
    <mergeCell ref="A279:F279"/>
    <mergeCell ref="A280:F280"/>
    <mergeCell ref="A281:G281"/>
    <mergeCell ref="A285:F285"/>
    <mergeCell ref="A286:F286"/>
    <mergeCell ref="A287:F287"/>
    <mergeCell ref="A288:F288"/>
    <mergeCell ref="A289:F289"/>
    <mergeCell ref="A290:F290"/>
    <mergeCell ref="A291:F291"/>
    <mergeCell ref="A292:F292"/>
    <mergeCell ref="A293:F293"/>
    <mergeCell ref="A294:F294"/>
    <mergeCell ref="A295:G295"/>
    <mergeCell ref="A299:F299"/>
    <mergeCell ref="A300:F300"/>
    <mergeCell ref="A301:F301"/>
    <mergeCell ref="A302:F302"/>
    <mergeCell ref="A303:F303"/>
    <mergeCell ref="A304:F304"/>
    <mergeCell ref="A305:F305"/>
    <mergeCell ref="A306:F306"/>
    <mergeCell ref="A307:F307"/>
    <mergeCell ref="A308:F308"/>
    <mergeCell ref="A309:G309"/>
    <mergeCell ref="A313:F313"/>
    <mergeCell ref="A314:F314"/>
    <mergeCell ref="A315:F315"/>
    <mergeCell ref="A316:F316"/>
    <mergeCell ref="A317:F317"/>
    <mergeCell ref="A318:F318"/>
    <mergeCell ref="A319:F319"/>
    <mergeCell ref="A320:F320"/>
    <mergeCell ref="A321:F321"/>
    <mergeCell ref="A322:F322"/>
    <mergeCell ref="A323:G323"/>
    <mergeCell ref="A327:F327"/>
    <mergeCell ref="A328:F328"/>
    <mergeCell ref="A329:F329"/>
    <mergeCell ref="A330:F330"/>
    <mergeCell ref="A331:F331"/>
    <mergeCell ref="A332:F332"/>
    <mergeCell ref="A333:F333"/>
    <mergeCell ref="A334:F334"/>
    <mergeCell ref="A335:F335"/>
    <mergeCell ref="A336:F336"/>
    <mergeCell ref="A337:G337"/>
    <mergeCell ref="A341:F341"/>
    <mergeCell ref="A342:F342"/>
    <mergeCell ref="A343:F343"/>
    <mergeCell ref="A344:F344"/>
    <mergeCell ref="A345:F345"/>
    <mergeCell ref="A346:F346"/>
    <mergeCell ref="A347:F347"/>
    <mergeCell ref="A348:F348"/>
    <mergeCell ref="A349:F349"/>
    <mergeCell ref="A350:F350"/>
    <mergeCell ref="A351:G351"/>
    <mergeCell ref="A355:F355"/>
    <mergeCell ref="A356:F356"/>
    <mergeCell ref="A357:F357"/>
    <mergeCell ref="A358:F358"/>
    <mergeCell ref="A359:F359"/>
    <mergeCell ref="A360:F360"/>
    <mergeCell ref="A361:F361"/>
    <mergeCell ref="A362:F362"/>
    <mergeCell ref="A363:F363"/>
    <mergeCell ref="A364:F364"/>
    <mergeCell ref="A365:G365"/>
    <mergeCell ref="A369:F369"/>
    <mergeCell ref="A370:F370"/>
    <mergeCell ref="A371:F371"/>
    <mergeCell ref="A372:F372"/>
    <mergeCell ref="A373:F373"/>
    <mergeCell ref="A374:F374"/>
    <mergeCell ref="A375:F375"/>
    <mergeCell ref="A376:F376"/>
    <mergeCell ref="A377:F377"/>
    <mergeCell ref="A378:F378"/>
    <mergeCell ref="A379:G379"/>
    <mergeCell ref="A383:F383"/>
    <mergeCell ref="A384:F384"/>
    <mergeCell ref="A385:F385"/>
    <mergeCell ref="A386:F386"/>
    <mergeCell ref="A387:F387"/>
    <mergeCell ref="A388:F388"/>
    <mergeCell ref="A389:F389"/>
    <mergeCell ref="A390:F390"/>
    <mergeCell ref="A391:F391"/>
    <mergeCell ref="A392:F392"/>
    <mergeCell ref="A393:G393"/>
    <mergeCell ref="B394:G394"/>
    <mergeCell ref="A397:F397"/>
    <mergeCell ref="A398:F398"/>
    <mergeCell ref="A399:F399"/>
    <mergeCell ref="A400:F400"/>
    <mergeCell ref="A401:F401"/>
    <mergeCell ref="A402:F402"/>
    <mergeCell ref="A403:F403"/>
    <mergeCell ref="A404:F404"/>
    <mergeCell ref="A405:F405"/>
    <mergeCell ref="A406:F406"/>
    <mergeCell ref="A407:G407"/>
    <mergeCell ref="B408:G408"/>
    <mergeCell ref="A415:F415"/>
    <mergeCell ref="A416:F416"/>
    <mergeCell ref="A417:F417"/>
    <mergeCell ref="A418:F418"/>
    <mergeCell ref="A419:F419"/>
    <mergeCell ref="A420:F420"/>
    <mergeCell ref="A421:F421"/>
    <mergeCell ref="A422:F422"/>
    <mergeCell ref="A423:F423"/>
    <mergeCell ref="A424:F424"/>
    <mergeCell ref="A425:G425"/>
    <mergeCell ref="A433:F433"/>
    <mergeCell ref="A434:F434"/>
    <mergeCell ref="A435:F435"/>
    <mergeCell ref="A436:F436"/>
    <mergeCell ref="A437:F437"/>
    <mergeCell ref="A438:F438"/>
    <mergeCell ref="A439:F439"/>
    <mergeCell ref="A440:F440"/>
    <mergeCell ref="A441:F441"/>
    <mergeCell ref="A442:F442"/>
    <mergeCell ref="A443:G443"/>
    <mergeCell ref="A453:F453"/>
    <mergeCell ref="A454:F454"/>
    <mergeCell ref="A455:F455"/>
    <mergeCell ref="A456:F456"/>
    <mergeCell ref="A457:F457"/>
    <mergeCell ref="A458:F458"/>
    <mergeCell ref="A459:F459"/>
    <mergeCell ref="A460:F460"/>
    <mergeCell ref="A461:F461"/>
    <mergeCell ref="A462:F462"/>
    <mergeCell ref="A463:G463"/>
    <mergeCell ref="A506:F506"/>
    <mergeCell ref="A507:F507"/>
    <mergeCell ref="A508:F508"/>
    <mergeCell ref="A509:F509"/>
    <mergeCell ref="A510:F510"/>
    <mergeCell ref="A511:F511"/>
    <mergeCell ref="A512:F512"/>
    <mergeCell ref="A513:F513"/>
    <mergeCell ref="A514:F514"/>
    <mergeCell ref="A515:F515"/>
    <mergeCell ref="A516:G516"/>
    <mergeCell ref="A589:F589"/>
    <mergeCell ref="A590:F590"/>
    <mergeCell ref="A591:F591"/>
    <mergeCell ref="A592:F592"/>
    <mergeCell ref="A593:F593"/>
    <mergeCell ref="A594:F594"/>
    <mergeCell ref="A595:F595"/>
    <mergeCell ref="A596:F596"/>
    <mergeCell ref="A597:F597"/>
    <mergeCell ref="A598:F598"/>
    <mergeCell ref="A599:G599"/>
    <mergeCell ref="A623:F623"/>
    <mergeCell ref="A624:F624"/>
    <mergeCell ref="A625:F625"/>
    <mergeCell ref="A626:F626"/>
    <mergeCell ref="A627:F627"/>
    <mergeCell ref="A628:F628"/>
    <mergeCell ref="A629:F629"/>
    <mergeCell ref="A630:F630"/>
    <mergeCell ref="A631:F631"/>
    <mergeCell ref="A632:F632"/>
    <mergeCell ref="A633:G633"/>
    <mergeCell ref="B634:G634"/>
    <mergeCell ref="B635:G635"/>
    <mergeCell ref="A638:F638"/>
    <mergeCell ref="A639:F639"/>
    <mergeCell ref="A640:F640"/>
    <mergeCell ref="A641:F641"/>
    <mergeCell ref="A642:F642"/>
    <mergeCell ref="A643:F643"/>
    <mergeCell ref="A644:F644"/>
    <mergeCell ref="A645:F645"/>
    <mergeCell ref="A646:F646"/>
    <mergeCell ref="A647:F647"/>
    <mergeCell ref="A648:G648"/>
    <mergeCell ref="B649:G649"/>
    <mergeCell ref="B650:G650"/>
    <mergeCell ref="A660:F660"/>
    <mergeCell ref="A661:F661"/>
    <mergeCell ref="A662:F662"/>
    <mergeCell ref="A663:F663"/>
    <mergeCell ref="A664:F664"/>
    <mergeCell ref="A665:F665"/>
    <mergeCell ref="A666:F666"/>
    <mergeCell ref="A667:F667"/>
    <mergeCell ref="A668:F668"/>
    <mergeCell ref="A669:F669"/>
    <mergeCell ref="A670:G670"/>
    <mergeCell ref="A673:F673"/>
    <mergeCell ref="A674:F674"/>
    <mergeCell ref="A675:F675"/>
    <mergeCell ref="A676:F676"/>
    <mergeCell ref="A677:F677"/>
    <mergeCell ref="A678:F678"/>
    <mergeCell ref="A679:F679"/>
    <mergeCell ref="A680:F680"/>
    <mergeCell ref="A681:F681"/>
    <mergeCell ref="A682:F682"/>
    <mergeCell ref="A683:G683"/>
    <mergeCell ref="A688:F688"/>
    <mergeCell ref="A689:F689"/>
    <mergeCell ref="A690:F690"/>
    <mergeCell ref="A691:F691"/>
    <mergeCell ref="A692:F692"/>
    <mergeCell ref="A693:F693"/>
    <mergeCell ref="A694:F694"/>
    <mergeCell ref="A695:F695"/>
    <mergeCell ref="A696:F696"/>
    <mergeCell ref="A697:F697"/>
    <mergeCell ref="A698:G698"/>
    <mergeCell ref="A701:F701"/>
    <mergeCell ref="A702:F702"/>
    <mergeCell ref="A703:F703"/>
    <mergeCell ref="A704:F704"/>
    <mergeCell ref="A705:F705"/>
    <mergeCell ref="A706:F706"/>
    <mergeCell ref="A707:F707"/>
    <mergeCell ref="A708:F708"/>
    <mergeCell ref="A709:F709"/>
    <mergeCell ref="A710:F710"/>
    <mergeCell ref="A711:G711"/>
    <mergeCell ref="A718:F718"/>
    <mergeCell ref="A719:F719"/>
    <mergeCell ref="A720:F720"/>
    <mergeCell ref="A721:F721"/>
    <mergeCell ref="A722:F722"/>
    <mergeCell ref="A723:F723"/>
    <mergeCell ref="A724:F724"/>
    <mergeCell ref="A725:F725"/>
    <mergeCell ref="A726:F726"/>
    <mergeCell ref="A727:F727"/>
    <mergeCell ref="A728:G728"/>
    <mergeCell ref="A735:F735"/>
    <mergeCell ref="A736:F736"/>
    <mergeCell ref="A737:F737"/>
    <mergeCell ref="A738:F738"/>
    <mergeCell ref="A739:F739"/>
    <mergeCell ref="A740:F740"/>
    <mergeCell ref="A741:F741"/>
    <mergeCell ref="A742:F742"/>
    <mergeCell ref="A743:F743"/>
    <mergeCell ref="A744:F744"/>
    <mergeCell ref="A745:G745"/>
    <mergeCell ref="A752:F752"/>
    <mergeCell ref="A753:F753"/>
    <mergeCell ref="A754:F754"/>
    <mergeCell ref="A755:F755"/>
    <mergeCell ref="A756:F756"/>
    <mergeCell ref="A757:F757"/>
    <mergeCell ref="A758:F758"/>
    <mergeCell ref="A759:F759"/>
    <mergeCell ref="A760:F760"/>
    <mergeCell ref="A761:F761"/>
    <mergeCell ref="A762:G762"/>
    <mergeCell ref="A771:F771"/>
    <mergeCell ref="A772:F772"/>
    <mergeCell ref="A773:F773"/>
    <mergeCell ref="A774:F774"/>
    <mergeCell ref="A775:F775"/>
    <mergeCell ref="A776:F776"/>
    <mergeCell ref="A777:F777"/>
    <mergeCell ref="A778:F778"/>
    <mergeCell ref="A779:F779"/>
    <mergeCell ref="A780:F780"/>
    <mergeCell ref="A781:G781"/>
    <mergeCell ref="B782:G782"/>
    <mergeCell ref="A785:F785"/>
    <mergeCell ref="A786:F786"/>
    <mergeCell ref="A787:F787"/>
    <mergeCell ref="A788:F788"/>
    <mergeCell ref="A789:F789"/>
    <mergeCell ref="A790:F790"/>
    <mergeCell ref="A791:F791"/>
    <mergeCell ref="A792:F792"/>
    <mergeCell ref="A793:F793"/>
    <mergeCell ref="A794:F794"/>
    <mergeCell ref="A795:G795"/>
    <mergeCell ref="A800:F800"/>
    <mergeCell ref="A801:F801"/>
    <mergeCell ref="A802:F802"/>
    <mergeCell ref="A803:F803"/>
    <mergeCell ref="A804:F804"/>
    <mergeCell ref="A805:F805"/>
    <mergeCell ref="A806:F806"/>
    <mergeCell ref="A807:F807"/>
    <mergeCell ref="A808:F808"/>
    <mergeCell ref="A809:F809"/>
    <mergeCell ref="A810:G810"/>
    <mergeCell ref="A818:F818"/>
    <mergeCell ref="A819:F819"/>
    <mergeCell ref="A820:F820"/>
    <mergeCell ref="A821:F821"/>
    <mergeCell ref="A822:F822"/>
    <mergeCell ref="A823:F823"/>
    <mergeCell ref="A824:F824"/>
    <mergeCell ref="A825:F825"/>
    <mergeCell ref="A826:F826"/>
    <mergeCell ref="A827:F827"/>
    <mergeCell ref="A828:G828"/>
    <mergeCell ref="A838:F838"/>
    <mergeCell ref="A839:F839"/>
    <mergeCell ref="A840:F840"/>
    <mergeCell ref="A841:F841"/>
    <mergeCell ref="A842:F842"/>
    <mergeCell ref="A843:F843"/>
    <mergeCell ref="A844:F844"/>
    <mergeCell ref="A845:F845"/>
    <mergeCell ref="A846:F846"/>
    <mergeCell ref="A847:F847"/>
    <mergeCell ref="A848:G848"/>
    <mergeCell ref="A860:F860"/>
    <mergeCell ref="A861:F861"/>
    <mergeCell ref="A862:F862"/>
    <mergeCell ref="A863:F863"/>
    <mergeCell ref="A864:F864"/>
    <mergeCell ref="A865:F865"/>
    <mergeCell ref="A866:F866"/>
    <mergeCell ref="A867:F867"/>
    <mergeCell ref="A868:F868"/>
    <mergeCell ref="A869:F869"/>
    <mergeCell ref="A870:G870"/>
    <mergeCell ref="A879:F879"/>
    <mergeCell ref="A880:F880"/>
    <mergeCell ref="A881:F881"/>
    <mergeCell ref="A882:F882"/>
    <mergeCell ref="A883:F883"/>
    <mergeCell ref="A884:F884"/>
    <mergeCell ref="A885:F885"/>
    <mergeCell ref="A886:F886"/>
    <mergeCell ref="A887:F887"/>
    <mergeCell ref="A888:F888"/>
    <mergeCell ref="A889:G889"/>
    <mergeCell ref="A896:F896"/>
    <mergeCell ref="A897:F897"/>
    <mergeCell ref="A898:F898"/>
    <mergeCell ref="A899:F899"/>
    <mergeCell ref="A900:F900"/>
    <mergeCell ref="A901:F901"/>
    <mergeCell ref="A902:F902"/>
    <mergeCell ref="A903:F903"/>
    <mergeCell ref="A904:F904"/>
    <mergeCell ref="A905:F905"/>
    <mergeCell ref="A906:G906"/>
    <mergeCell ref="A913:F913"/>
    <mergeCell ref="A914:F914"/>
    <mergeCell ref="A915:F915"/>
    <mergeCell ref="A916:F916"/>
    <mergeCell ref="A917:F917"/>
    <mergeCell ref="A918:F918"/>
    <mergeCell ref="A919:F919"/>
    <mergeCell ref="A920:F920"/>
    <mergeCell ref="A921:F921"/>
    <mergeCell ref="A922:F922"/>
    <mergeCell ref="A923:G923"/>
    <mergeCell ref="A930:F930"/>
    <mergeCell ref="A931:F931"/>
    <mergeCell ref="A932:F932"/>
    <mergeCell ref="A933:F933"/>
    <mergeCell ref="A934:F934"/>
    <mergeCell ref="A935:F935"/>
    <mergeCell ref="A936:F936"/>
    <mergeCell ref="A937:F937"/>
    <mergeCell ref="A938:F938"/>
    <mergeCell ref="A939:F939"/>
    <mergeCell ref="A940:G940"/>
    <mergeCell ref="A947:F947"/>
    <mergeCell ref="A948:F948"/>
    <mergeCell ref="A949:F949"/>
    <mergeCell ref="A950:F950"/>
    <mergeCell ref="A951:F951"/>
    <mergeCell ref="A952:F952"/>
    <mergeCell ref="A953:F953"/>
    <mergeCell ref="A954:F954"/>
    <mergeCell ref="A955:F955"/>
    <mergeCell ref="A956:F956"/>
    <mergeCell ref="A957:G957"/>
    <mergeCell ref="A964:F964"/>
    <mergeCell ref="A965:F965"/>
    <mergeCell ref="A966:F966"/>
    <mergeCell ref="A967:F967"/>
    <mergeCell ref="A968:F968"/>
    <mergeCell ref="A969:F969"/>
    <mergeCell ref="A970:F970"/>
    <mergeCell ref="A971:F971"/>
    <mergeCell ref="A972:F972"/>
    <mergeCell ref="A973:F973"/>
    <mergeCell ref="A974:G974"/>
    <mergeCell ref="A981:F981"/>
    <mergeCell ref="A982:F982"/>
    <mergeCell ref="A983:F983"/>
    <mergeCell ref="A984:F984"/>
    <mergeCell ref="A985:F985"/>
    <mergeCell ref="A986:F986"/>
    <mergeCell ref="A987:F987"/>
    <mergeCell ref="A988:F988"/>
    <mergeCell ref="A989:F989"/>
    <mergeCell ref="A990:F990"/>
    <mergeCell ref="A991:G991"/>
    <mergeCell ref="A998:F998"/>
    <mergeCell ref="A999:F999"/>
    <mergeCell ref="A1000:F1000"/>
    <mergeCell ref="A1001:F1001"/>
    <mergeCell ref="A1002:F1002"/>
    <mergeCell ref="A1003:F1003"/>
    <mergeCell ref="A1004:F1004"/>
    <mergeCell ref="A1005:F1005"/>
    <mergeCell ref="A1006:F1006"/>
    <mergeCell ref="A1007:F1007"/>
    <mergeCell ref="A1008:G1008"/>
    <mergeCell ref="A1015:F1015"/>
    <mergeCell ref="A1016:F1016"/>
    <mergeCell ref="A1017:F1017"/>
    <mergeCell ref="A1018:F1018"/>
    <mergeCell ref="A1019:F1019"/>
    <mergeCell ref="A1020:F1020"/>
    <mergeCell ref="A1021:F1021"/>
    <mergeCell ref="A1022:F1022"/>
    <mergeCell ref="A1023:F1023"/>
    <mergeCell ref="A1024:F1024"/>
    <mergeCell ref="A1025:G1025"/>
    <mergeCell ref="A1032:F1032"/>
    <mergeCell ref="A1033:F1033"/>
    <mergeCell ref="A1034:F1034"/>
    <mergeCell ref="A1035:F1035"/>
    <mergeCell ref="A1036:F1036"/>
    <mergeCell ref="A1037:F1037"/>
    <mergeCell ref="A1038:F1038"/>
    <mergeCell ref="A1039:F1039"/>
    <mergeCell ref="A1040:F1040"/>
    <mergeCell ref="A1041:F1041"/>
    <mergeCell ref="A1042:G1042"/>
    <mergeCell ref="A1051:F1051"/>
    <mergeCell ref="A1052:F1052"/>
    <mergeCell ref="A1053:F1053"/>
    <mergeCell ref="A1054:F1054"/>
    <mergeCell ref="A1055:F1055"/>
    <mergeCell ref="A1056:F1056"/>
    <mergeCell ref="A1057:F1057"/>
    <mergeCell ref="A1058:F1058"/>
    <mergeCell ref="A1059:F1059"/>
    <mergeCell ref="A1060:F1060"/>
    <mergeCell ref="A1061:G1061"/>
    <mergeCell ref="A1066:F1066"/>
    <mergeCell ref="A1067:F1067"/>
    <mergeCell ref="A1068:F1068"/>
    <mergeCell ref="A1069:F1069"/>
    <mergeCell ref="A1070:F1070"/>
    <mergeCell ref="A1071:F1071"/>
    <mergeCell ref="A1072:F1072"/>
    <mergeCell ref="A1073:F1073"/>
    <mergeCell ref="A1074:F1074"/>
    <mergeCell ref="A1075:F1075"/>
    <mergeCell ref="A1076:G1076"/>
    <mergeCell ref="B1077:G1077"/>
    <mergeCell ref="B1078:G1078"/>
    <mergeCell ref="A1084:F1084"/>
    <mergeCell ref="A1085:F1085"/>
    <mergeCell ref="A1086:F1086"/>
    <mergeCell ref="A1087:F1087"/>
    <mergeCell ref="A1088:F1088"/>
    <mergeCell ref="A1089:F1089"/>
    <mergeCell ref="A1090:F1090"/>
    <mergeCell ref="A1091:F1091"/>
    <mergeCell ref="A1092:F1092"/>
    <mergeCell ref="A1093:F1093"/>
    <mergeCell ref="A1094:G1094"/>
    <mergeCell ref="A1101:F1101"/>
    <mergeCell ref="A1102:F1102"/>
    <mergeCell ref="A1103:F1103"/>
    <mergeCell ref="A1104:F1104"/>
    <mergeCell ref="A1105:F1105"/>
    <mergeCell ref="A1106:F1106"/>
    <mergeCell ref="A1107:F1107"/>
    <mergeCell ref="A1108:F1108"/>
    <mergeCell ref="A1109:F1109"/>
    <mergeCell ref="A1110:F1110"/>
    <mergeCell ref="A1111:G1111"/>
    <mergeCell ref="A1119:F1119"/>
    <mergeCell ref="A1120:F1120"/>
    <mergeCell ref="A1121:F1121"/>
    <mergeCell ref="A1122:F1122"/>
    <mergeCell ref="A1123:F1123"/>
    <mergeCell ref="A1124:F1124"/>
    <mergeCell ref="A1125:F1125"/>
    <mergeCell ref="A1126:F1126"/>
    <mergeCell ref="A1127:F1127"/>
    <mergeCell ref="A1128:F1128"/>
    <mergeCell ref="A1129:G1129"/>
    <mergeCell ref="A1137:F1137"/>
    <mergeCell ref="A1138:F1138"/>
    <mergeCell ref="A1139:F1139"/>
    <mergeCell ref="A1140:F1140"/>
    <mergeCell ref="A1141:F1141"/>
    <mergeCell ref="A1142:F1142"/>
    <mergeCell ref="A1143:F1143"/>
    <mergeCell ref="A1144:F1144"/>
    <mergeCell ref="A1145:F1145"/>
    <mergeCell ref="A1146:F1146"/>
    <mergeCell ref="A1147:G1147"/>
    <mergeCell ref="B1148:G1148"/>
    <mergeCell ref="A1155:F1155"/>
    <mergeCell ref="A1156:F1156"/>
    <mergeCell ref="A1157:F1157"/>
    <mergeCell ref="A1158:F1158"/>
    <mergeCell ref="A1159:F1159"/>
    <mergeCell ref="A1160:F1160"/>
    <mergeCell ref="A1161:F1161"/>
    <mergeCell ref="A1162:F1162"/>
    <mergeCell ref="A1163:F1163"/>
    <mergeCell ref="A1164:F1164"/>
    <mergeCell ref="A1165:G1165"/>
    <mergeCell ref="A1172:F1172"/>
    <mergeCell ref="A1173:F1173"/>
    <mergeCell ref="A1174:F1174"/>
    <mergeCell ref="A1175:F1175"/>
    <mergeCell ref="A1176:F1176"/>
    <mergeCell ref="A1177:F1177"/>
    <mergeCell ref="A1178:F1178"/>
    <mergeCell ref="A1179:F1179"/>
    <mergeCell ref="A1180:F1180"/>
    <mergeCell ref="A1181:F1181"/>
    <mergeCell ref="A1182:G1182"/>
    <mergeCell ref="A1189:F1189"/>
    <mergeCell ref="A1190:F1190"/>
    <mergeCell ref="A1191:F1191"/>
    <mergeCell ref="A1192:F1192"/>
    <mergeCell ref="A1193:F1193"/>
    <mergeCell ref="A1194:F1194"/>
    <mergeCell ref="A1195:F1195"/>
    <mergeCell ref="A1196:F1196"/>
    <mergeCell ref="A1197:F1197"/>
    <mergeCell ref="A1198:F1198"/>
    <mergeCell ref="A1199:G1199"/>
    <mergeCell ref="A1206:F1206"/>
    <mergeCell ref="A1207:F1207"/>
    <mergeCell ref="A1208:F1208"/>
    <mergeCell ref="A1209:F1209"/>
    <mergeCell ref="A1210:F1210"/>
    <mergeCell ref="A1211:F1211"/>
    <mergeCell ref="A1212:F1212"/>
    <mergeCell ref="A1213:F1213"/>
    <mergeCell ref="A1214:F1214"/>
    <mergeCell ref="A1215:F1215"/>
    <mergeCell ref="A1216:G1216"/>
    <mergeCell ref="A1223:F1223"/>
    <mergeCell ref="A1224:F1224"/>
    <mergeCell ref="A1225:F1225"/>
    <mergeCell ref="A1226:F1226"/>
    <mergeCell ref="A1227:F1227"/>
    <mergeCell ref="A1228:F1228"/>
    <mergeCell ref="A1229:F1229"/>
    <mergeCell ref="A1230:F1230"/>
    <mergeCell ref="A1231:F1231"/>
    <mergeCell ref="A1232:F1232"/>
    <mergeCell ref="A1233:G1233"/>
    <mergeCell ref="A1240:F1240"/>
    <mergeCell ref="A1241:F1241"/>
    <mergeCell ref="A1242:F1242"/>
    <mergeCell ref="A1243:F1243"/>
    <mergeCell ref="A1244:F1244"/>
    <mergeCell ref="A1245:F1245"/>
    <mergeCell ref="A1246:F1246"/>
    <mergeCell ref="A1247:F1247"/>
    <mergeCell ref="A1248:F1248"/>
    <mergeCell ref="A1249:F1249"/>
    <mergeCell ref="A1250:G1250"/>
    <mergeCell ref="A1257:F1257"/>
    <mergeCell ref="A1258:F1258"/>
    <mergeCell ref="A1259:F1259"/>
    <mergeCell ref="A1260:F1260"/>
    <mergeCell ref="A1261:F1261"/>
    <mergeCell ref="A1262:F1262"/>
    <mergeCell ref="A1263:F1263"/>
    <mergeCell ref="A1264:F1264"/>
    <mergeCell ref="A1265:F1265"/>
    <mergeCell ref="A1266:F1266"/>
    <mergeCell ref="A1267:G1267"/>
    <mergeCell ref="A1278:F1278"/>
    <mergeCell ref="A1279:F1279"/>
    <mergeCell ref="A1280:F1280"/>
    <mergeCell ref="A1281:F1281"/>
    <mergeCell ref="A1282:F1282"/>
    <mergeCell ref="A1283:F1283"/>
    <mergeCell ref="A1284:F1284"/>
    <mergeCell ref="A1285:F1285"/>
    <mergeCell ref="A1286:F1286"/>
    <mergeCell ref="A1287:F1287"/>
    <mergeCell ref="A1288:G1288"/>
    <mergeCell ref="A1299:F1299"/>
    <mergeCell ref="A1300:F1300"/>
    <mergeCell ref="A1301:F1301"/>
    <mergeCell ref="A1302:F1302"/>
    <mergeCell ref="A1303:F1303"/>
    <mergeCell ref="A1304:F1304"/>
    <mergeCell ref="A1305:F1305"/>
    <mergeCell ref="A1306:F1306"/>
    <mergeCell ref="A1307:F1307"/>
    <mergeCell ref="A1308:F1308"/>
    <mergeCell ref="A1309:G1309"/>
    <mergeCell ref="A1312:F1312"/>
    <mergeCell ref="A1313:F1313"/>
    <mergeCell ref="A1314:F1314"/>
    <mergeCell ref="A1315:F1315"/>
    <mergeCell ref="A1316:F1316"/>
    <mergeCell ref="A1317:F1317"/>
    <mergeCell ref="A1318:F1318"/>
    <mergeCell ref="A1319:F1319"/>
    <mergeCell ref="A1320:F1320"/>
    <mergeCell ref="A1321:F1321"/>
    <mergeCell ref="A1322:G1322"/>
    <mergeCell ref="B1323:G1323"/>
    <mergeCell ref="A1330:F1330"/>
    <mergeCell ref="A1331:F1331"/>
    <mergeCell ref="A1332:F1332"/>
    <mergeCell ref="A1333:F1333"/>
    <mergeCell ref="A1334:F1334"/>
    <mergeCell ref="A1335:F1335"/>
    <mergeCell ref="A1336:F1336"/>
    <mergeCell ref="A1337:F1337"/>
    <mergeCell ref="A1338:F1338"/>
    <mergeCell ref="A1339:F1339"/>
    <mergeCell ref="A1340:G1340"/>
    <mergeCell ref="A1345:F1345"/>
    <mergeCell ref="A1346:F1346"/>
    <mergeCell ref="A1347:F1347"/>
    <mergeCell ref="A1348:F1348"/>
    <mergeCell ref="A1349:F1349"/>
    <mergeCell ref="A1350:F1350"/>
    <mergeCell ref="A1351:F1351"/>
    <mergeCell ref="A1352:F1352"/>
    <mergeCell ref="A1353:F1353"/>
    <mergeCell ref="A1354:F1354"/>
    <mergeCell ref="A1355:G1355"/>
    <mergeCell ref="A1360:F1360"/>
    <mergeCell ref="A1361:F1361"/>
    <mergeCell ref="A1362:F1362"/>
    <mergeCell ref="A1363:F1363"/>
    <mergeCell ref="A1364:F1364"/>
    <mergeCell ref="A1365:F1365"/>
    <mergeCell ref="A1366:F1366"/>
    <mergeCell ref="A1367:F1367"/>
    <mergeCell ref="A1368:F1368"/>
    <mergeCell ref="A1369:F1369"/>
    <mergeCell ref="A1370:G1370"/>
    <mergeCell ref="A1376:F1376"/>
    <mergeCell ref="A1377:F1377"/>
    <mergeCell ref="A1378:F1378"/>
    <mergeCell ref="A1379:F1379"/>
    <mergeCell ref="A1380:F1380"/>
    <mergeCell ref="A1381:F1381"/>
    <mergeCell ref="A1382:F1382"/>
    <mergeCell ref="A1383:F1383"/>
    <mergeCell ref="A1384:F1384"/>
    <mergeCell ref="A1385:F1385"/>
    <mergeCell ref="A1386:G1386"/>
    <mergeCell ref="A1391:F1391"/>
    <mergeCell ref="A1392:F1392"/>
    <mergeCell ref="A1393:F1393"/>
    <mergeCell ref="A1394:F1394"/>
    <mergeCell ref="A1395:F1395"/>
    <mergeCell ref="A1396:F1396"/>
    <mergeCell ref="A1397:F1397"/>
    <mergeCell ref="A1398:F1398"/>
    <mergeCell ref="A1399:F1399"/>
    <mergeCell ref="A1400:F1400"/>
    <mergeCell ref="A1401:G1401"/>
    <mergeCell ref="A1406:F1406"/>
    <mergeCell ref="A1407:F1407"/>
    <mergeCell ref="A1408:F1408"/>
    <mergeCell ref="A1409:F1409"/>
    <mergeCell ref="A1410:F1410"/>
    <mergeCell ref="A1411:F1411"/>
    <mergeCell ref="A1412:F1412"/>
    <mergeCell ref="A1413:F1413"/>
    <mergeCell ref="A1414:F1414"/>
    <mergeCell ref="A1415:F1415"/>
    <mergeCell ref="A1416:G1416"/>
    <mergeCell ref="B1417:G1417"/>
    <mergeCell ref="A1424:F1424"/>
    <mergeCell ref="A1425:F1425"/>
    <mergeCell ref="A1426:F1426"/>
    <mergeCell ref="A1427:F1427"/>
    <mergeCell ref="A1428:F1428"/>
    <mergeCell ref="A1429:F1429"/>
    <mergeCell ref="A1430:F1430"/>
    <mergeCell ref="A1431:F1431"/>
    <mergeCell ref="A1432:F1432"/>
    <mergeCell ref="A1433:F1433"/>
    <mergeCell ref="A1434:G1434"/>
    <mergeCell ref="B1435:G1435"/>
    <mergeCell ref="A1445:F1445"/>
    <mergeCell ref="A1446:F1446"/>
    <mergeCell ref="A1447:F1447"/>
    <mergeCell ref="A1448:F1448"/>
    <mergeCell ref="A1449:F1449"/>
    <mergeCell ref="A1450:F1450"/>
    <mergeCell ref="A1451:F1451"/>
    <mergeCell ref="A1452:F1452"/>
    <mergeCell ref="A1453:F1453"/>
    <mergeCell ref="A1454:F1454"/>
    <mergeCell ref="A1455:G1455"/>
    <mergeCell ref="A1465:F1465"/>
    <mergeCell ref="A1466:F1466"/>
    <mergeCell ref="A1467:F1467"/>
    <mergeCell ref="A1468:F1468"/>
    <mergeCell ref="A1469:F1469"/>
    <mergeCell ref="A1470:F1470"/>
    <mergeCell ref="A1471:F1471"/>
    <mergeCell ref="A1472:F1472"/>
    <mergeCell ref="A1473:F1473"/>
    <mergeCell ref="A1474:F1474"/>
    <mergeCell ref="A1475:G1475"/>
    <mergeCell ref="A1480:F1480"/>
    <mergeCell ref="A1481:F1481"/>
    <mergeCell ref="A1482:F1482"/>
    <mergeCell ref="A1483:F1483"/>
    <mergeCell ref="A1484:F1484"/>
    <mergeCell ref="A1485:F1485"/>
    <mergeCell ref="A1486:F1486"/>
    <mergeCell ref="A1487:F1487"/>
    <mergeCell ref="A1488:F1488"/>
    <mergeCell ref="A1489:F1489"/>
    <mergeCell ref="A1490:G1490"/>
    <mergeCell ref="A1496:F1496"/>
    <mergeCell ref="A1497:F1497"/>
    <mergeCell ref="A1498:F1498"/>
    <mergeCell ref="A1499:F1499"/>
    <mergeCell ref="A1500:F1500"/>
    <mergeCell ref="A1501:F1501"/>
    <mergeCell ref="A1502:F1502"/>
    <mergeCell ref="A1503:F1503"/>
    <mergeCell ref="A1504:F1504"/>
    <mergeCell ref="A1505:F1505"/>
    <mergeCell ref="A1506:G1506"/>
    <mergeCell ref="A1516:F1516"/>
    <mergeCell ref="A1517:F1517"/>
    <mergeCell ref="A1518:F1518"/>
    <mergeCell ref="A1519:F1519"/>
    <mergeCell ref="A1520:F1520"/>
    <mergeCell ref="A1521:F1521"/>
    <mergeCell ref="A1522:F1522"/>
    <mergeCell ref="A1523:F1523"/>
    <mergeCell ref="A1524:F1524"/>
    <mergeCell ref="A1525:F1525"/>
    <mergeCell ref="A1526:G1526"/>
    <mergeCell ref="A1536:F1536"/>
    <mergeCell ref="A1537:F1537"/>
    <mergeCell ref="A1538:F1538"/>
    <mergeCell ref="A1539:F1539"/>
    <mergeCell ref="A1540:F1540"/>
    <mergeCell ref="A1541:F1541"/>
    <mergeCell ref="A1542:F1542"/>
    <mergeCell ref="A1543:F1543"/>
    <mergeCell ref="A1544:F1544"/>
    <mergeCell ref="A1545:F1545"/>
    <mergeCell ref="A1546:G1546"/>
    <mergeCell ref="A1556:F1556"/>
    <mergeCell ref="A1557:F1557"/>
    <mergeCell ref="A1558:F1558"/>
    <mergeCell ref="A1559:F1559"/>
    <mergeCell ref="A1560:F1560"/>
    <mergeCell ref="A1561:F1561"/>
    <mergeCell ref="A1562:F1562"/>
    <mergeCell ref="A1563:F1563"/>
    <mergeCell ref="A1564:F1564"/>
    <mergeCell ref="A1565:F1565"/>
    <mergeCell ref="A1566:G1566"/>
    <mergeCell ref="A1572:F1572"/>
    <mergeCell ref="A1573:F1573"/>
    <mergeCell ref="A1574:F1574"/>
    <mergeCell ref="A1575:F1575"/>
    <mergeCell ref="A1576:F1576"/>
    <mergeCell ref="A1577:F1577"/>
    <mergeCell ref="A1578:F1578"/>
    <mergeCell ref="A1579:F1579"/>
    <mergeCell ref="A1580:F1580"/>
    <mergeCell ref="A1581:F1581"/>
    <mergeCell ref="A1582:G1582"/>
    <mergeCell ref="A1588:F1588"/>
    <mergeCell ref="A1589:F1589"/>
    <mergeCell ref="A1590:F1590"/>
    <mergeCell ref="A1591:F1591"/>
    <mergeCell ref="A1592:F1592"/>
    <mergeCell ref="A1593:F1593"/>
    <mergeCell ref="A1594:F1594"/>
    <mergeCell ref="A1595:F1595"/>
    <mergeCell ref="A1596:F1596"/>
    <mergeCell ref="A1597:F1597"/>
    <mergeCell ref="A1598:G1598"/>
    <mergeCell ref="A1604:F1604"/>
    <mergeCell ref="A1605:F1605"/>
    <mergeCell ref="A1606:F1606"/>
    <mergeCell ref="A1607:F1607"/>
    <mergeCell ref="A1608:F1608"/>
    <mergeCell ref="A1609:F1609"/>
    <mergeCell ref="A1610:F1610"/>
    <mergeCell ref="A1611:F1611"/>
    <mergeCell ref="A1612:F1612"/>
    <mergeCell ref="A1613:F1613"/>
    <mergeCell ref="A1614:G1614"/>
    <mergeCell ref="A1620:F1620"/>
    <mergeCell ref="A1621:F1621"/>
    <mergeCell ref="A1622:F1622"/>
    <mergeCell ref="A1623:F1623"/>
    <mergeCell ref="A1624:F1624"/>
    <mergeCell ref="A1625:F1625"/>
    <mergeCell ref="A1626:F1626"/>
    <mergeCell ref="A1627:F1627"/>
    <mergeCell ref="A1628:F1628"/>
    <mergeCell ref="A1629:F1629"/>
    <mergeCell ref="A1630:G1630"/>
    <mergeCell ref="A1636:F1636"/>
    <mergeCell ref="A1637:F1637"/>
    <mergeCell ref="A1638:F1638"/>
    <mergeCell ref="A1639:F1639"/>
    <mergeCell ref="A1640:F1640"/>
    <mergeCell ref="A1641:F1641"/>
    <mergeCell ref="A1642:F1642"/>
    <mergeCell ref="A1643:F1643"/>
    <mergeCell ref="A1644:F1644"/>
    <mergeCell ref="A1645:F1645"/>
    <mergeCell ref="A1646:G1646"/>
    <mergeCell ref="A1649:F1649"/>
    <mergeCell ref="A1650:F1650"/>
    <mergeCell ref="A1651:F1651"/>
    <mergeCell ref="A1652:F1652"/>
    <mergeCell ref="A1653:F1653"/>
    <mergeCell ref="A1654:F1654"/>
    <mergeCell ref="A1655:F1655"/>
    <mergeCell ref="A1656:F1656"/>
    <mergeCell ref="A1657:F1657"/>
    <mergeCell ref="A1658:F1658"/>
    <mergeCell ref="A1659:G1659"/>
    <mergeCell ref="A1662:F1662"/>
    <mergeCell ref="A1663:F1663"/>
    <mergeCell ref="A1664:F1664"/>
    <mergeCell ref="A1665:F1665"/>
    <mergeCell ref="A1666:F1666"/>
    <mergeCell ref="A1667:F1667"/>
    <mergeCell ref="A1668:F1668"/>
    <mergeCell ref="A1669:F1669"/>
    <mergeCell ref="A1670:F1670"/>
    <mergeCell ref="A1671:F1671"/>
    <mergeCell ref="A1672:G1672"/>
    <mergeCell ref="A1675:F1675"/>
    <mergeCell ref="A1676:F1676"/>
    <mergeCell ref="A1677:F1677"/>
    <mergeCell ref="A1678:F1678"/>
    <mergeCell ref="A1679:F1679"/>
    <mergeCell ref="A1680:F1680"/>
    <mergeCell ref="A1681:F1681"/>
    <mergeCell ref="A1682:F1682"/>
    <mergeCell ref="A1683:F1683"/>
    <mergeCell ref="A1684:F1684"/>
    <mergeCell ref="A1685:G1685"/>
    <mergeCell ref="A1688:F1688"/>
    <mergeCell ref="A1689:F1689"/>
    <mergeCell ref="A1690:F1690"/>
    <mergeCell ref="A1691:F1691"/>
    <mergeCell ref="A1692:F1692"/>
    <mergeCell ref="A1693:F1693"/>
    <mergeCell ref="A1694:F1694"/>
    <mergeCell ref="A1695:F1695"/>
    <mergeCell ref="A1696:F1696"/>
    <mergeCell ref="A1697:F1697"/>
    <mergeCell ref="A1698:G1698"/>
    <mergeCell ref="A1701:F1701"/>
    <mergeCell ref="A1702:F1702"/>
    <mergeCell ref="A1703:F1703"/>
    <mergeCell ref="A1704:F1704"/>
    <mergeCell ref="A1705:F1705"/>
    <mergeCell ref="A1706:F1706"/>
    <mergeCell ref="A1707:F1707"/>
    <mergeCell ref="A1708:F1708"/>
    <mergeCell ref="A1709:F1709"/>
    <mergeCell ref="A1710:F1710"/>
    <mergeCell ref="A1711:G1711"/>
    <mergeCell ref="A1714:F1714"/>
    <mergeCell ref="A1715:F1715"/>
    <mergeCell ref="A1716:F1716"/>
    <mergeCell ref="A1717:F1717"/>
    <mergeCell ref="A1718:F1718"/>
    <mergeCell ref="A1719:F1719"/>
    <mergeCell ref="A1720:F1720"/>
    <mergeCell ref="A1721:F1721"/>
    <mergeCell ref="A1722:F1722"/>
    <mergeCell ref="A1723:F1723"/>
    <mergeCell ref="A1724:G1724"/>
    <mergeCell ref="A1733:F1733"/>
    <mergeCell ref="A1734:F1734"/>
    <mergeCell ref="A1735:F1735"/>
    <mergeCell ref="A1736:F1736"/>
    <mergeCell ref="A1737:F1737"/>
    <mergeCell ref="A1738:F1738"/>
    <mergeCell ref="A1739:F1739"/>
    <mergeCell ref="A1740:F1740"/>
    <mergeCell ref="A1741:F1741"/>
    <mergeCell ref="A1742:F1742"/>
    <mergeCell ref="A1743:G1743"/>
    <mergeCell ref="B1744:G1744"/>
    <mergeCell ref="A1750:F1750"/>
    <mergeCell ref="A1751:F1751"/>
    <mergeCell ref="A1752:F1752"/>
    <mergeCell ref="A1753:F1753"/>
    <mergeCell ref="A1754:F1754"/>
    <mergeCell ref="A1755:F1755"/>
    <mergeCell ref="A1756:F1756"/>
    <mergeCell ref="A1757:F1757"/>
    <mergeCell ref="A1758:F1758"/>
    <mergeCell ref="A1759:F1759"/>
    <mergeCell ref="A1760:G1760"/>
    <mergeCell ref="A1764:F1764"/>
    <mergeCell ref="A1765:F1765"/>
    <mergeCell ref="A1766:F1766"/>
    <mergeCell ref="A1767:F1767"/>
    <mergeCell ref="A1768:F1768"/>
    <mergeCell ref="A1769:F1769"/>
    <mergeCell ref="A1770:F1770"/>
    <mergeCell ref="A1771:F1771"/>
    <mergeCell ref="A1772:F1772"/>
    <mergeCell ref="A1773:F1773"/>
    <mergeCell ref="A1774:G1774"/>
    <mergeCell ref="A1783:F1783"/>
    <mergeCell ref="A1784:F1784"/>
    <mergeCell ref="A1785:F1785"/>
    <mergeCell ref="A1786:F1786"/>
    <mergeCell ref="A1787:F1787"/>
    <mergeCell ref="A1788:F1788"/>
    <mergeCell ref="A1789:F1789"/>
    <mergeCell ref="A1790:F1790"/>
    <mergeCell ref="A1791:F1791"/>
    <mergeCell ref="A1792:F1792"/>
    <mergeCell ref="A1793:G1793"/>
    <mergeCell ref="A1802:F1802"/>
    <mergeCell ref="A1803:F1803"/>
    <mergeCell ref="A1804:F1804"/>
    <mergeCell ref="A1805:F1805"/>
    <mergeCell ref="A1806:F1806"/>
    <mergeCell ref="A1807:F1807"/>
    <mergeCell ref="A1808:F1808"/>
    <mergeCell ref="A1809:F1809"/>
    <mergeCell ref="A1810:F1810"/>
    <mergeCell ref="A1811:F1811"/>
    <mergeCell ref="A1812:G1812"/>
    <mergeCell ref="A1817:F1817"/>
    <mergeCell ref="A1818:F1818"/>
    <mergeCell ref="A1819:F1819"/>
    <mergeCell ref="A1820:F1820"/>
    <mergeCell ref="A1821:F1821"/>
    <mergeCell ref="A1822:F1822"/>
    <mergeCell ref="A1823:F1823"/>
    <mergeCell ref="A1824:F1824"/>
    <mergeCell ref="A1825:F1825"/>
    <mergeCell ref="A1826:F1826"/>
    <mergeCell ref="A1827:G1827"/>
    <mergeCell ref="B1828:G1828"/>
    <mergeCell ref="A1834:F1834"/>
    <mergeCell ref="A1835:F1835"/>
    <mergeCell ref="A1836:F1836"/>
    <mergeCell ref="A1837:F1837"/>
    <mergeCell ref="A1838:F1838"/>
    <mergeCell ref="A1839:F1839"/>
    <mergeCell ref="A1840:F1840"/>
    <mergeCell ref="A1841:F1841"/>
    <mergeCell ref="A1842:F1842"/>
    <mergeCell ref="A1843:F1843"/>
    <mergeCell ref="A1844:G1844"/>
    <mergeCell ref="A1850:F1850"/>
    <mergeCell ref="A1851:F1851"/>
    <mergeCell ref="A1852:F1852"/>
    <mergeCell ref="A1853:F1853"/>
    <mergeCell ref="A1854:F1854"/>
    <mergeCell ref="A1855:F1855"/>
    <mergeCell ref="A1856:F1856"/>
    <mergeCell ref="A1857:F1857"/>
    <mergeCell ref="A1858:F1858"/>
    <mergeCell ref="A1859:F1859"/>
    <mergeCell ref="A1860:G1860"/>
    <mergeCell ref="A1866:F1866"/>
    <mergeCell ref="A1867:F1867"/>
    <mergeCell ref="A1868:F1868"/>
    <mergeCell ref="A1869:F1869"/>
    <mergeCell ref="A1870:F1870"/>
    <mergeCell ref="A1871:F1871"/>
    <mergeCell ref="A1872:F1872"/>
    <mergeCell ref="A1873:F1873"/>
    <mergeCell ref="A1874:F1874"/>
    <mergeCell ref="A1875:F1875"/>
    <mergeCell ref="A1876:G1876"/>
    <mergeCell ref="A1882:F1882"/>
    <mergeCell ref="A1883:F1883"/>
    <mergeCell ref="A1884:F1884"/>
    <mergeCell ref="A1885:F1885"/>
    <mergeCell ref="A1886:F1886"/>
    <mergeCell ref="A1887:F1887"/>
    <mergeCell ref="A1888:F1888"/>
    <mergeCell ref="A1889:F1889"/>
    <mergeCell ref="A1890:F1890"/>
    <mergeCell ref="A1891:F1891"/>
    <mergeCell ref="A1892:G1892"/>
    <mergeCell ref="A1896:F1896"/>
    <mergeCell ref="A1897:F1897"/>
    <mergeCell ref="A1898:F1898"/>
    <mergeCell ref="A1899:F1899"/>
    <mergeCell ref="A1900:F1900"/>
    <mergeCell ref="A1901:F1901"/>
    <mergeCell ref="A1902:F1902"/>
    <mergeCell ref="A1903:F1903"/>
    <mergeCell ref="A1904:F1904"/>
    <mergeCell ref="A1905:F1905"/>
    <mergeCell ref="A1906:G1906"/>
    <mergeCell ref="B1907:G1907"/>
    <mergeCell ref="A1913:F1913"/>
    <mergeCell ref="A1914:F1914"/>
    <mergeCell ref="A1915:F1915"/>
    <mergeCell ref="A1916:F1916"/>
    <mergeCell ref="A1917:F1917"/>
    <mergeCell ref="A1918:F1918"/>
    <mergeCell ref="A1919:F1919"/>
    <mergeCell ref="A1920:F1920"/>
    <mergeCell ref="A1921:F1921"/>
    <mergeCell ref="A1922:F1922"/>
    <mergeCell ref="A1923:G1923"/>
    <mergeCell ref="A1926:F1926"/>
    <mergeCell ref="A1927:F1927"/>
    <mergeCell ref="A1928:F1928"/>
    <mergeCell ref="A1929:F1929"/>
    <mergeCell ref="A1930:F1930"/>
    <mergeCell ref="A1931:F1931"/>
    <mergeCell ref="A1932:F1932"/>
    <mergeCell ref="A1933:F1933"/>
    <mergeCell ref="A1934:F1934"/>
    <mergeCell ref="A1935:F1935"/>
    <mergeCell ref="A1936:G1936"/>
    <mergeCell ref="B1937:G1937"/>
    <mergeCell ref="A1943:F1943"/>
    <mergeCell ref="A1944:F1944"/>
    <mergeCell ref="A1945:F1945"/>
    <mergeCell ref="A1946:F1946"/>
    <mergeCell ref="A1947:F1947"/>
    <mergeCell ref="A1948:F1948"/>
    <mergeCell ref="A1949:F1949"/>
    <mergeCell ref="A1950:F1950"/>
    <mergeCell ref="A1951:F1951"/>
    <mergeCell ref="A1952:F1952"/>
    <mergeCell ref="A1953:G1953"/>
    <mergeCell ref="A1958:F1958"/>
    <mergeCell ref="A1959:F1959"/>
    <mergeCell ref="A1960:F1960"/>
    <mergeCell ref="A1961:F1961"/>
    <mergeCell ref="A1962:F1962"/>
    <mergeCell ref="A1963:F1963"/>
    <mergeCell ref="A1964:F1964"/>
    <mergeCell ref="A1965:F1965"/>
    <mergeCell ref="A1966:F1966"/>
    <mergeCell ref="A1967:F1967"/>
    <mergeCell ref="A1968:G1968"/>
    <mergeCell ref="A1972:F1972"/>
    <mergeCell ref="A1973:F1973"/>
    <mergeCell ref="A1974:F1974"/>
    <mergeCell ref="A1975:F1975"/>
    <mergeCell ref="A1976:F1976"/>
    <mergeCell ref="A1977:F1977"/>
    <mergeCell ref="A1978:F1978"/>
    <mergeCell ref="A1979:F1979"/>
    <mergeCell ref="A1980:F1980"/>
    <mergeCell ref="A1981:F1981"/>
    <mergeCell ref="A1982:G1982"/>
    <mergeCell ref="B1983:G1983"/>
    <mergeCell ref="B1984:G1984"/>
    <mergeCell ref="A1988:F1988"/>
    <mergeCell ref="A1989:F1989"/>
    <mergeCell ref="A1990:F1990"/>
    <mergeCell ref="A1991:F1991"/>
    <mergeCell ref="A1992:F1992"/>
    <mergeCell ref="A1993:F1993"/>
    <mergeCell ref="A1994:F1994"/>
    <mergeCell ref="A1995:F1995"/>
    <mergeCell ref="A1996:F1996"/>
    <mergeCell ref="A1997:F1997"/>
    <mergeCell ref="A1998:G1998"/>
    <mergeCell ref="A2002:F2002"/>
    <mergeCell ref="A2003:F2003"/>
    <mergeCell ref="A2004:F2004"/>
    <mergeCell ref="A2005:F2005"/>
    <mergeCell ref="A2006:F2006"/>
    <mergeCell ref="A2007:F2007"/>
    <mergeCell ref="A2008:F2008"/>
    <mergeCell ref="A2009:F2009"/>
    <mergeCell ref="A2010:F2010"/>
    <mergeCell ref="A2011:F2011"/>
    <mergeCell ref="A2012:G2012"/>
    <mergeCell ref="A2016:F2016"/>
    <mergeCell ref="A2017:F2017"/>
    <mergeCell ref="A2018:F2018"/>
    <mergeCell ref="A2019:F2019"/>
    <mergeCell ref="A2020:F2020"/>
    <mergeCell ref="A2021:F2021"/>
    <mergeCell ref="A2022:F2022"/>
    <mergeCell ref="A2023:F2023"/>
    <mergeCell ref="A2024:F2024"/>
    <mergeCell ref="A2025:F2025"/>
    <mergeCell ref="A2026:G2026"/>
    <mergeCell ref="A2030:F2030"/>
    <mergeCell ref="A2031:F2031"/>
    <mergeCell ref="A2032:F2032"/>
    <mergeCell ref="A2033:F2033"/>
    <mergeCell ref="A2034:F2034"/>
    <mergeCell ref="A2035:F2035"/>
    <mergeCell ref="A2036:F2036"/>
    <mergeCell ref="A2037:F2037"/>
    <mergeCell ref="A2038:F2038"/>
    <mergeCell ref="A2039:F2039"/>
    <mergeCell ref="A2040:G2040"/>
    <mergeCell ref="B2041:G2041"/>
    <mergeCell ref="B2042:G2042"/>
    <mergeCell ref="A2047:F2047"/>
    <mergeCell ref="A2048:F2048"/>
    <mergeCell ref="A2049:F2049"/>
    <mergeCell ref="A2050:F2050"/>
    <mergeCell ref="A2051:F2051"/>
    <mergeCell ref="A2052:F2052"/>
    <mergeCell ref="A2053:F2053"/>
    <mergeCell ref="A2054:F2054"/>
    <mergeCell ref="A2055:F2055"/>
    <mergeCell ref="A2056:F2056"/>
    <mergeCell ref="A2057:G2057"/>
    <mergeCell ref="A2062:F2062"/>
    <mergeCell ref="A2063:F2063"/>
    <mergeCell ref="A2064:F2064"/>
    <mergeCell ref="A2065:F2065"/>
    <mergeCell ref="A2066:F2066"/>
    <mergeCell ref="A2067:F2067"/>
    <mergeCell ref="A2068:F2068"/>
    <mergeCell ref="A2069:F2069"/>
    <mergeCell ref="A2070:F2070"/>
    <mergeCell ref="A2071:F2071"/>
    <mergeCell ref="A2072:G2072"/>
    <mergeCell ref="A2077:F2077"/>
    <mergeCell ref="A2078:F2078"/>
    <mergeCell ref="A2079:F2079"/>
    <mergeCell ref="A2080:F2080"/>
    <mergeCell ref="A2081:F2081"/>
    <mergeCell ref="A2082:F2082"/>
    <mergeCell ref="A2083:F2083"/>
    <mergeCell ref="A2084:F2084"/>
    <mergeCell ref="A2085:F2085"/>
    <mergeCell ref="A2086:F2086"/>
    <mergeCell ref="A2087:G2087"/>
    <mergeCell ref="A2092:F2092"/>
    <mergeCell ref="A2093:F2093"/>
    <mergeCell ref="A2094:F2094"/>
    <mergeCell ref="A2095:F2095"/>
    <mergeCell ref="A2096:F2096"/>
    <mergeCell ref="A2097:F2097"/>
    <mergeCell ref="A2098:F2098"/>
    <mergeCell ref="A2099:F2099"/>
    <mergeCell ref="A2100:F2100"/>
    <mergeCell ref="A2101:F2101"/>
    <mergeCell ref="A2102:G2102"/>
    <mergeCell ref="A2107:F2107"/>
    <mergeCell ref="A2108:F2108"/>
    <mergeCell ref="A2109:F2109"/>
    <mergeCell ref="A2110:F2110"/>
    <mergeCell ref="A2111:F2111"/>
    <mergeCell ref="A2112:F2112"/>
    <mergeCell ref="A2113:F2113"/>
    <mergeCell ref="A2114:F2114"/>
    <mergeCell ref="A2115:F2115"/>
    <mergeCell ref="A2116:F2116"/>
    <mergeCell ref="A2117:G2117"/>
    <mergeCell ref="A2123:F2123"/>
    <mergeCell ref="A2124:F2124"/>
    <mergeCell ref="A2125:F2125"/>
    <mergeCell ref="A2126:F2126"/>
    <mergeCell ref="A2127:F2127"/>
    <mergeCell ref="A2128:F2128"/>
    <mergeCell ref="A2129:F2129"/>
    <mergeCell ref="A2130:F2130"/>
    <mergeCell ref="A2131:F2131"/>
    <mergeCell ref="A2132:F2132"/>
    <mergeCell ref="A2133:G2133"/>
    <mergeCell ref="A2138:F2138"/>
    <mergeCell ref="A2139:F2139"/>
    <mergeCell ref="A2140:F2140"/>
    <mergeCell ref="A2141:F2141"/>
    <mergeCell ref="A2142:F2142"/>
    <mergeCell ref="A2143:F2143"/>
    <mergeCell ref="A2144:F2144"/>
    <mergeCell ref="A2145:F2145"/>
    <mergeCell ref="A2146:F2146"/>
    <mergeCell ref="A2147:F2147"/>
    <mergeCell ref="A2148:G2148"/>
    <mergeCell ref="A2155:F2155"/>
    <mergeCell ref="A2156:F2156"/>
    <mergeCell ref="A2157:F2157"/>
    <mergeCell ref="A2158:F2158"/>
    <mergeCell ref="A2159:F2159"/>
    <mergeCell ref="A2160:F2160"/>
    <mergeCell ref="A2161:F2161"/>
    <mergeCell ref="A2162:F2162"/>
    <mergeCell ref="A2163:F2163"/>
    <mergeCell ref="A2164:F2164"/>
    <mergeCell ref="A2165:G2165"/>
    <mergeCell ref="A2178:F2178"/>
    <mergeCell ref="A2179:F2179"/>
    <mergeCell ref="A2180:F2180"/>
    <mergeCell ref="A2181:F2181"/>
    <mergeCell ref="A2182:F2182"/>
    <mergeCell ref="A2183:F2183"/>
    <mergeCell ref="A2184:F2184"/>
    <mergeCell ref="A2185:F2185"/>
    <mergeCell ref="A2186:F2186"/>
    <mergeCell ref="A2187:F2187"/>
    <mergeCell ref="A2188:G2188"/>
    <mergeCell ref="A2202:F2202"/>
    <mergeCell ref="A2203:F2203"/>
    <mergeCell ref="A2204:F2204"/>
    <mergeCell ref="A2205:F2205"/>
    <mergeCell ref="A2206:F2206"/>
    <mergeCell ref="A2207:F2207"/>
    <mergeCell ref="A2208:F2208"/>
    <mergeCell ref="A2209:F2209"/>
    <mergeCell ref="A2210:F2210"/>
    <mergeCell ref="A2211:F2211"/>
    <mergeCell ref="A2212:G2212"/>
    <mergeCell ref="A2217:F2217"/>
    <mergeCell ref="A2218:F2218"/>
    <mergeCell ref="A2219:F2219"/>
    <mergeCell ref="A2220:F2220"/>
    <mergeCell ref="A2221:F2221"/>
    <mergeCell ref="A2222:F2222"/>
    <mergeCell ref="A2223:F2223"/>
    <mergeCell ref="A2224:F2224"/>
    <mergeCell ref="A2225:F2225"/>
    <mergeCell ref="A2226:F2226"/>
    <mergeCell ref="A2227:G2227"/>
    <mergeCell ref="A2233:F2233"/>
    <mergeCell ref="A2234:F2234"/>
    <mergeCell ref="A2235:F2235"/>
    <mergeCell ref="A2236:F2236"/>
    <mergeCell ref="A2237:F2237"/>
    <mergeCell ref="A2238:F2238"/>
    <mergeCell ref="A2239:F2239"/>
    <mergeCell ref="A2240:F2240"/>
    <mergeCell ref="A2241:F2241"/>
    <mergeCell ref="A2242:F2242"/>
    <mergeCell ref="A2243:G2243"/>
    <mergeCell ref="A2248:F2248"/>
    <mergeCell ref="A2249:F2249"/>
    <mergeCell ref="A2250:F2250"/>
    <mergeCell ref="A2251:F2251"/>
    <mergeCell ref="A2252:F2252"/>
    <mergeCell ref="A2253:F2253"/>
    <mergeCell ref="A2254:F2254"/>
    <mergeCell ref="A2255:F2255"/>
    <mergeCell ref="A2256:F2256"/>
    <mergeCell ref="A2257:F2257"/>
    <mergeCell ref="A2258:G2258"/>
    <mergeCell ref="A2263:F2263"/>
    <mergeCell ref="A2264:F2264"/>
    <mergeCell ref="A2265:F2265"/>
    <mergeCell ref="A2266:F2266"/>
    <mergeCell ref="A2267:F2267"/>
    <mergeCell ref="A2268:F2268"/>
    <mergeCell ref="A2269:F2269"/>
    <mergeCell ref="A2270:F2270"/>
    <mergeCell ref="A2271:F2271"/>
    <mergeCell ref="A2272:F2272"/>
    <mergeCell ref="A2273:G2273"/>
    <mergeCell ref="A2278:F2278"/>
    <mergeCell ref="A2279:F2279"/>
    <mergeCell ref="A2280:F2280"/>
    <mergeCell ref="A2281:F2281"/>
    <mergeCell ref="A2282:F2282"/>
    <mergeCell ref="A2283:F2283"/>
    <mergeCell ref="A2284:F2284"/>
    <mergeCell ref="A2285:F2285"/>
    <mergeCell ref="A2286:F2286"/>
    <mergeCell ref="A2287:F2287"/>
    <mergeCell ref="A2288:G2288"/>
    <mergeCell ref="A2293:F2293"/>
    <mergeCell ref="A2294:F2294"/>
    <mergeCell ref="A2295:F2295"/>
    <mergeCell ref="A2296:F2296"/>
    <mergeCell ref="A2297:F2297"/>
    <mergeCell ref="A2298:F2298"/>
    <mergeCell ref="A2299:F2299"/>
    <mergeCell ref="A2300:F2300"/>
    <mergeCell ref="A2301:F2301"/>
    <mergeCell ref="A2302:F2302"/>
    <mergeCell ref="A2303:G2303"/>
    <mergeCell ref="A2309:F2309"/>
    <mergeCell ref="A2310:F2310"/>
    <mergeCell ref="A2311:F2311"/>
    <mergeCell ref="A2312:F2312"/>
    <mergeCell ref="A2313:F2313"/>
    <mergeCell ref="A2314:F2314"/>
    <mergeCell ref="A2315:F2315"/>
    <mergeCell ref="A2316:F2316"/>
    <mergeCell ref="A2317:F2317"/>
    <mergeCell ref="A2318:F2318"/>
    <mergeCell ref="A2319:G2319"/>
    <mergeCell ref="A2325:F2325"/>
    <mergeCell ref="A2326:F2326"/>
    <mergeCell ref="A2327:F2327"/>
    <mergeCell ref="A2328:F2328"/>
    <mergeCell ref="A2329:F2329"/>
    <mergeCell ref="A2330:F2330"/>
    <mergeCell ref="A2331:F2331"/>
    <mergeCell ref="A2332:F2332"/>
    <mergeCell ref="A2333:F2333"/>
    <mergeCell ref="A2334:F2334"/>
    <mergeCell ref="A2335:G2335"/>
    <mergeCell ref="A2340:F2340"/>
    <mergeCell ref="A2341:F2341"/>
    <mergeCell ref="A2342:F2342"/>
    <mergeCell ref="A2343:F2343"/>
    <mergeCell ref="A2344:F2344"/>
    <mergeCell ref="A2345:F2345"/>
    <mergeCell ref="A2346:F2346"/>
    <mergeCell ref="A2347:F2347"/>
    <mergeCell ref="A2348:F2348"/>
    <mergeCell ref="A2349:F2349"/>
    <mergeCell ref="A2350:G2350"/>
    <mergeCell ref="A2356:F2356"/>
    <mergeCell ref="A2357:F2357"/>
    <mergeCell ref="A2358:F2358"/>
    <mergeCell ref="A2359:F2359"/>
    <mergeCell ref="A2360:F2360"/>
    <mergeCell ref="A2361:F2361"/>
    <mergeCell ref="A2362:F2362"/>
    <mergeCell ref="A2363:F2363"/>
    <mergeCell ref="A2364:F2364"/>
    <mergeCell ref="A2365:F2365"/>
    <mergeCell ref="A2366:G2366"/>
    <mergeCell ref="A2372:F2372"/>
    <mergeCell ref="A2373:F2373"/>
    <mergeCell ref="A2374:F2374"/>
    <mergeCell ref="A2375:F2375"/>
    <mergeCell ref="A2376:F2376"/>
    <mergeCell ref="A2377:F2377"/>
    <mergeCell ref="A2378:F2378"/>
    <mergeCell ref="A2379:F2379"/>
    <mergeCell ref="A2380:F2380"/>
    <mergeCell ref="A2381:F2381"/>
    <mergeCell ref="A2382:G2382"/>
    <mergeCell ref="B2383:G2383"/>
    <mergeCell ref="A2388:F2388"/>
    <mergeCell ref="A2389:F2389"/>
    <mergeCell ref="A2390:F2390"/>
    <mergeCell ref="A2391:F2391"/>
    <mergeCell ref="A2392:F2392"/>
    <mergeCell ref="A2393:F2393"/>
    <mergeCell ref="A2394:F2394"/>
    <mergeCell ref="A2395:F2395"/>
    <mergeCell ref="A2396:F2396"/>
    <mergeCell ref="A2397:F2397"/>
    <mergeCell ref="A2398:G2398"/>
    <mergeCell ref="A2403:F2403"/>
    <mergeCell ref="A2404:F2404"/>
    <mergeCell ref="A2405:F2405"/>
    <mergeCell ref="A2406:F2406"/>
    <mergeCell ref="A2407:F2407"/>
    <mergeCell ref="A2408:F2408"/>
    <mergeCell ref="A2409:F2409"/>
    <mergeCell ref="A2410:F2410"/>
    <mergeCell ref="A2411:F2411"/>
    <mergeCell ref="A2412:F2412"/>
    <mergeCell ref="A2413:G2413"/>
    <mergeCell ref="A2418:F2418"/>
    <mergeCell ref="A2419:F2419"/>
    <mergeCell ref="A2420:F2420"/>
    <mergeCell ref="A2421:F2421"/>
    <mergeCell ref="A2422:F2422"/>
    <mergeCell ref="A2423:F2423"/>
    <mergeCell ref="A2424:F2424"/>
    <mergeCell ref="A2425:F2425"/>
    <mergeCell ref="A2426:F2426"/>
    <mergeCell ref="A2427:F2427"/>
    <mergeCell ref="A2428:G2428"/>
    <mergeCell ref="A2433:F2433"/>
    <mergeCell ref="A2434:F2434"/>
    <mergeCell ref="A2435:F2435"/>
    <mergeCell ref="A2436:F2436"/>
    <mergeCell ref="A2437:F2437"/>
    <mergeCell ref="A2438:F2438"/>
    <mergeCell ref="A2439:F2439"/>
    <mergeCell ref="A2440:F2440"/>
    <mergeCell ref="A2441:F2441"/>
    <mergeCell ref="A2442:F2442"/>
    <mergeCell ref="A2443:G2443"/>
    <mergeCell ref="A2448:F2448"/>
    <mergeCell ref="A2449:F2449"/>
    <mergeCell ref="A2450:F2450"/>
    <mergeCell ref="A2451:F2451"/>
    <mergeCell ref="A2452:F2452"/>
    <mergeCell ref="A2453:F2453"/>
    <mergeCell ref="A2454:F2454"/>
    <mergeCell ref="A2455:F2455"/>
    <mergeCell ref="A2456:F2456"/>
    <mergeCell ref="A2457:F2457"/>
    <mergeCell ref="A2458:G2458"/>
    <mergeCell ref="A2463:F2463"/>
    <mergeCell ref="A2464:F2464"/>
    <mergeCell ref="A2465:F2465"/>
    <mergeCell ref="A2466:F2466"/>
    <mergeCell ref="A2467:F2467"/>
    <mergeCell ref="A2468:F2468"/>
    <mergeCell ref="A2469:F2469"/>
    <mergeCell ref="A2470:F2470"/>
    <mergeCell ref="A2471:F2471"/>
    <mergeCell ref="A2472:F2472"/>
    <mergeCell ref="A2473:G2473"/>
    <mergeCell ref="A2478:F2478"/>
    <mergeCell ref="A2479:F2479"/>
    <mergeCell ref="A2480:F2480"/>
    <mergeCell ref="A2481:F2481"/>
    <mergeCell ref="A2482:F2482"/>
    <mergeCell ref="A2483:F2483"/>
    <mergeCell ref="A2484:F2484"/>
    <mergeCell ref="A2485:F2485"/>
    <mergeCell ref="A2486:F2486"/>
    <mergeCell ref="A2487:F2487"/>
    <mergeCell ref="A2488:G2488"/>
    <mergeCell ref="A2491:F2491"/>
    <mergeCell ref="A2492:F2492"/>
    <mergeCell ref="A2493:F2493"/>
    <mergeCell ref="A2494:F2494"/>
    <mergeCell ref="A2495:F2495"/>
    <mergeCell ref="A2496:F2496"/>
    <mergeCell ref="A2497:F2497"/>
    <mergeCell ref="A2498:F2498"/>
    <mergeCell ref="A2499:F2499"/>
    <mergeCell ref="A2500:F2500"/>
    <mergeCell ref="A2501:G2501"/>
    <mergeCell ref="A2515:F2515"/>
    <mergeCell ref="A2516:F2516"/>
    <mergeCell ref="A2517:F2517"/>
    <mergeCell ref="A2518:F2518"/>
    <mergeCell ref="A2519:F2519"/>
    <mergeCell ref="A2520:F2520"/>
    <mergeCell ref="A2521:F2521"/>
    <mergeCell ref="A2522:F2522"/>
    <mergeCell ref="A2523:F2523"/>
    <mergeCell ref="A2524:F2524"/>
    <mergeCell ref="A2525:G2525"/>
    <mergeCell ref="A2531:F2531"/>
    <mergeCell ref="A2532:F2532"/>
    <mergeCell ref="A2533:F2533"/>
    <mergeCell ref="A2534:F2534"/>
    <mergeCell ref="A2535:F2535"/>
    <mergeCell ref="A2536:F2536"/>
    <mergeCell ref="A2537:F2537"/>
    <mergeCell ref="A2538:F2538"/>
    <mergeCell ref="A2539:F2539"/>
    <mergeCell ref="A2540:F2540"/>
    <mergeCell ref="A2541:G2541"/>
    <mergeCell ref="A2547:F2547"/>
    <mergeCell ref="A2548:F2548"/>
    <mergeCell ref="A2549:F2549"/>
    <mergeCell ref="A2550:F2550"/>
    <mergeCell ref="A2551:F2551"/>
    <mergeCell ref="A2552:F2552"/>
    <mergeCell ref="A2553:F2553"/>
    <mergeCell ref="A2554:F2554"/>
    <mergeCell ref="A2555:F2555"/>
    <mergeCell ref="A2556:F2556"/>
    <mergeCell ref="A2557:G2557"/>
    <mergeCell ref="A2563:F2563"/>
    <mergeCell ref="A2564:F2564"/>
    <mergeCell ref="A2565:F2565"/>
    <mergeCell ref="A2566:F2566"/>
    <mergeCell ref="A2567:F2567"/>
    <mergeCell ref="A2568:F2568"/>
    <mergeCell ref="A2569:F2569"/>
    <mergeCell ref="A2570:F2570"/>
    <mergeCell ref="A2571:F2571"/>
    <mergeCell ref="A2572:F2572"/>
    <mergeCell ref="A2573:G2573"/>
    <mergeCell ref="A2579:F2579"/>
    <mergeCell ref="A2580:F2580"/>
    <mergeCell ref="A2581:F2581"/>
    <mergeCell ref="A2582:F2582"/>
    <mergeCell ref="A2583:F2583"/>
    <mergeCell ref="A2584:F2584"/>
    <mergeCell ref="A2585:F2585"/>
    <mergeCell ref="A2586:F2586"/>
    <mergeCell ref="A2587:F2587"/>
    <mergeCell ref="A2588:F2588"/>
    <mergeCell ref="A2589:G2589"/>
    <mergeCell ref="A2595:F2595"/>
    <mergeCell ref="A2596:F2596"/>
    <mergeCell ref="A2597:F2597"/>
    <mergeCell ref="A2598:F2598"/>
    <mergeCell ref="A2599:F2599"/>
    <mergeCell ref="A2600:F2600"/>
    <mergeCell ref="A2601:F2601"/>
    <mergeCell ref="A2602:F2602"/>
    <mergeCell ref="A2603:F2603"/>
    <mergeCell ref="A2604:F2604"/>
    <mergeCell ref="A2605:G2605"/>
    <mergeCell ref="A2612:F2612"/>
    <mergeCell ref="A2613:F2613"/>
    <mergeCell ref="A2614:F2614"/>
    <mergeCell ref="A2615:F2615"/>
    <mergeCell ref="A2616:F2616"/>
    <mergeCell ref="A2617:F2617"/>
    <mergeCell ref="A2618:F2618"/>
    <mergeCell ref="A2619:F2619"/>
    <mergeCell ref="A2620:F2620"/>
    <mergeCell ref="A2621:F2621"/>
    <mergeCell ref="A2622:G2622"/>
    <mergeCell ref="A2627:F2627"/>
    <mergeCell ref="A2628:F2628"/>
    <mergeCell ref="A2629:F2629"/>
    <mergeCell ref="A2630:F2630"/>
    <mergeCell ref="A2631:F2631"/>
    <mergeCell ref="A2632:F2632"/>
    <mergeCell ref="A2633:F2633"/>
    <mergeCell ref="A2634:F2634"/>
    <mergeCell ref="A2635:F2635"/>
    <mergeCell ref="A2636:F2636"/>
    <mergeCell ref="A2637:G2637"/>
    <mergeCell ref="B2638:G2638"/>
    <mergeCell ref="A2644:F2644"/>
    <mergeCell ref="A2645:F2645"/>
    <mergeCell ref="A2646:F2646"/>
    <mergeCell ref="A2647:F2647"/>
    <mergeCell ref="A2648:F2648"/>
    <mergeCell ref="A2649:F2649"/>
    <mergeCell ref="A2650:F2650"/>
    <mergeCell ref="A2651:F2651"/>
    <mergeCell ref="A2652:F2652"/>
    <mergeCell ref="A2653:F2653"/>
    <mergeCell ref="A2654:G2654"/>
    <mergeCell ref="A2660:F2660"/>
    <mergeCell ref="A2661:F2661"/>
    <mergeCell ref="A2662:F2662"/>
    <mergeCell ref="A2663:F2663"/>
    <mergeCell ref="A2664:F2664"/>
    <mergeCell ref="A2665:F2665"/>
    <mergeCell ref="A2666:F2666"/>
    <mergeCell ref="A2667:F2667"/>
    <mergeCell ref="A2668:F2668"/>
    <mergeCell ref="A2669:F2669"/>
    <mergeCell ref="A2670:G2670"/>
    <mergeCell ref="A2676:F2676"/>
    <mergeCell ref="A2677:F2677"/>
    <mergeCell ref="A2678:F2678"/>
    <mergeCell ref="A2679:F2679"/>
    <mergeCell ref="A2680:F2680"/>
    <mergeCell ref="A2681:F2681"/>
    <mergeCell ref="A2682:F2682"/>
    <mergeCell ref="A2683:F2683"/>
    <mergeCell ref="A2684:F2684"/>
    <mergeCell ref="A2685:F2685"/>
    <mergeCell ref="A2686:G2686"/>
    <mergeCell ref="A2692:F2692"/>
    <mergeCell ref="A2693:F2693"/>
    <mergeCell ref="A2694:F2694"/>
    <mergeCell ref="A2695:F2695"/>
    <mergeCell ref="A2696:F2696"/>
    <mergeCell ref="A2697:F2697"/>
    <mergeCell ref="A2698:F2698"/>
    <mergeCell ref="A2699:F2699"/>
    <mergeCell ref="A2700:F2700"/>
    <mergeCell ref="A2701:F2701"/>
    <mergeCell ref="A2702:G2702"/>
    <mergeCell ref="A2708:F2708"/>
    <mergeCell ref="A2709:F2709"/>
    <mergeCell ref="A2710:F2710"/>
    <mergeCell ref="A2711:F2711"/>
    <mergeCell ref="A2712:F2712"/>
    <mergeCell ref="A2713:F2713"/>
    <mergeCell ref="A2714:F2714"/>
    <mergeCell ref="A2715:F2715"/>
    <mergeCell ref="A2716:F2716"/>
    <mergeCell ref="A2717:F2717"/>
    <mergeCell ref="A2718:G2718"/>
    <mergeCell ref="A2724:F2724"/>
    <mergeCell ref="A2725:F2725"/>
    <mergeCell ref="A2726:F2726"/>
    <mergeCell ref="A2727:F2727"/>
    <mergeCell ref="A2728:F2728"/>
    <mergeCell ref="A2729:F2729"/>
    <mergeCell ref="A2730:F2730"/>
    <mergeCell ref="A2731:F2731"/>
    <mergeCell ref="A2732:F2732"/>
    <mergeCell ref="A2733:F2733"/>
    <mergeCell ref="A2734:G2734"/>
    <mergeCell ref="B2735:G2735"/>
    <mergeCell ref="A2740:F2740"/>
    <mergeCell ref="A2741:F2741"/>
    <mergeCell ref="A2742:F2742"/>
    <mergeCell ref="A2743:F2743"/>
    <mergeCell ref="A2744:F2744"/>
    <mergeCell ref="A2745:F2745"/>
    <mergeCell ref="A2746:F2746"/>
    <mergeCell ref="A2747:F2747"/>
    <mergeCell ref="A2748:F2748"/>
    <mergeCell ref="A2749:F2749"/>
    <mergeCell ref="A2750:G2750"/>
    <mergeCell ref="A2755:F2755"/>
    <mergeCell ref="A2756:F2756"/>
    <mergeCell ref="A2757:F2757"/>
    <mergeCell ref="A2758:F2758"/>
    <mergeCell ref="A2759:F2759"/>
    <mergeCell ref="A2760:F2760"/>
    <mergeCell ref="A2761:F2761"/>
    <mergeCell ref="A2762:F2762"/>
    <mergeCell ref="A2763:F2763"/>
    <mergeCell ref="A2764:F2764"/>
    <mergeCell ref="A2765:G2765"/>
    <mergeCell ref="A2771:F2771"/>
    <mergeCell ref="A2772:F2772"/>
    <mergeCell ref="A2773:F2773"/>
    <mergeCell ref="A2774:F2774"/>
    <mergeCell ref="A2775:F2775"/>
    <mergeCell ref="A2776:F2776"/>
    <mergeCell ref="A2777:F2777"/>
    <mergeCell ref="A2778:F2778"/>
    <mergeCell ref="A2779:F2779"/>
    <mergeCell ref="A2780:F2780"/>
    <mergeCell ref="A2781:G2781"/>
    <mergeCell ref="A2787:F2787"/>
    <mergeCell ref="A2788:F2788"/>
    <mergeCell ref="A2789:F2789"/>
    <mergeCell ref="A2790:F2790"/>
    <mergeCell ref="A2791:F2791"/>
    <mergeCell ref="A2792:F2792"/>
    <mergeCell ref="A2793:F2793"/>
    <mergeCell ref="A2794:F2794"/>
    <mergeCell ref="A2795:F2795"/>
    <mergeCell ref="A2796:F2796"/>
    <mergeCell ref="A2797:G2797"/>
    <mergeCell ref="A2803:F2803"/>
    <mergeCell ref="A2804:F2804"/>
    <mergeCell ref="A2805:F2805"/>
    <mergeCell ref="A2806:F2806"/>
    <mergeCell ref="A2807:F2807"/>
    <mergeCell ref="A2808:F2808"/>
    <mergeCell ref="A2809:F2809"/>
    <mergeCell ref="A2810:F2810"/>
    <mergeCell ref="A2811:F2811"/>
    <mergeCell ref="A2812:F2812"/>
    <mergeCell ref="A2813:G2813"/>
    <mergeCell ref="A2819:F2819"/>
    <mergeCell ref="A2820:F2820"/>
    <mergeCell ref="A2821:F2821"/>
    <mergeCell ref="A2822:F2822"/>
    <mergeCell ref="A2823:F2823"/>
    <mergeCell ref="A2824:F2824"/>
    <mergeCell ref="A2825:F2825"/>
    <mergeCell ref="A2826:F2826"/>
    <mergeCell ref="A2827:F2827"/>
    <mergeCell ref="A2828:F2828"/>
    <mergeCell ref="A2829:G2829"/>
    <mergeCell ref="A2835:F2835"/>
    <mergeCell ref="A2836:F2836"/>
    <mergeCell ref="A2837:F2837"/>
    <mergeCell ref="A2838:F2838"/>
    <mergeCell ref="A2839:F2839"/>
    <mergeCell ref="A2840:F2840"/>
    <mergeCell ref="A2841:F2841"/>
    <mergeCell ref="A2842:F2842"/>
    <mergeCell ref="A2843:F2843"/>
    <mergeCell ref="A2844:F2844"/>
    <mergeCell ref="A2845:G2845"/>
    <mergeCell ref="A2851:F2851"/>
    <mergeCell ref="A2852:F2852"/>
    <mergeCell ref="A2853:F2853"/>
    <mergeCell ref="A2854:F2854"/>
    <mergeCell ref="A2855:F2855"/>
    <mergeCell ref="A2856:F2856"/>
    <mergeCell ref="A2857:F2857"/>
    <mergeCell ref="A2858:F2858"/>
    <mergeCell ref="A2859:F2859"/>
    <mergeCell ref="A2860:F2860"/>
    <mergeCell ref="A2861:G2861"/>
    <mergeCell ref="A2866:F2866"/>
    <mergeCell ref="A2867:F2867"/>
    <mergeCell ref="A2868:F2868"/>
    <mergeCell ref="A2869:F2869"/>
    <mergeCell ref="A2870:F2870"/>
    <mergeCell ref="A2871:F2871"/>
    <mergeCell ref="A2872:F2872"/>
    <mergeCell ref="A2873:F2873"/>
    <mergeCell ref="A2874:F2874"/>
    <mergeCell ref="A2875:F2875"/>
    <mergeCell ref="A2876:G2876"/>
    <mergeCell ref="A2882:F2882"/>
    <mergeCell ref="A2883:F2883"/>
    <mergeCell ref="A2884:F2884"/>
    <mergeCell ref="A2885:F2885"/>
    <mergeCell ref="A2886:F2886"/>
    <mergeCell ref="A2887:F2887"/>
    <mergeCell ref="A2888:F2888"/>
    <mergeCell ref="A2889:F2889"/>
    <mergeCell ref="A2890:F2890"/>
    <mergeCell ref="A2891:F2891"/>
    <mergeCell ref="A2892:G2892"/>
    <mergeCell ref="A2898:F2898"/>
    <mergeCell ref="A2899:F2899"/>
    <mergeCell ref="A2900:F2900"/>
    <mergeCell ref="A2901:F2901"/>
    <mergeCell ref="A2902:F2902"/>
    <mergeCell ref="A2903:F2903"/>
    <mergeCell ref="A2904:F2904"/>
    <mergeCell ref="A2905:F2905"/>
    <mergeCell ref="A2906:F2906"/>
    <mergeCell ref="A2907:F2907"/>
    <mergeCell ref="A2908:G2908"/>
    <mergeCell ref="A2914:F2914"/>
    <mergeCell ref="A2915:F2915"/>
    <mergeCell ref="A2916:F2916"/>
    <mergeCell ref="A2917:F2917"/>
    <mergeCell ref="A2918:F2918"/>
    <mergeCell ref="A2919:F2919"/>
    <mergeCell ref="A2920:F2920"/>
    <mergeCell ref="A2921:F2921"/>
    <mergeCell ref="A2922:F2922"/>
    <mergeCell ref="A2923:F2923"/>
    <mergeCell ref="A2924:G2924"/>
    <mergeCell ref="A2930:F2930"/>
    <mergeCell ref="A2931:F2931"/>
    <mergeCell ref="A2932:F2932"/>
    <mergeCell ref="A2933:F2933"/>
    <mergeCell ref="A2934:F2934"/>
    <mergeCell ref="A2935:F2935"/>
    <mergeCell ref="A2936:F2936"/>
    <mergeCell ref="A2937:F2937"/>
    <mergeCell ref="A2938:F2938"/>
    <mergeCell ref="A2939:F2939"/>
    <mergeCell ref="A2940:G2940"/>
    <mergeCell ref="A2945:F2945"/>
    <mergeCell ref="A2946:F2946"/>
    <mergeCell ref="A2947:F2947"/>
    <mergeCell ref="A2948:F2948"/>
    <mergeCell ref="A2949:F2949"/>
    <mergeCell ref="A2950:F2950"/>
    <mergeCell ref="A2951:F2951"/>
    <mergeCell ref="A2952:F2952"/>
    <mergeCell ref="A2953:F2953"/>
    <mergeCell ref="A2954:F2954"/>
    <mergeCell ref="A2955:G2955"/>
    <mergeCell ref="A2960:F2960"/>
    <mergeCell ref="A2961:F2961"/>
    <mergeCell ref="A2962:F2962"/>
    <mergeCell ref="A2963:F2963"/>
    <mergeCell ref="A2964:F2964"/>
    <mergeCell ref="A2965:F2965"/>
    <mergeCell ref="A2966:F2966"/>
    <mergeCell ref="A2967:F2967"/>
    <mergeCell ref="A2968:F2968"/>
    <mergeCell ref="A2969:F2969"/>
    <mergeCell ref="A2970:G2970"/>
    <mergeCell ref="A2975:F2975"/>
    <mergeCell ref="A2976:F2976"/>
    <mergeCell ref="A2977:F2977"/>
    <mergeCell ref="A2978:F2978"/>
    <mergeCell ref="A2979:F2979"/>
    <mergeCell ref="A2980:F2980"/>
    <mergeCell ref="A2981:F2981"/>
    <mergeCell ref="A2982:F2982"/>
    <mergeCell ref="A2983:F2983"/>
    <mergeCell ref="A2984:F2984"/>
    <mergeCell ref="A2985:G2985"/>
    <mergeCell ref="A2991:F2991"/>
    <mergeCell ref="A2992:F2992"/>
    <mergeCell ref="A2993:F2993"/>
    <mergeCell ref="A2994:F2994"/>
    <mergeCell ref="A2995:F2995"/>
    <mergeCell ref="A2996:F2996"/>
    <mergeCell ref="A2997:F2997"/>
    <mergeCell ref="A2998:F2998"/>
    <mergeCell ref="A2999:F2999"/>
    <mergeCell ref="A3000:F3000"/>
    <mergeCell ref="A3001:G3001"/>
    <mergeCell ref="A3007:F3007"/>
    <mergeCell ref="A3008:F3008"/>
    <mergeCell ref="A3009:F3009"/>
    <mergeCell ref="A3010:F3010"/>
    <mergeCell ref="A3011:F3011"/>
    <mergeCell ref="A3012:F3012"/>
    <mergeCell ref="A3013:F3013"/>
    <mergeCell ref="A3014:F3014"/>
    <mergeCell ref="A3015:F3015"/>
    <mergeCell ref="A3016:F3016"/>
    <mergeCell ref="A3017:G3017"/>
    <mergeCell ref="A3023:F3023"/>
    <mergeCell ref="A3024:F3024"/>
    <mergeCell ref="A3025:F3025"/>
    <mergeCell ref="A3026:F3026"/>
    <mergeCell ref="A3027:F3027"/>
    <mergeCell ref="A3028:F3028"/>
    <mergeCell ref="A3029:F3029"/>
    <mergeCell ref="A3030:F3030"/>
    <mergeCell ref="A3031:F3031"/>
    <mergeCell ref="A3032:F3032"/>
    <mergeCell ref="A3033:G3033"/>
    <mergeCell ref="A3038:F3038"/>
    <mergeCell ref="A3039:F3039"/>
    <mergeCell ref="A3040:F3040"/>
    <mergeCell ref="A3041:F3041"/>
    <mergeCell ref="A3042:F3042"/>
    <mergeCell ref="A3043:F3043"/>
    <mergeCell ref="A3044:F3044"/>
    <mergeCell ref="A3045:F3045"/>
    <mergeCell ref="A3046:F3046"/>
    <mergeCell ref="A3047:F3047"/>
    <mergeCell ref="A3048:G3048"/>
    <mergeCell ref="A3053:F3053"/>
    <mergeCell ref="A3054:F3054"/>
    <mergeCell ref="A3055:F3055"/>
    <mergeCell ref="A3056:F3056"/>
    <mergeCell ref="A3057:F3057"/>
    <mergeCell ref="A3058:F3058"/>
    <mergeCell ref="A3059:F3059"/>
    <mergeCell ref="A3060:F3060"/>
    <mergeCell ref="A3061:F3061"/>
    <mergeCell ref="A3062:F3062"/>
    <mergeCell ref="A3063:G3063"/>
    <mergeCell ref="A3068:F3068"/>
    <mergeCell ref="A3069:F3069"/>
    <mergeCell ref="A3070:F3070"/>
    <mergeCell ref="A3071:F3071"/>
    <mergeCell ref="A3072:F3072"/>
    <mergeCell ref="A3073:F3073"/>
    <mergeCell ref="A3074:F3074"/>
    <mergeCell ref="A3075:F3075"/>
    <mergeCell ref="A3076:F3076"/>
    <mergeCell ref="A3077:F3077"/>
    <mergeCell ref="A3078:G3078"/>
    <mergeCell ref="A3084:F3084"/>
    <mergeCell ref="A3085:F3085"/>
    <mergeCell ref="A3086:F3086"/>
    <mergeCell ref="A3087:F3087"/>
    <mergeCell ref="A3088:F3088"/>
    <mergeCell ref="A3089:F3089"/>
    <mergeCell ref="A3090:F3090"/>
    <mergeCell ref="A3091:F3091"/>
    <mergeCell ref="A3092:F3092"/>
    <mergeCell ref="A3093:F3093"/>
    <mergeCell ref="A3094:G3094"/>
    <mergeCell ref="A3100:F3100"/>
    <mergeCell ref="A3101:F3101"/>
    <mergeCell ref="A3102:F3102"/>
    <mergeCell ref="A3103:F3103"/>
    <mergeCell ref="A3104:F3104"/>
    <mergeCell ref="A3105:F3105"/>
    <mergeCell ref="A3106:F3106"/>
    <mergeCell ref="A3107:F3107"/>
    <mergeCell ref="A3108:F3108"/>
    <mergeCell ref="A3109:F3109"/>
    <mergeCell ref="A3110:G3110"/>
    <mergeCell ref="A3116:F3116"/>
    <mergeCell ref="A3117:F3117"/>
    <mergeCell ref="A3118:F3118"/>
    <mergeCell ref="A3119:F3119"/>
    <mergeCell ref="A3120:F3120"/>
    <mergeCell ref="A3121:F3121"/>
    <mergeCell ref="A3122:F3122"/>
    <mergeCell ref="A3123:F3123"/>
    <mergeCell ref="A3124:F3124"/>
    <mergeCell ref="A3125:F3125"/>
    <mergeCell ref="A3126:G3126"/>
    <mergeCell ref="A3132:F3132"/>
    <mergeCell ref="A3133:F3133"/>
    <mergeCell ref="A3134:F3134"/>
    <mergeCell ref="A3135:F3135"/>
    <mergeCell ref="A3136:F3136"/>
    <mergeCell ref="A3137:F3137"/>
    <mergeCell ref="A3138:F3138"/>
    <mergeCell ref="A3139:F3139"/>
    <mergeCell ref="A3140:F3140"/>
    <mergeCell ref="A3141:F3141"/>
    <mergeCell ref="A3142:G3142"/>
    <mergeCell ref="A3147:F3147"/>
    <mergeCell ref="A3148:F3148"/>
    <mergeCell ref="A3149:F3149"/>
    <mergeCell ref="A3150:F3150"/>
    <mergeCell ref="A3151:F3151"/>
    <mergeCell ref="A3152:F3152"/>
    <mergeCell ref="A3153:F3153"/>
    <mergeCell ref="A3154:F3154"/>
    <mergeCell ref="A3155:F3155"/>
    <mergeCell ref="A3156:F3156"/>
    <mergeCell ref="A3157:G3157"/>
    <mergeCell ref="A3162:F3162"/>
    <mergeCell ref="A3163:F3163"/>
    <mergeCell ref="A3164:F3164"/>
    <mergeCell ref="A3165:F3165"/>
    <mergeCell ref="A3166:F3166"/>
    <mergeCell ref="A3167:F3167"/>
    <mergeCell ref="A3168:F3168"/>
    <mergeCell ref="A3169:F3169"/>
    <mergeCell ref="A3170:F3170"/>
    <mergeCell ref="A3171:F3171"/>
    <mergeCell ref="A3172:G3172"/>
    <mergeCell ref="A3181:F3181"/>
    <mergeCell ref="A3182:F3182"/>
    <mergeCell ref="A3183:F3183"/>
    <mergeCell ref="A3184:F3184"/>
    <mergeCell ref="A3185:F3185"/>
    <mergeCell ref="A3186:F3186"/>
    <mergeCell ref="A3187:F3187"/>
    <mergeCell ref="A3188:F3188"/>
    <mergeCell ref="A3189:F3189"/>
    <mergeCell ref="A3190:F3190"/>
    <mergeCell ref="A3191:G3191"/>
    <mergeCell ref="A3200:F3200"/>
    <mergeCell ref="A3201:F3201"/>
    <mergeCell ref="A3202:F3202"/>
    <mergeCell ref="A3203:F3203"/>
    <mergeCell ref="A3204:F3204"/>
    <mergeCell ref="A3205:F3205"/>
    <mergeCell ref="A3206:F3206"/>
    <mergeCell ref="A3207:F3207"/>
    <mergeCell ref="A3208:F3208"/>
    <mergeCell ref="A3209:F3209"/>
    <mergeCell ref="A3210:G3210"/>
    <mergeCell ref="A3215:F3215"/>
    <mergeCell ref="A3216:F3216"/>
    <mergeCell ref="A3217:F3217"/>
    <mergeCell ref="A3218:F3218"/>
    <mergeCell ref="A3219:F3219"/>
    <mergeCell ref="A3220:F3220"/>
    <mergeCell ref="A3221:F3221"/>
    <mergeCell ref="A3222:F3222"/>
    <mergeCell ref="A3223:F3223"/>
    <mergeCell ref="A3224:F3224"/>
    <mergeCell ref="A3225:G3225"/>
    <mergeCell ref="A3233:F3233"/>
    <mergeCell ref="A3234:F3234"/>
    <mergeCell ref="A3235:F3235"/>
    <mergeCell ref="A3236:F3236"/>
    <mergeCell ref="A3237:F3237"/>
    <mergeCell ref="A3238:F3238"/>
    <mergeCell ref="A3239:F3239"/>
    <mergeCell ref="A3240:F3240"/>
    <mergeCell ref="A3241:F3241"/>
    <mergeCell ref="A3242:F3242"/>
    <mergeCell ref="A3243:G3243"/>
    <mergeCell ref="A3248:F3248"/>
    <mergeCell ref="A3249:F3249"/>
    <mergeCell ref="A3250:F3250"/>
    <mergeCell ref="A3251:F3251"/>
    <mergeCell ref="A3252:F3252"/>
    <mergeCell ref="A3253:F3253"/>
    <mergeCell ref="A3254:F3254"/>
    <mergeCell ref="A3255:F3255"/>
    <mergeCell ref="A3256:F3256"/>
    <mergeCell ref="A3257:F3257"/>
    <mergeCell ref="A3258:G3258"/>
    <mergeCell ref="A3263:F3263"/>
    <mergeCell ref="A3264:F3264"/>
    <mergeCell ref="A3265:F3265"/>
    <mergeCell ref="A3266:F3266"/>
    <mergeCell ref="A3267:F3267"/>
    <mergeCell ref="A3268:F3268"/>
    <mergeCell ref="A3269:F3269"/>
    <mergeCell ref="A3270:F3270"/>
    <mergeCell ref="A3271:F3271"/>
    <mergeCell ref="A3272:F3272"/>
    <mergeCell ref="A3273:G3273"/>
    <mergeCell ref="A3278:F3278"/>
    <mergeCell ref="A3279:F3279"/>
    <mergeCell ref="A3280:F3280"/>
    <mergeCell ref="A3281:F3281"/>
    <mergeCell ref="A3282:F3282"/>
    <mergeCell ref="A3283:F3283"/>
    <mergeCell ref="A3284:F3284"/>
    <mergeCell ref="A3285:F3285"/>
    <mergeCell ref="A3286:F3286"/>
    <mergeCell ref="A3287:F3287"/>
    <mergeCell ref="A3288:G3288"/>
    <mergeCell ref="A3293:F3293"/>
    <mergeCell ref="A3294:F3294"/>
    <mergeCell ref="A3295:F3295"/>
    <mergeCell ref="A3296:F3296"/>
    <mergeCell ref="A3297:F3297"/>
    <mergeCell ref="A3298:F3298"/>
    <mergeCell ref="A3299:F3299"/>
    <mergeCell ref="A3300:F3300"/>
    <mergeCell ref="A3301:F3301"/>
    <mergeCell ref="A3302:F3302"/>
    <mergeCell ref="A3303:G3303"/>
    <mergeCell ref="A3308:F3308"/>
    <mergeCell ref="A3309:F3309"/>
    <mergeCell ref="A3310:F3310"/>
    <mergeCell ref="A3311:F3311"/>
    <mergeCell ref="A3312:F3312"/>
    <mergeCell ref="A3313:F3313"/>
    <mergeCell ref="A3314:F3314"/>
    <mergeCell ref="A3315:F3315"/>
    <mergeCell ref="A3316:F3316"/>
    <mergeCell ref="A3317:F3317"/>
    <mergeCell ref="A3318:G3318"/>
    <mergeCell ref="A3323:F3323"/>
    <mergeCell ref="A3324:F3324"/>
    <mergeCell ref="A3325:F3325"/>
    <mergeCell ref="A3326:F3326"/>
    <mergeCell ref="A3327:F3327"/>
    <mergeCell ref="A3328:F3328"/>
    <mergeCell ref="A3329:F3329"/>
    <mergeCell ref="A3330:F3330"/>
    <mergeCell ref="A3331:F3331"/>
    <mergeCell ref="A3332:F3332"/>
    <mergeCell ref="A3333:G3333"/>
    <mergeCell ref="A3338:F3338"/>
    <mergeCell ref="A3339:F3339"/>
    <mergeCell ref="A3340:F3340"/>
    <mergeCell ref="A3341:F3341"/>
    <mergeCell ref="A3342:F3342"/>
    <mergeCell ref="A3343:F3343"/>
    <mergeCell ref="A3344:F3344"/>
    <mergeCell ref="A3345:F3345"/>
    <mergeCell ref="A3346:F3346"/>
    <mergeCell ref="A3347:F3347"/>
    <mergeCell ref="A3348:G3348"/>
    <mergeCell ref="A3353:F3353"/>
    <mergeCell ref="A3354:F3354"/>
    <mergeCell ref="A3355:F3355"/>
    <mergeCell ref="A3356:F3356"/>
    <mergeCell ref="A3357:F3357"/>
    <mergeCell ref="A3358:F3358"/>
    <mergeCell ref="A3359:F3359"/>
    <mergeCell ref="A3360:F3360"/>
    <mergeCell ref="A3361:F3361"/>
    <mergeCell ref="A3362:F3362"/>
    <mergeCell ref="A3363:G3363"/>
    <mergeCell ref="A3368:F3368"/>
    <mergeCell ref="A3369:F3369"/>
    <mergeCell ref="A3370:F3370"/>
    <mergeCell ref="A3371:F3371"/>
    <mergeCell ref="A3372:F3372"/>
    <mergeCell ref="A3373:F3373"/>
    <mergeCell ref="A3374:F3374"/>
    <mergeCell ref="A3375:F3375"/>
    <mergeCell ref="A3376:F3376"/>
    <mergeCell ref="A3377:F3377"/>
    <mergeCell ref="A3378:G3378"/>
    <mergeCell ref="A3383:F3383"/>
    <mergeCell ref="A3384:F3384"/>
    <mergeCell ref="A3385:F3385"/>
    <mergeCell ref="A3386:F3386"/>
    <mergeCell ref="A3387:F3387"/>
    <mergeCell ref="A3388:F3388"/>
    <mergeCell ref="A3389:F3389"/>
    <mergeCell ref="A3390:F3390"/>
    <mergeCell ref="A3391:F3391"/>
    <mergeCell ref="A3392:F3392"/>
    <mergeCell ref="A3393:G3393"/>
    <mergeCell ref="B3394:G3394"/>
    <mergeCell ref="A3399:F3399"/>
    <mergeCell ref="A3400:F3400"/>
    <mergeCell ref="A3401:F3401"/>
    <mergeCell ref="A3402:F3402"/>
    <mergeCell ref="A3403:F3403"/>
    <mergeCell ref="A3404:F3404"/>
    <mergeCell ref="A3405:F3405"/>
    <mergeCell ref="A3406:F3406"/>
    <mergeCell ref="A3407:F3407"/>
    <mergeCell ref="A3408:F3408"/>
    <mergeCell ref="A3409:G3409"/>
    <mergeCell ref="A3414:F3414"/>
    <mergeCell ref="A3415:F3415"/>
    <mergeCell ref="A3416:F3416"/>
    <mergeCell ref="A3417:F3417"/>
    <mergeCell ref="A3418:F3418"/>
    <mergeCell ref="A3419:F3419"/>
    <mergeCell ref="A3420:F3420"/>
    <mergeCell ref="A3421:F3421"/>
    <mergeCell ref="A3422:F3422"/>
    <mergeCell ref="A3423:F3423"/>
    <mergeCell ref="A3424:G3424"/>
    <mergeCell ref="A3430:F3430"/>
    <mergeCell ref="A3431:F3431"/>
    <mergeCell ref="A3432:F3432"/>
    <mergeCell ref="A3433:F3433"/>
    <mergeCell ref="A3434:F3434"/>
    <mergeCell ref="A3435:F3435"/>
    <mergeCell ref="A3436:F3436"/>
    <mergeCell ref="A3437:F3437"/>
    <mergeCell ref="A3438:F3438"/>
    <mergeCell ref="A3439:F3439"/>
    <mergeCell ref="A3440:G3440"/>
    <mergeCell ref="A3446:F3446"/>
    <mergeCell ref="A3447:F3447"/>
    <mergeCell ref="A3448:F3448"/>
    <mergeCell ref="A3449:F3449"/>
    <mergeCell ref="A3450:F3450"/>
    <mergeCell ref="A3451:F3451"/>
    <mergeCell ref="A3452:F3452"/>
    <mergeCell ref="A3453:F3453"/>
    <mergeCell ref="A3454:F3454"/>
    <mergeCell ref="A3455:F3455"/>
    <mergeCell ref="A3456:G3456"/>
    <mergeCell ref="A3462:F3462"/>
    <mergeCell ref="A3463:F3463"/>
    <mergeCell ref="A3464:F3464"/>
    <mergeCell ref="A3465:F3465"/>
    <mergeCell ref="A3466:F3466"/>
    <mergeCell ref="A3467:F3467"/>
    <mergeCell ref="A3468:F3468"/>
    <mergeCell ref="A3469:F3469"/>
    <mergeCell ref="A3470:F3470"/>
    <mergeCell ref="A3471:F3471"/>
    <mergeCell ref="A3472:G3472"/>
    <mergeCell ref="A3477:F3477"/>
    <mergeCell ref="A3478:F3478"/>
    <mergeCell ref="A3479:F3479"/>
    <mergeCell ref="A3480:F3480"/>
    <mergeCell ref="A3481:F3481"/>
    <mergeCell ref="A3482:F3482"/>
    <mergeCell ref="A3483:F3483"/>
    <mergeCell ref="A3484:F3484"/>
    <mergeCell ref="A3485:F3485"/>
    <mergeCell ref="A3486:F3486"/>
    <mergeCell ref="A3487:G3487"/>
    <mergeCell ref="A3493:F3493"/>
    <mergeCell ref="A3494:F3494"/>
    <mergeCell ref="A3495:F3495"/>
    <mergeCell ref="A3496:F3496"/>
    <mergeCell ref="A3497:F3497"/>
    <mergeCell ref="A3498:F3498"/>
    <mergeCell ref="A3499:F3499"/>
    <mergeCell ref="A3500:F3500"/>
    <mergeCell ref="A3501:F3501"/>
    <mergeCell ref="A3502:F3502"/>
    <mergeCell ref="A3503:G3503"/>
    <mergeCell ref="A3509:F3509"/>
    <mergeCell ref="A3510:F3510"/>
    <mergeCell ref="A3511:F3511"/>
    <mergeCell ref="A3512:F3512"/>
    <mergeCell ref="A3513:F3513"/>
    <mergeCell ref="A3514:F3514"/>
    <mergeCell ref="A3515:F3515"/>
    <mergeCell ref="A3516:F3516"/>
    <mergeCell ref="A3517:F3517"/>
    <mergeCell ref="A3518:F3518"/>
    <mergeCell ref="A3519:G3519"/>
    <mergeCell ref="A3524:F3524"/>
    <mergeCell ref="A3525:F3525"/>
    <mergeCell ref="A3526:F3526"/>
    <mergeCell ref="A3527:F3527"/>
    <mergeCell ref="A3528:F3528"/>
    <mergeCell ref="A3529:F3529"/>
    <mergeCell ref="A3530:F3530"/>
    <mergeCell ref="A3531:F3531"/>
    <mergeCell ref="A3532:F3532"/>
    <mergeCell ref="A3533:F3533"/>
    <mergeCell ref="A3534:G3534"/>
    <mergeCell ref="A3540:F3540"/>
    <mergeCell ref="A3541:F3541"/>
    <mergeCell ref="A3542:F3542"/>
    <mergeCell ref="A3543:F3543"/>
    <mergeCell ref="A3544:F3544"/>
    <mergeCell ref="A3545:F3545"/>
    <mergeCell ref="A3546:F3546"/>
    <mergeCell ref="A3547:F3547"/>
    <mergeCell ref="A3548:F3548"/>
    <mergeCell ref="A3549:F3549"/>
    <mergeCell ref="A3550:G3550"/>
    <mergeCell ref="A3556:F3556"/>
    <mergeCell ref="A3557:F3557"/>
    <mergeCell ref="A3558:F3558"/>
    <mergeCell ref="A3559:F3559"/>
    <mergeCell ref="A3560:F3560"/>
    <mergeCell ref="A3561:F3561"/>
    <mergeCell ref="A3562:F3562"/>
    <mergeCell ref="A3563:F3563"/>
    <mergeCell ref="A3564:F3564"/>
    <mergeCell ref="A3565:F3565"/>
    <mergeCell ref="A3566:G3566"/>
    <mergeCell ref="A3572:F3572"/>
    <mergeCell ref="A3573:F3573"/>
    <mergeCell ref="A3574:F3574"/>
    <mergeCell ref="A3575:F3575"/>
    <mergeCell ref="A3576:F3576"/>
    <mergeCell ref="A3577:F3577"/>
    <mergeCell ref="A3578:F3578"/>
    <mergeCell ref="A3579:F3579"/>
    <mergeCell ref="A3580:F3580"/>
    <mergeCell ref="A3581:F3581"/>
    <mergeCell ref="A3582:G3582"/>
    <mergeCell ref="A3588:F3588"/>
    <mergeCell ref="A3589:F3589"/>
    <mergeCell ref="A3590:F3590"/>
    <mergeCell ref="A3591:F3591"/>
    <mergeCell ref="A3592:F3592"/>
    <mergeCell ref="A3593:F3593"/>
    <mergeCell ref="A3594:F3594"/>
    <mergeCell ref="A3595:F3595"/>
    <mergeCell ref="A3596:F3596"/>
    <mergeCell ref="A3597:F3597"/>
    <mergeCell ref="A3598:G3598"/>
    <mergeCell ref="A3607:F3607"/>
    <mergeCell ref="A3608:F3608"/>
    <mergeCell ref="A3609:F3609"/>
    <mergeCell ref="A3610:F3610"/>
    <mergeCell ref="A3611:F3611"/>
    <mergeCell ref="A3612:F3612"/>
    <mergeCell ref="A3613:F3613"/>
    <mergeCell ref="A3614:F3614"/>
    <mergeCell ref="A3615:F3615"/>
    <mergeCell ref="A3616:F3616"/>
    <mergeCell ref="A3617:G3617"/>
    <mergeCell ref="A3626:F3626"/>
    <mergeCell ref="A3627:F3627"/>
    <mergeCell ref="A3628:F3628"/>
    <mergeCell ref="A3629:F3629"/>
    <mergeCell ref="A3630:F3630"/>
    <mergeCell ref="A3631:F3631"/>
    <mergeCell ref="A3632:F3632"/>
    <mergeCell ref="A3633:F3633"/>
    <mergeCell ref="A3634:F3634"/>
    <mergeCell ref="A3635:F3635"/>
    <mergeCell ref="A3636:G3636"/>
    <mergeCell ref="A3645:F3645"/>
    <mergeCell ref="A3646:F3646"/>
    <mergeCell ref="A3647:F3647"/>
    <mergeCell ref="A3648:F3648"/>
    <mergeCell ref="A3649:F3649"/>
    <mergeCell ref="A3650:F3650"/>
    <mergeCell ref="A3651:F3651"/>
    <mergeCell ref="A3652:F3652"/>
    <mergeCell ref="A3653:F3653"/>
    <mergeCell ref="A3654:F3654"/>
    <mergeCell ref="A3655:G3655"/>
    <mergeCell ref="A3664:F3664"/>
    <mergeCell ref="A3665:F3665"/>
    <mergeCell ref="A3666:F3666"/>
    <mergeCell ref="A3667:F3667"/>
    <mergeCell ref="A3668:F3668"/>
    <mergeCell ref="A3669:F3669"/>
    <mergeCell ref="A3670:F3670"/>
    <mergeCell ref="A3671:F3671"/>
    <mergeCell ref="A3672:F3672"/>
    <mergeCell ref="A3673:F3673"/>
    <mergeCell ref="A3674:G3674"/>
    <mergeCell ref="A3679:F3679"/>
    <mergeCell ref="A3680:F3680"/>
    <mergeCell ref="A3681:F3681"/>
    <mergeCell ref="A3682:F3682"/>
    <mergeCell ref="A3683:F3683"/>
    <mergeCell ref="A3684:F3684"/>
    <mergeCell ref="A3685:F3685"/>
    <mergeCell ref="A3686:F3686"/>
    <mergeCell ref="A3687:F3687"/>
    <mergeCell ref="A3688:F3688"/>
    <mergeCell ref="A3689:G3689"/>
    <mergeCell ref="A3694:F3694"/>
    <mergeCell ref="A3695:F3695"/>
    <mergeCell ref="A3696:F3696"/>
    <mergeCell ref="A3697:F3697"/>
    <mergeCell ref="A3698:F3698"/>
    <mergeCell ref="A3699:F3699"/>
    <mergeCell ref="A3700:F3700"/>
    <mergeCell ref="A3701:F3701"/>
    <mergeCell ref="A3702:F3702"/>
    <mergeCell ref="A3703:F3703"/>
    <mergeCell ref="A3704:G3704"/>
    <mergeCell ref="A3709:F3709"/>
    <mergeCell ref="A3710:F3710"/>
    <mergeCell ref="A3711:F3711"/>
    <mergeCell ref="A3712:F3712"/>
    <mergeCell ref="A3713:F3713"/>
    <mergeCell ref="A3714:F3714"/>
    <mergeCell ref="A3715:F3715"/>
    <mergeCell ref="A3716:F3716"/>
    <mergeCell ref="A3717:F3717"/>
    <mergeCell ref="A3718:F3718"/>
    <mergeCell ref="A3719:G3719"/>
    <mergeCell ref="B3720:G3720"/>
    <mergeCell ref="A3725:F3725"/>
    <mergeCell ref="A3726:F3726"/>
    <mergeCell ref="A3727:F3727"/>
    <mergeCell ref="A3728:F3728"/>
    <mergeCell ref="A3729:F3729"/>
    <mergeCell ref="A3730:F3730"/>
    <mergeCell ref="A3731:F3731"/>
    <mergeCell ref="A3732:F3732"/>
    <mergeCell ref="A3733:F3733"/>
    <mergeCell ref="A3734:F3734"/>
    <mergeCell ref="A3735:G3735"/>
    <mergeCell ref="A3740:F3740"/>
    <mergeCell ref="A3741:F3741"/>
    <mergeCell ref="A3742:F3742"/>
    <mergeCell ref="A3743:F3743"/>
    <mergeCell ref="A3744:F3744"/>
    <mergeCell ref="A3745:F3745"/>
    <mergeCell ref="A3746:F3746"/>
    <mergeCell ref="A3747:F3747"/>
    <mergeCell ref="A3748:F3748"/>
    <mergeCell ref="A3749:F3749"/>
    <mergeCell ref="A3750:G3750"/>
    <mergeCell ref="A3757:F3757"/>
    <mergeCell ref="A3758:F3758"/>
    <mergeCell ref="A3759:F3759"/>
    <mergeCell ref="A3760:F3760"/>
    <mergeCell ref="A3761:F3761"/>
    <mergeCell ref="A3762:F3762"/>
    <mergeCell ref="A3763:F3763"/>
    <mergeCell ref="A3764:F3764"/>
    <mergeCell ref="A3765:F3765"/>
    <mergeCell ref="A3766:F3766"/>
    <mergeCell ref="A3767:G3767"/>
    <mergeCell ref="A3774:F3774"/>
    <mergeCell ref="A3775:F3775"/>
    <mergeCell ref="A3776:F3776"/>
    <mergeCell ref="A3777:F3777"/>
    <mergeCell ref="A3778:F3778"/>
    <mergeCell ref="A3779:F3779"/>
    <mergeCell ref="A3780:F3780"/>
    <mergeCell ref="A3781:F3781"/>
    <mergeCell ref="A3782:F3782"/>
    <mergeCell ref="A3783:F3783"/>
    <mergeCell ref="A3784:G3784"/>
    <mergeCell ref="A3789:F3789"/>
    <mergeCell ref="A3790:F3790"/>
    <mergeCell ref="A3791:F3791"/>
    <mergeCell ref="A3792:F3792"/>
    <mergeCell ref="A3793:F3793"/>
    <mergeCell ref="A3794:F3794"/>
    <mergeCell ref="A3795:F3795"/>
    <mergeCell ref="A3796:F3796"/>
    <mergeCell ref="A3797:F3797"/>
    <mergeCell ref="A3798:F3798"/>
    <mergeCell ref="A3799:G3799"/>
    <mergeCell ref="B3800:G3800"/>
    <mergeCell ref="A3805:F3805"/>
    <mergeCell ref="A3806:F3806"/>
    <mergeCell ref="A3807:F3807"/>
    <mergeCell ref="A3808:F3808"/>
    <mergeCell ref="A3809:F3809"/>
    <mergeCell ref="A3810:F3810"/>
    <mergeCell ref="A3811:F3811"/>
    <mergeCell ref="A3812:F3812"/>
    <mergeCell ref="A3813:F3813"/>
    <mergeCell ref="A3814:F3814"/>
    <mergeCell ref="A3815:G3815"/>
    <mergeCell ref="A3820:F3820"/>
    <mergeCell ref="A3821:F3821"/>
    <mergeCell ref="A3822:F3822"/>
    <mergeCell ref="A3823:F3823"/>
    <mergeCell ref="A3824:F3824"/>
    <mergeCell ref="A3825:F3825"/>
    <mergeCell ref="A3826:F3826"/>
    <mergeCell ref="A3827:F3827"/>
    <mergeCell ref="A3828:F3828"/>
    <mergeCell ref="A3829:F3829"/>
    <mergeCell ref="A3830:G3830"/>
    <mergeCell ref="A3836:F3836"/>
    <mergeCell ref="A3837:F3837"/>
    <mergeCell ref="A3838:F3838"/>
    <mergeCell ref="A3839:F3839"/>
    <mergeCell ref="A3840:F3840"/>
    <mergeCell ref="A3841:F3841"/>
    <mergeCell ref="A3842:F3842"/>
    <mergeCell ref="A3843:F3843"/>
    <mergeCell ref="A3844:F3844"/>
    <mergeCell ref="A3845:F3845"/>
    <mergeCell ref="A3846:G3846"/>
    <mergeCell ref="A3852:F3852"/>
    <mergeCell ref="A3853:F3853"/>
    <mergeCell ref="A3854:F3854"/>
    <mergeCell ref="A3855:F3855"/>
    <mergeCell ref="A3856:F3856"/>
    <mergeCell ref="A3857:F3857"/>
    <mergeCell ref="A3858:F3858"/>
    <mergeCell ref="A3859:F3859"/>
    <mergeCell ref="A3860:F3860"/>
    <mergeCell ref="A3861:F3861"/>
    <mergeCell ref="A3862:G3862"/>
    <mergeCell ref="A3868:F3868"/>
    <mergeCell ref="A3869:F3869"/>
    <mergeCell ref="A3870:F3870"/>
    <mergeCell ref="A3871:F3871"/>
    <mergeCell ref="A3872:F3872"/>
    <mergeCell ref="A3873:F3873"/>
    <mergeCell ref="A3874:F3874"/>
    <mergeCell ref="A3875:F3875"/>
    <mergeCell ref="A3876:F3876"/>
    <mergeCell ref="A3877:F3877"/>
    <mergeCell ref="A3878:G3878"/>
    <mergeCell ref="A3883:F3883"/>
    <mergeCell ref="A3884:F3884"/>
    <mergeCell ref="A3885:F3885"/>
    <mergeCell ref="A3886:F3886"/>
    <mergeCell ref="A3887:F3887"/>
    <mergeCell ref="A3888:F3888"/>
    <mergeCell ref="A3889:F3889"/>
    <mergeCell ref="A3890:F3890"/>
    <mergeCell ref="A3891:F3891"/>
    <mergeCell ref="A3892:F3892"/>
    <mergeCell ref="A3893:G3893"/>
    <mergeCell ref="A3899:F3899"/>
    <mergeCell ref="A3900:F3900"/>
    <mergeCell ref="A3901:F3901"/>
    <mergeCell ref="A3902:F3902"/>
    <mergeCell ref="A3903:F3903"/>
    <mergeCell ref="A3904:F3904"/>
    <mergeCell ref="A3905:F3905"/>
    <mergeCell ref="A3906:F3906"/>
    <mergeCell ref="A3907:F3907"/>
    <mergeCell ref="A3908:F3908"/>
    <mergeCell ref="A3909:G3909"/>
    <mergeCell ref="A3915:F3915"/>
    <mergeCell ref="A3916:F3916"/>
    <mergeCell ref="A3917:F3917"/>
    <mergeCell ref="A3918:F3918"/>
    <mergeCell ref="A3919:F3919"/>
    <mergeCell ref="A3920:F3920"/>
    <mergeCell ref="A3921:F3921"/>
    <mergeCell ref="A3922:F3922"/>
    <mergeCell ref="A3923:F3923"/>
    <mergeCell ref="A3924:F3924"/>
    <mergeCell ref="A3925:G3925"/>
    <mergeCell ref="A3930:F3930"/>
    <mergeCell ref="A3931:F3931"/>
    <mergeCell ref="A3932:F3932"/>
    <mergeCell ref="A3933:F3933"/>
    <mergeCell ref="A3934:F3934"/>
    <mergeCell ref="A3935:F3935"/>
    <mergeCell ref="A3936:F3936"/>
    <mergeCell ref="A3937:F3937"/>
    <mergeCell ref="A3938:F3938"/>
    <mergeCell ref="A3939:F3939"/>
    <mergeCell ref="A3940:G3940"/>
    <mergeCell ref="A3946:F3946"/>
    <mergeCell ref="A3947:F3947"/>
    <mergeCell ref="A3948:F3948"/>
    <mergeCell ref="A3949:F3949"/>
    <mergeCell ref="A3950:F3950"/>
    <mergeCell ref="A3951:F3951"/>
    <mergeCell ref="A3952:F3952"/>
    <mergeCell ref="A3953:F3953"/>
    <mergeCell ref="A3954:F3954"/>
    <mergeCell ref="A3955:F3955"/>
    <mergeCell ref="A3956:G3956"/>
    <mergeCell ref="A3965:F3965"/>
    <mergeCell ref="A3966:F3966"/>
    <mergeCell ref="A3967:F3967"/>
    <mergeCell ref="A3968:F3968"/>
    <mergeCell ref="A3969:F3969"/>
    <mergeCell ref="A3970:F3970"/>
    <mergeCell ref="A3971:F3971"/>
    <mergeCell ref="A3972:F3972"/>
    <mergeCell ref="A3973:F3973"/>
    <mergeCell ref="A3974:F3974"/>
    <mergeCell ref="A3975:G3975"/>
    <mergeCell ref="A3980:F3980"/>
    <mergeCell ref="A3981:F3981"/>
    <mergeCell ref="A3982:F3982"/>
    <mergeCell ref="A3983:F3983"/>
    <mergeCell ref="A3984:F3984"/>
    <mergeCell ref="A3985:F3985"/>
    <mergeCell ref="A3986:F3986"/>
    <mergeCell ref="A3987:F3987"/>
    <mergeCell ref="A3988:F3988"/>
    <mergeCell ref="A3989:F3989"/>
    <mergeCell ref="A3990:G3990"/>
    <mergeCell ref="B3991:G3991"/>
    <mergeCell ref="A3996:F3996"/>
    <mergeCell ref="A3997:F3997"/>
    <mergeCell ref="A3998:F3998"/>
    <mergeCell ref="A3999:F3999"/>
    <mergeCell ref="A4000:F4000"/>
    <mergeCell ref="A4001:F4001"/>
    <mergeCell ref="A4002:F4002"/>
    <mergeCell ref="A4003:F4003"/>
    <mergeCell ref="A4004:F4004"/>
    <mergeCell ref="A4005:F4005"/>
    <mergeCell ref="A4006:G4006"/>
    <mergeCell ref="A4011:F4011"/>
    <mergeCell ref="A4012:F4012"/>
    <mergeCell ref="A4013:F4013"/>
    <mergeCell ref="A4014:F4014"/>
    <mergeCell ref="A4015:F4015"/>
    <mergeCell ref="A4016:F4016"/>
    <mergeCell ref="A4017:F4017"/>
    <mergeCell ref="A4018:F4018"/>
    <mergeCell ref="A4019:F4019"/>
    <mergeCell ref="A4020:F4020"/>
    <mergeCell ref="A4021:G4021"/>
    <mergeCell ref="A4024:F4024"/>
    <mergeCell ref="A4025:F4025"/>
    <mergeCell ref="A4026:F4026"/>
    <mergeCell ref="A4027:F4027"/>
    <mergeCell ref="A4028:F4028"/>
    <mergeCell ref="A4029:F4029"/>
    <mergeCell ref="A4030:F4030"/>
    <mergeCell ref="A4031:F4031"/>
    <mergeCell ref="A4032:F4032"/>
    <mergeCell ref="A4033:F4033"/>
    <mergeCell ref="A4034:G4034"/>
    <mergeCell ref="A4047:F4047"/>
    <mergeCell ref="A4048:F4048"/>
    <mergeCell ref="A4049:F4049"/>
    <mergeCell ref="A4050:F4050"/>
    <mergeCell ref="A4051:F4051"/>
    <mergeCell ref="A4052:F4052"/>
    <mergeCell ref="A4053:F4053"/>
    <mergeCell ref="A4054:F4054"/>
    <mergeCell ref="A4055:F4055"/>
    <mergeCell ref="A4056:F4056"/>
    <mergeCell ref="A4057:G4057"/>
    <mergeCell ref="A4061:F4061"/>
    <mergeCell ref="A4062:F4062"/>
    <mergeCell ref="A4063:F4063"/>
    <mergeCell ref="A4064:F4064"/>
    <mergeCell ref="A4065:F4065"/>
    <mergeCell ref="A4066:F4066"/>
    <mergeCell ref="A4067:F4067"/>
    <mergeCell ref="A4068:F4068"/>
    <mergeCell ref="A4069:F4069"/>
    <mergeCell ref="A4070:F4070"/>
    <mergeCell ref="A4071:G4071"/>
    <mergeCell ref="A4075:F4075"/>
    <mergeCell ref="A4076:F4076"/>
    <mergeCell ref="A4077:F4077"/>
    <mergeCell ref="A4078:F4078"/>
    <mergeCell ref="A4079:F4079"/>
    <mergeCell ref="A4080:F4080"/>
    <mergeCell ref="A4081:F4081"/>
    <mergeCell ref="A4082:F4082"/>
    <mergeCell ref="A4083:F4083"/>
    <mergeCell ref="A4084:F4084"/>
    <mergeCell ref="A4085:G4085"/>
    <mergeCell ref="A4090:F4090"/>
    <mergeCell ref="A4091:F4091"/>
    <mergeCell ref="A4092:F4092"/>
    <mergeCell ref="A4093:F4093"/>
    <mergeCell ref="A4094:F4094"/>
    <mergeCell ref="A4095:F4095"/>
    <mergeCell ref="A4096:F4096"/>
    <mergeCell ref="A4097:F4097"/>
    <mergeCell ref="A4098:F4098"/>
    <mergeCell ref="A4099:F4099"/>
    <mergeCell ref="A4100:G4100"/>
    <mergeCell ref="A4105:F4105"/>
    <mergeCell ref="A4106:F4106"/>
    <mergeCell ref="A4107:F4107"/>
    <mergeCell ref="A4108:F4108"/>
    <mergeCell ref="A4109:F4109"/>
    <mergeCell ref="A4110:F4110"/>
    <mergeCell ref="A4111:F4111"/>
    <mergeCell ref="A4112:F4112"/>
    <mergeCell ref="A4113:F4113"/>
    <mergeCell ref="A4114:F4114"/>
    <mergeCell ref="A4115:G4115"/>
    <mergeCell ref="A4121:F4121"/>
    <mergeCell ref="A4122:F4122"/>
    <mergeCell ref="A4123:F4123"/>
    <mergeCell ref="A4124:F4124"/>
    <mergeCell ref="A4125:F4125"/>
    <mergeCell ref="A4126:F4126"/>
    <mergeCell ref="A4127:F4127"/>
    <mergeCell ref="A4128:F4128"/>
    <mergeCell ref="A4129:F4129"/>
    <mergeCell ref="A4130:F4130"/>
    <mergeCell ref="A4131:G4131"/>
    <mergeCell ref="A4137:F4137"/>
    <mergeCell ref="A4138:F4138"/>
    <mergeCell ref="A4139:F4139"/>
    <mergeCell ref="A4140:F4140"/>
    <mergeCell ref="A4141:F4141"/>
    <mergeCell ref="A4142:F4142"/>
    <mergeCell ref="A4143:F4143"/>
    <mergeCell ref="A4144:F4144"/>
    <mergeCell ref="A4145:F4145"/>
    <mergeCell ref="A4146:F4146"/>
    <mergeCell ref="A4147:G4147"/>
    <mergeCell ref="A4154:F4154"/>
    <mergeCell ref="A4155:F4155"/>
    <mergeCell ref="A4156:F4156"/>
    <mergeCell ref="A4157:F4157"/>
    <mergeCell ref="A4158:F4158"/>
    <mergeCell ref="A4159:F4159"/>
    <mergeCell ref="A4160:F4160"/>
    <mergeCell ref="A4161:F4161"/>
    <mergeCell ref="A4162:F4162"/>
    <mergeCell ref="A4163:F4163"/>
    <mergeCell ref="A4164:G4164"/>
    <mergeCell ref="B4165:G4165"/>
    <mergeCell ref="B4166:G4166"/>
    <mergeCell ref="A4171:F4171"/>
    <mergeCell ref="A4172:F4172"/>
    <mergeCell ref="A4173:F4173"/>
    <mergeCell ref="A4174:F4174"/>
    <mergeCell ref="A4175:F4175"/>
    <mergeCell ref="A4176:F4176"/>
    <mergeCell ref="A4177:F4177"/>
    <mergeCell ref="A4178:F4178"/>
    <mergeCell ref="A4179:F4179"/>
    <mergeCell ref="A4180:F4180"/>
    <mergeCell ref="A4181:G4181"/>
    <mergeCell ref="A4184:F4184"/>
    <mergeCell ref="A4185:F4185"/>
    <mergeCell ref="A4186:F4186"/>
    <mergeCell ref="A4187:F4187"/>
    <mergeCell ref="A4188:F4188"/>
    <mergeCell ref="A4189:F4189"/>
    <mergeCell ref="A4190:F4190"/>
    <mergeCell ref="A4191:F4191"/>
    <mergeCell ref="A4192:F4192"/>
    <mergeCell ref="A4193:F4193"/>
    <mergeCell ref="A4194:G4194"/>
    <mergeCell ref="A4200:F4200"/>
    <mergeCell ref="A4201:F4201"/>
    <mergeCell ref="A4202:F4202"/>
    <mergeCell ref="A4203:F4203"/>
    <mergeCell ref="A4204:F4204"/>
    <mergeCell ref="A4205:F4205"/>
    <mergeCell ref="A4206:F4206"/>
    <mergeCell ref="A4207:F4207"/>
    <mergeCell ref="A4208:F4208"/>
    <mergeCell ref="A4209:F4209"/>
    <mergeCell ref="A4210:G4210"/>
    <mergeCell ref="A4216:F4216"/>
    <mergeCell ref="A4217:F4217"/>
    <mergeCell ref="A4218:F4218"/>
    <mergeCell ref="A4219:F4219"/>
    <mergeCell ref="A4220:F4220"/>
    <mergeCell ref="A4221:F4221"/>
    <mergeCell ref="A4222:F4222"/>
    <mergeCell ref="A4223:F4223"/>
    <mergeCell ref="A4224:F4224"/>
    <mergeCell ref="A4225:F4225"/>
    <mergeCell ref="A4226:G4226"/>
    <mergeCell ref="A4232:F4232"/>
    <mergeCell ref="A4233:F4233"/>
    <mergeCell ref="A4234:F4234"/>
    <mergeCell ref="A4235:F4235"/>
    <mergeCell ref="A4236:F4236"/>
    <mergeCell ref="A4237:F4237"/>
    <mergeCell ref="A4238:F4238"/>
    <mergeCell ref="A4239:F4239"/>
    <mergeCell ref="A4240:F4240"/>
    <mergeCell ref="A4241:F4241"/>
    <mergeCell ref="A4242:G4242"/>
    <mergeCell ref="A4247:F4247"/>
    <mergeCell ref="A4248:F4248"/>
    <mergeCell ref="A4249:F4249"/>
    <mergeCell ref="A4250:F4250"/>
    <mergeCell ref="A4251:F4251"/>
    <mergeCell ref="A4252:F4252"/>
    <mergeCell ref="A4253:F4253"/>
    <mergeCell ref="A4254:F4254"/>
    <mergeCell ref="A4255:F4255"/>
    <mergeCell ref="A4256:F4256"/>
    <mergeCell ref="A4257:G4257"/>
    <mergeCell ref="A4263:F4263"/>
    <mergeCell ref="A4264:F4264"/>
    <mergeCell ref="A4265:F4265"/>
    <mergeCell ref="A4266:F4266"/>
    <mergeCell ref="A4267:F4267"/>
    <mergeCell ref="A4268:F4268"/>
    <mergeCell ref="A4269:F4269"/>
    <mergeCell ref="A4270:F4270"/>
    <mergeCell ref="A4271:F4271"/>
    <mergeCell ref="A4272:F4272"/>
    <mergeCell ref="A4273:G4273"/>
    <mergeCell ref="A4278:F4278"/>
    <mergeCell ref="A4279:F4279"/>
    <mergeCell ref="A4280:F4280"/>
    <mergeCell ref="A4281:F4281"/>
    <mergeCell ref="A4282:F4282"/>
    <mergeCell ref="A4283:F4283"/>
    <mergeCell ref="A4284:F4284"/>
    <mergeCell ref="A4285:F4285"/>
    <mergeCell ref="A4286:F4286"/>
    <mergeCell ref="A4287:F4287"/>
    <mergeCell ref="A4288:G4288"/>
    <mergeCell ref="A4293:F4293"/>
    <mergeCell ref="A4294:F4294"/>
    <mergeCell ref="A4295:F4295"/>
    <mergeCell ref="A4296:F4296"/>
    <mergeCell ref="A4297:F4297"/>
    <mergeCell ref="A4298:F4298"/>
    <mergeCell ref="A4299:F4299"/>
    <mergeCell ref="A4300:F4300"/>
    <mergeCell ref="A4301:F4301"/>
    <mergeCell ref="A4302:F4302"/>
    <mergeCell ref="A4303:G4303"/>
    <mergeCell ref="A4308:F4308"/>
    <mergeCell ref="A4309:F4309"/>
    <mergeCell ref="A4310:F4310"/>
    <mergeCell ref="A4311:F4311"/>
    <mergeCell ref="A4312:F4312"/>
    <mergeCell ref="A4313:F4313"/>
    <mergeCell ref="A4314:F4314"/>
    <mergeCell ref="A4315:F4315"/>
    <mergeCell ref="A4316:F4316"/>
    <mergeCell ref="A4317:F4317"/>
    <mergeCell ref="A4318:G4318"/>
    <mergeCell ref="A4323:F4323"/>
    <mergeCell ref="A4324:F4324"/>
    <mergeCell ref="A4325:F4325"/>
    <mergeCell ref="A4326:F4326"/>
    <mergeCell ref="A4327:F4327"/>
    <mergeCell ref="A4328:F4328"/>
    <mergeCell ref="A4329:F4329"/>
    <mergeCell ref="A4330:F4330"/>
    <mergeCell ref="A4331:F4331"/>
    <mergeCell ref="A4332:F4332"/>
    <mergeCell ref="A4333:G4333"/>
    <mergeCell ref="A4338:F4338"/>
    <mergeCell ref="A4339:F4339"/>
    <mergeCell ref="A4340:F4340"/>
    <mergeCell ref="A4341:F4341"/>
    <mergeCell ref="A4342:F4342"/>
    <mergeCell ref="A4343:F4343"/>
    <mergeCell ref="A4344:F4344"/>
    <mergeCell ref="A4345:F4345"/>
    <mergeCell ref="A4346:F4346"/>
    <mergeCell ref="A4347:F4347"/>
    <mergeCell ref="A4348:G4348"/>
    <mergeCell ref="A4352:F4352"/>
    <mergeCell ref="A4353:F4353"/>
    <mergeCell ref="A4354:F4354"/>
    <mergeCell ref="A4355:F4355"/>
    <mergeCell ref="A4356:F4356"/>
    <mergeCell ref="A4357:F4357"/>
    <mergeCell ref="A4358:F4358"/>
    <mergeCell ref="A4359:F4359"/>
    <mergeCell ref="A4360:F4360"/>
    <mergeCell ref="A4361:F4361"/>
    <mergeCell ref="A4362:G4362"/>
    <mergeCell ref="A4366:F4366"/>
    <mergeCell ref="A4367:F4367"/>
    <mergeCell ref="A4368:F4368"/>
    <mergeCell ref="A4369:F4369"/>
    <mergeCell ref="A4370:F4370"/>
    <mergeCell ref="A4371:F4371"/>
    <mergeCell ref="A4372:F4372"/>
    <mergeCell ref="A4373:F4373"/>
    <mergeCell ref="A4374:F4374"/>
    <mergeCell ref="A4375:F4375"/>
    <mergeCell ref="A4376:G4376"/>
    <mergeCell ref="A4381:F4381"/>
    <mergeCell ref="A4382:F4382"/>
    <mergeCell ref="A4383:F4383"/>
    <mergeCell ref="A4384:F4384"/>
    <mergeCell ref="A4385:F4385"/>
    <mergeCell ref="A4386:F4386"/>
    <mergeCell ref="A4387:F4387"/>
    <mergeCell ref="A4388:F4388"/>
    <mergeCell ref="A4389:F4389"/>
    <mergeCell ref="A4390:F4390"/>
    <mergeCell ref="A4391:G4391"/>
    <mergeCell ref="A4397:F4397"/>
    <mergeCell ref="A4398:F4398"/>
    <mergeCell ref="A4399:F4399"/>
    <mergeCell ref="A4400:F4400"/>
    <mergeCell ref="A4401:F4401"/>
    <mergeCell ref="A4402:F4402"/>
    <mergeCell ref="A4403:F4403"/>
    <mergeCell ref="A4404:F4404"/>
    <mergeCell ref="A4405:F4405"/>
    <mergeCell ref="A4406:F4406"/>
    <mergeCell ref="A4407:G4407"/>
    <mergeCell ref="A4413:F4413"/>
    <mergeCell ref="A4414:F4414"/>
    <mergeCell ref="A4415:F4415"/>
    <mergeCell ref="A4416:F4416"/>
    <mergeCell ref="A4417:F4417"/>
    <mergeCell ref="A4418:F4418"/>
    <mergeCell ref="A4419:F4419"/>
    <mergeCell ref="A4420:F4420"/>
    <mergeCell ref="A4421:F4421"/>
    <mergeCell ref="A4422:F4422"/>
    <mergeCell ref="A4423:G4423"/>
    <mergeCell ref="A4429:F4429"/>
    <mergeCell ref="A4430:F4430"/>
    <mergeCell ref="A4431:F4431"/>
    <mergeCell ref="A4432:F4432"/>
    <mergeCell ref="A4433:F4433"/>
    <mergeCell ref="A4434:F4434"/>
    <mergeCell ref="A4435:F4435"/>
    <mergeCell ref="A4436:F4436"/>
    <mergeCell ref="A4437:F4437"/>
    <mergeCell ref="A4438:F4438"/>
    <mergeCell ref="A4439:G4439"/>
    <mergeCell ref="A4444:F4444"/>
    <mergeCell ref="A4445:F4445"/>
    <mergeCell ref="A4446:F4446"/>
    <mergeCell ref="A4447:F4447"/>
    <mergeCell ref="A4448:F4448"/>
    <mergeCell ref="A4449:F4449"/>
    <mergeCell ref="A4450:F4450"/>
    <mergeCell ref="A4451:F4451"/>
    <mergeCell ref="A4452:F4452"/>
    <mergeCell ref="A4453:F4453"/>
    <mergeCell ref="A4454:G4454"/>
    <mergeCell ref="A4459:F4459"/>
    <mergeCell ref="A4460:F4460"/>
    <mergeCell ref="A4461:F4461"/>
    <mergeCell ref="A4462:F4462"/>
    <mergeCell ref="A4463:F4463"/>
    <mergeCell ref="A4464:F4464"/>
    <mergeCell ref="A4465:F4465"/>
    <mergeCell ref="A4466:F4466"/>
    <mergeCell ref="A4467:F4467"/>
    <mergeCell ref="A4468:F4468"/>
    <mergeCell ref="A4469:G4469"/>
    <mergeCell ref="A4474:F4474"/>
    <mergeCell ref="A4475:F4475"/>
    <mergeCell ref="A4476:F4476"/>
    <mergeCell ref="A4477:F4477"/>
    <mergeCell ref="A4478:F4478"/>
    <mergeCell ref="A4479:F4479"/>
    <mergeCell ref="A4480:F4480"/>
    <mergeCell ref="A4481:F4481"/>
    <mergeCell ref="A4482:F4482"/>
    <mergeCell ref="A4483:F4483"/>
    <mergeCell ref="A4484:G4484"/>
    <mergeCell ref="A4489:F4489"/>
    <mergeCell ref="A4490:F4490"/>
    <mergeCell ref="A4491:F4491"/>
    <mergeCell ref="A4492:F4492"/>
    <mergeCell ref="A4493:F4493"/>
    <mergeCell ref="A4494:F4494"/>
    <mergeCell ref="A4495:F4495"/>
    <mergeCell ref="A4496:F4496"/>
    <mergeCell ref="A4497:F4497"/>
    <mergeCell ref="A4498:F4498"/>
    <mergeCell ref="A4499:G4499"/>
    <mergeCell ref="A4505:F4505"/>
    <mergeCell ref="A4506:F4506"/>
    <mergeCell ref="A4507:F4507"/>
    <mergeCell ref="A4508:F4508"/>
    <mergeCell ref="A4509:F4509"/>
    <mergeCell ref="A4510:F4510"/>
    <mergeCell ref="A4511:F4511"/>
    <mergeCell ref="A4512:F4512"/>
    <mergeCell ref="A4513:F4513"/>
    <mergeCell ref="A4514:F4514"/>
    <mergeCell ref="A4515:G4515"/>
    <mergeCell ref="A4521:F4521"/>
    <mergeCell ref="A4522:F4522"/>
    <mergeCell ref="A4523:F4523"/>
    <mergeCell ref="A4524:F4524"/>
    <mergeCell ref="A4525:F4525"/>
    <mergeCell ref="A4526:F4526"/>
    <mergeCell ref="A4527:F4527"/>
    <mergeCell ref="A4528:F4528"/>
    <mergeCell ref="A4529:F4529"/>
    <mergeCell ref="A4530:F4530"/>
    <mergeCell ref="A4531:G4531"/>
    <mergeCell ref="A4537:F4537"/>
    <mergeCell ref="A4538:F4538"/>
    <mergeCell ref="A4539:F4539"/>
    <mergeCell ref="A4540:F4540"/>
    <mergeCell ref="A4541:F4541"/>
    <mergeCell ref="A4542:F4542"/>
    <mergeCell ref="A4543:F4543"/>
    <mergeCell ref="A4544:F4544"/>
    <mergeCell ref="A4545:F4545"/>
    <mergeCell ref="A4546:F4546"/>
    <mergeCell ref="A4547:G4547"/>
    <mergeCell ref="A4553:F4553"/>
    <mergeCell ref="A4554:F4554"/>
    <mergeCell ref="A4555:F4555"/>
    <mergeCell ref="A4556:F4556"/>
    <mergeCell ref="A4557:F4557"/>
    <mergeCell ref="A4558:F4558"/>
    <mergeCell ref="A4559:F4559"/>
    <mergeCell ref="A4560:F4560"/>
    <mergeCell ref="A4561:F4561"/>
    <mergeCell ref="A4562:F4562"/>
    <mergeCell ref="A4563:G4563"/>
    <mergeCell ref="A4569:F4569"/>
    <mergeCell ref="A4570:F4570"/>
    <mergeCell ref="A4571:F4571"/>
    <mergeCell ref="A4572:F4572"/>
    <mergeCell ref="A4573:F4573"/>
    <mergeCell ref="A4574:F4574"/>
    <mergeCell ref="A4575:F4575"/>
    <mergeCell ref="A4576:F4576"/>
    <mergeCell ref="A4577:F4577"/>
    <mergeCell ref="A4578:F4578"/>
    <mergeCell ref="A4579:G4579"/>
    <mergeCell ref="A4584:F4584"/>
    <mergeCell ref="A4585:F4585"/>
    <mergeCell ref="A4586:F4586"/>
    <mergeCell ref="A4587:F4587"/>
    <mergeCell ref="A4588:F4588"/>
    <mergeCell ref="A4589:F4589"/>
    <mergeCell ref="A4590:F4590"/>
    <mergeCell ref="A4591:F4591"/>
    <mergeCell ref="A4592:F4592"/>
    <mergeCell ref="A4593:F4593"/>
    <mergeCell ref="A4594:G4594"/>
    <mergeCell ref="A4599:F4599"/>
    <mergeCell ref="A4600:F4600"/>
    <mergeCell ref="A4601:F4601"/>
    <mergeCell ref="A4602:F4602"/>
    <mergeCell ref="A4603:F4603"/>
    <mergeCell ref="A4604:F4604"/>
    <mergeCell ref="A4605:F4605"/>
    <mergeCell ref="A4606:F4606"/>
    <mergeCell ref="A4607:F4607"/>
    <mergeCell ref="A4608:F4608"/>
    <mergeCell ref="A4609:G4609"/>
    <mergeCell ref="A4616:F4616"/>
    <mergeCell ref="A4617:F4617"/>
    <mergeCell ref="A4618:F4618"/>
    <mergeCell ref="A4619:F4619"/>
    <mergeCell ref="A4620:F4620"/>
    <mergeCell ref="A4621:F4621"/>
    <mergeCell ref="A4622:F4622"/>
    <mergeCell ref="A4623:F4623"/>
    <mergeCell ref="A4624:F4624"/>
    <mergeCell ref="A4625:F4625"/>
    <mergeCell ref="A4626:G4626"/>
    <mergeCell ref="A4631:F4631"/>
    <mergeCell ref="A4632:F4632"/>
    <mergeCell ref="A4633:F4633"/>
    <mergeCell ref="A4634:F4634"/>
    <mergeCell ref="A4635:F4635"/>
    <mergeCell ref="A4636:F4636"/>
    <mergeCell ref="A4637:F4637"/>
    <mergeCell ref="A4638:F4638"/>
    <mergeCell ref="A4639:F4639"/>
    <mergeCell ref="A4640:F4640"/>
    <mergeCell ref="A4641:G4641"/>
    <mergeCell ref="A4646:F4646"/>
    <mergeCell ref="A4647:F4647"/>
    <mergeCell ref="A4648:F4648"/>
    <mergeCell ref="A4649:F4649"/>
    <mergeCell ref="A4650:F4650"/>
    <mergeCell ref="A4651:F4651"/>
    <mergeCell ref="A4652:F4652"/>
    <mergeCell ref="A4653:F4653"/>
    <mergeCell ref="A4654:F4654"/>
    <mergeCell ref="A4655:F4655"/>
    <mergeCell ref="A4656:G4656"/>
    <mergeCell ref="A4661:F4661"/>
    <mergeCell ref="A4662:F4662"/>
    <mergeCell ref="A4663:F4663"/>
    <mergeCell ref="A4664:F4664"/>
    <mergeCell ref="A4665:F4665"/>
    <mergeCell ref="A4666:F4666"/>
    <mergeCell ref="A4667:F4667"/>
    <mergeCell ref="A4668:F4668"/>
    <mergeCell ref="A4669:F4669"/>
    <mergeCell ref="A4670:F4670"/>
    <mergeCell ref="A4671:G4671"/>
    <mergeCell ref="A4676:F4676"/>
    <mergeCell ref="A4677:F4677"/>
    <mergeCell ref="A4678:F4678"/>
    <mergeCell ref="A4679:F4679"/>
    <mergeCell ref="A4680:F4680"/>
    <mergeCell ref="A4681:F4681"/>
    <mergeCell ref="A4682:F4682"/>
    <mergeCell ref="A4683:F4683"/>
    <mergeCell ref="A4684:F4684"/>
    <mergeCell ref="A4685:F4685"/>
    <mergeCell ref="A4686:G4686"/>
    <mergeCell ref="A4691:F4691"/>
    <mergeCell ref="A4692:F4692"/>
    <mergeCell ref="A4693:F4693"/>
    <mergeCell ref="A4694:F4694"/>
    <mergeCell ref="A4695:F4695"/>
    <mergeCell ref="A4696:F4696"/>
    <mergeCell ref="A4697:F4697"/>
    <mergeCell ref="A4698:F4698"/>
    <mergeCell ref="A4699:F4699"/>
    <mergeCell ref="A4700:F4700"/>
    <mergeCell ref="A4701:G4701"/>
    <mergeCell ref="A4706:F4706"/>
    <mergeCell ref="A4707:F4707"/>
    <mergeCell ref="A4708:F4708"/>
    <mergeCell ref="A4709:F4709"/>
    <mergeCell ref="A4710:F4710"/>
    <mergeCell ref="A4711:F4711"/>
    <mergeCell ref="A4712:F4712"/>
    <mergeCell ref="A4713:F4713"/>
    <mergeCell ref="A4714:F4714"/>
    <mergeCell ref="A4715:F4715"/>
    <mergeCell ref="A4716:G4716"/>
    <mergeCell ref="A4721:F4721"/>
    <mergeCell ref="A4722:F4722"/>
    <mergeCell ref="A4723:F4723"/>
    <mergeCell ref="A4724:F4724"/>
    <mergeCell ref="A4725:F4725"/>
    <mergeCell ref="A4726:F4726"/>
    <mergeCell ref="A4727:F4727"/>
    <mergeCell ref="A4728:F4728"/>
    <mergeCell ref="A4729:F4729"/>
    <mergeCell ref="A4730:F4730"/>
    <mergeCell ref="A4731:G4731"/>
    <mergeCell ref="A4736:F4736"/>
    <mergeCell ref="A4737:F4737"/>
    <mergeCell ref="A4738:F4738"/>
    <mergeCell ref="A4739:F4739"/>
    <mergeCell ref="A4740:F4740"/>
    <mergeCell ref="A4741:F4741"/>
    <mergeCell ref="A4742:F4742"/>
    <mergeCell ref="A4743:F4743"/>
    <mergeCell ref="A4744:F4744"/>
    <mergeCell ref="A4745:F4745"/>
    <mergeCell ref="A4746:G4746"/>
    <mergeCell ref="A4751:F4751"/>
    <mergeCell ref="A4752:F4752"/>
    <mergeCell ref="A4753:F4753"/>
    <mergeCell ref="A4754:F4754"/>
    <mergeCell ref="A4755:F4755"/>
    <mergeCell ref="A4756:F4756"/>
    <mergeCell ref="A4757:F4757"/>
    <mergeCell ref="A4758:F4758"/>
    <mergeCell ref="A4759:F4759"/>
    <mergeCell ref="A4760:F4760"/>
    <mergeCell ref="A4761:G4761"/>
    <mergeCell ref="A4766:F4766"/>
    <mergeCell ref="A4767:F4767"/>
    <mergeCell ref="A4768:F4768"/>
    <mergeCell ref="A4769:F4769"/>
    <mergeCell ref="A4770:F4770"/>
    <mergeCell ref="A4771:F4771"/>
    <mergeCell ref="A4772:F4772"/>
    <mergeCell ref="A4773:F4773"/>
    <mergeCell ref="A4774:F4774"/>
    <mergeCell ref="A4775:F4775"/>
    <mergeCell ref="A4776:G4776"/>
    <mergeCell ref="A4781:F4781"/>
    <mergeCell ref="A4782:F4782"/>
    <mergeCell ref="A4783:F4783"/>
    <mergeCell ref="A4784:F4784"/>
    <mergeCell ref="A4785:F4785"/>
    <mergeCell ref="A4786:F4786"/>
    <mergeCell ref="A4787:F4787"/>
    <mergeCell ref="A4788:F4788"/>
    <mergeCell ref="A4789:F4789"/>
    <mergeCell ref="A4790:F4790"/>
    <mergeCell ref="A4791:G4791"/>
    <mergeCell ref="A4798:F4798"/>
    <mergeCell ref="A4799:F4799"/>
    <mergeCell ref="A4800:F4800"/>
    <mergeCell ref="A4801:F4801"/>
    <mergeCell ref="A4802:F4802"/>
    <mergeCell ref="A4803:F4803"/>
    <mergeCell ref="A4804:F4804"/>
    <mergeCell ref="A4805:F4805"/>
    <mergeCell ref="A4806:F4806"/>
    <mergeCell ref="A4807:F4807"/>
    <mergeCell ref="A4808:G4808"/>
    <mergeCell ref="A4814:F4814"/>
    <mergeCell ref="A4815:F4815"/>
    <mergeCell ref="A4816:F4816"/>
    <mergeCell ref="A4817:F4817"/>
    <mergeCell ref="A4818:F4818"/>
    <mergeCell ref="A4819:F4819"/>
    <mergeCell ref="A4820:F4820"/>
    <mergeCell ref="A4821:F4821"/>
    <mergeCell ref="A4822:F4822"/>
    <mergeCell ref="A4823:F4823"/>
    <mergeCell ref="A4824:G4824"/>
    <mergeCell ref="A4830:F4830"/>
    <mergeCell ref="A4831:F4831"/>
    <mergeCell ref="A4832:F4832"/>
    <mergeCell ref="A4833:F4833"/>
    <mergeCell ref="A4834:F4834"/>
    <mergeCell ref="A4835:F4835"/>
    <mergeCell ref="A4836:F4836"/>
    <mergeCell ref="A4837:F4837"/>
    <mergeCell ref="A4838:F4838"/>
    <mergeCell ref="A4839:F4839"/>
    <mergeCell ref="A4840:G4840"/>
    <mergeCell ref="B4841:G4841"/>
    <mergeCell ref="A4846:F4846"/>
    <mergeCell ref="A4847:F4847"/>
    <mergeCell ref="A4848:F4848"/>
    <mergeCell ref="A4849:F4849"/>
    <mergeCell ref="A4850:F4850"/>
    <mergeCell ref="A4851:F4851"/>
    <mergeCell ref="A4852:F4852"/>
    <mergeCell ref="A4853:F4853"/>
    <mergeCell ref="A4854:F4854"/>
    <mergeCell ref="A4855:F4855"/>
    <mergeCell ref="A4856:G4856"/>
    <mergeCell ref="A4861:F4861"/>
    <mergeCell ref="A4862:F4862"/>
    <mergeCell ref="A4863:F4863"/>
    <mergeCell ref="A4864:F4864"/>
    <mergeCell ref="A4865:F4865"/>
    <mergeCell ref="A4866:F4866"/>
    <mergeCell ref="A4867:F4867"/>
    <mergeCell ref="A4868:F4868"/>
    <mergeCell ref="A4869:F4869"/>
    <mergeCell ref="A4870:F4870"/>
    <mergeCell ref="A4871:G4871"/>
    <mergeCell ref="B4872:G4872"/>
    <mergeCell ref="A4877:F4877"/>
    <mergeCell ref="A4878:F4878"/>
    <mergeCell ref="A4879:F4879"/>
    <mergeCell ref="A4880:F4880"/>
    <mergeCell ref="A4881:F4881"/>
    <mergeCell ref="A4882:F4882"/>
    <mergeCell ref="A4883:F4883"/>
    <mergeCell ref="A4884:F4884"/>
    <mergeCell ref="A4885:F4885"/>
    <mergeCell ref="A4886:F4886"/>
    <mergeCell ref="A4887:G4887"/>
    <mergeCell ref="A4892:F4892"/>
    <mergeCell ref="A4893:F4893"/>
    <mergeCell ref="A4894:F4894"/>
    <mergeCell ref="A4895:F4895"/>
    <mergeCell ref="A4896:F4896"/>
    <mergeCell ref="A4897:F4897"/>
    <mergeCell ref="A4898:F4898"/>
    <mergeCell ref="A4899:F4899"/>
    <mergeCell ref="A4900:F4900"/>
    <mergeCell ref="A4901:F4901"/>
    <mergeCell ref="A4902:G4902"/>
    <mergeCell ref="A4907:F4907"/>
    <mergeCell ref="A4908:F4908"/>
    <mergeCell ref="A4909:F4909"/>
    <mergeCell ref="A4910:F4910"/>
    <mergeCell ref="A4911:F4911"/>
    <mergeCell ref="A4912:F4912"/>
    <mergeCell ref="A4913:F4913"/>
    <mergeCell ref="A4914:F4914"/>
    <mergeCell ref="A4915:F4915"/>
    <mergeCell ref="A4916:F4916"/>
    <mergeCell ref="A4917:G4917"/>
    <mergeCell ref="A4921:F4921"/>
    <mergeCell ref="A4922:F4922"/>
    <mergeCell ref="A4923:F4923"/>
    <mergeCell ref="A4924:F4924"/>
    <mergeCell ref="A4925:F4925"/>
    <mergeCell ref="A4926:F4926"/>
    <mergeCell ref="A4927:F4927"/>
    <mergeCell ref="A4928:F4928"/>
    <mergeCell ref="A4929:F4929"/>
    <mergeCell ref="A4930:F4930"/>
    <mergeCell ref="A4931:G4931"/>
    <mergeCell ref="A4935:F4935"/>
    <mergeCell ref="A4936:F4936"/>
    <mergeCell ref="A4937:F4937"/>
    <mergeCell ref="A4938:F4938"/>
    <mergeCell ref="A4939:F4939"/>
    <mergeCell ref="A4940:F4940"/>
    <mergeCell ref="A4941:F4941"/>
    <mergeCell ref="A4942:F4942"/>
    <mergeCell ref="A4943:F4943"/>
    <mergeCell ref="A4944:F4944"/>
    <mergeCell ref="A4945:G4945"/>
    <mergeCell ref="A4950:F4950"/>
    <mergeCell ref="A4951:F4951"/>
    <mergeCell ref="A4952:F4952"/>
    <mergeCell ref="A4953:F4953"/>
    <mergeCell ref="A4954:F4954"/>
    <mergeCell ref="A4955:F4955"/>
    <mergeCell ref="A4956:F4956"/>
    <mergeCell ref="A4957:F4957"/>
    <mergeCell ref="A4958:F4958"/>
    <mergeCell ref="A4959:F4959"/>
    <mergeCell ref="A4960:G4960"/>
    <mergeCell ref="A4964:F4964"/>
    <mergeCell ref="A4965:F4965"/>
    <mergeCell ref="A4966:F4966"/>
    <mergeCell ref="A4967:F4967"/>
    <mergeCell ref="A4968:F4968"/>
    <mergeCell ref="A4969:F4969"/>
    <mergeCell ref="A4970:F4970"/>
    <mergeCell ref="A4971:F4971"/>
    <mergeCell ref="A4972:F4972"/>
    <mergeCell ref="A4973:F4973"/>
    <mergeCell ref="A4974:G4974"/>
    <mergeCell ref="A4978:F4978"/>
    <mergeCell ref="A4979:F4979"/>
    <mergeCell ref="A4980:F4980"/>
    <mergeCell ref="A4981:F4981"/>
    <mergeCell ref="A4982:F4982"/>
    <mergeCell ref="A4983:F4983"/>
    <mergeCell ref="A4984:F4984"/>
    <mergeCell ref="A4985:F4985"/>
    <mergeCell ref="A4986:F4986"/>
    <mergeCell ref="A4987:F4987"/>
    <mergeCell ref="A4988:G4988"/>
    <mergeCell ref="A4993:F4993"/>
    <mergeCell ref="A4994:F4994"/>
    <mergeCell ref="A4995:F4995"/>
    <mergeCell ref="A4996:F4996"/>
    <mergeCell ref="A4997:F4997"/>
    <mergeCell ref="A4998:F4998"/>
    <mergeCell ref="A4999:F4999"/>
    <mergeCell ref="A5000:F5000"/>
    <mergeCell ref="A5001:F5001"/>
    <mergeCell ref="A5002:F5002"/>
    <mergeCell ref="A5003:G5003"/>
    <mergeCell ref="A5008:F5008"/>
    <mergeCell ref="A5009:F5009"/>
    <mergeCell ref="A5010:F5010"/>
    <mergeCell ref="A5011:F5011"/>
    <mergeCell ref="A5012:F5012"/>
    <mergeCell ref="A5013:F5013"/>
    <mergeCell ref="A5014:F5014"/>
    <mergeCell ref="A5015:F5015"/>
    <mergeCell ref="A5016:F5016"/>
    <mergeCell ref="A5017:F5017"/>
    <mergeCell ref="A5018:G5018"/>
    <mergeCell ref="B5019:G5019"/>
    <mergeCell ref="A5024:F5024"/>
    <mergeCell ref="A5025:F5025"/>
    <mergeCell ref="A5026:F5026"/>
    <mergeCell ref="A5027:F5027"/>
    <mergeCell ref="A5028:F5028"/>
    <mergeCell ref="A5029:F5029"/>
    <mergeCell ref="A5030:F5030"/>
    <mergeCell ref="A5031:F5031"/>
    <mergeCell ref="A5032:F5032"/>
    <mergeCell ref="A5033:F5033"/>
    <mergeCell ref="A5034:G5034"/>
    <mergeCell ref="A5039:F5039"/>
    <mergeCell ref="A5040:F5040"/>
    <mergeCell ref="A5041:F5041"/>
    <mergeCell ref="A5042:F5042"/>
    <mergeCell ref="A5043:F5043"/>
    <mergeCell ref="A5044:F5044"/>
    <mergeCell ref="A5045:F5045"/>
    <mergeCell ref="A5046:F5046"/>
    <mergeCell ref="A5047:F5047"/>
    <mergeCell ref="A5048:F5048"/>
    <mergeCell ref="A5049:G5049"/>
    <mergeCell ref="B5050:G5050"/>
    <mergeCell ref="B5051:G5051"/>
    <mergeCell ref="A5054:F5054"/>
    <mergeCell ref="A5055:F5055"/>
    <mergeCell ref="A5056:F5056"/>
    <mergeCell ref="A5057:F5057"/>
    <mergeCell ref="A5058:F5058"/>
    <mergeCell ref="A5059:F5059"/>
    <mergeCell ref="A5060:F5060"/>
    <mergeCell ref="A5061:F5061"/>
    <mergeCell ref="A5062:F5062"/>
    <mergeCell ref="A5063:F5063"/>
    <mergeCell ref="A5064:G5064"/>
    <mergeCell ref="A5067:F5067"/>
    <mergeCell ref="A5068:F5068"/>
    <mergeCell ref="A5069:F5069"/>
    <mergeCell ref="A5070:F5070"/>
    <mergeCell ref="A5071:F5071"/>
    <mergeCell ref="A5072:F5072"/>
    <mergeCell ref="A5073:F5073"/>
    <mergeCell ref="A5074:F5074"/>
    <mergeCell ref="A5075:F5075"/>
    <mergeCell ref="A5076:F5076"/>
    <mergeCell ref="A5077:G5077"/>
    <mergeCell ref="A5093:F5093"/>
    <mergeCell ref="A5094:F5094"/>
    <mergeCell ref="A5095:F5095"/>
    <mergeCell ref="A5096:F5096"/>
    <mergeCell ref="A5097:F5097"/>
    <mergeCell ref="A5098:F5098"/>
    <mergeCell ref="A5099:F5099"/>
    <mergeCell ref="A5100:F5100"/>
    <mergeCell ref="A5101:F5101"/>
    <mergeCell ref="A5102:F5102"/>
    <mergeCell ref="A5103:G5103"/>
    <mergeCell ref="A5109:F5109"/>
    <mergeCell ref="A5110:F5110"/>
    <mergeCell ref="A5111:F5111"/>
    <mergeCell ref="A5112:F5112"/>
    <mergeCell ref="A5113:F5113"/>
    <mergeCell ref="A5114:F5114"/>
    <mergeCell ref="A5115:F5115"/>
    <mergeCell ref="A5116:F5116"/>
    <mergeCell ref="A5117:F5117"/>
    <mergeCell ref="A5118:F5118"/>
    <mergeCell ref="A5119:G5119"/>
    <mergeCell ref="A5127:F5127"/>
    <mergeCell ref="A5128:F5128"/>
    <mergeCell ref="A5129:F5129"/>
    <mergeCell ref="A5130:F5130"/>
    <mergeCell ref="A5131:F5131"/>
    <mergeCell ref="A5132:F5132"/>
    <mergeCell ref="A5133:F5133"/>
    <mergeCell ref="A5134:F5134"/>
    <mergeCell ref="A5135:F5135"/>
    <mergeCell ref="A5136:F5136"/>
    <mergeCell ref="A5137:G5137"/>
    <mergeCell ref="A5145:F5145"/>
    <mergeCell ref="A5146:F5146"/>
    <mergeCell ref="A5147:F5147"/>
    <mergeCell ref="A5148:F5148"/>
    <mergeCell ref="A5149:F5149"/>
    <mergeCell ref="A5150:F5150"/>
    <mergeCell ref="A5151:F5151"/>
    <mergeCell ref="A5152:F5152"/>
    <mergeCell ref="A5153:F5153"/>
    <mergeCell ref="A5154:F5154"/>
    <mergeCell ref="A5155:G5155"/>
    <mergeCell ref="A5163:F5163"/>
    <mergeCell ref="A5164:F5164"/>
    <mergeCell ref="A5165:F5165"/>
    <mergeCell ref="A5166:F5166"/>
    <mergeCell ref="A5167:F5167"/>
    <mergeCell ref="A5168:F5168"/>
    <mergeCell ref="A5169:F5169"/>
    <mergeCell ref="A5170:F5170"/>
    <mergeCell ref="A5171:F5171"/>
    <mergeCell ref="A5172:F5172"/>
    <mergeCell ref="A5173:G5173"/>
    <mergeCell ref="A5181:F5181"/>
    <mergeCell ref="A5182:F5182"/>
    <mergeCell ref="A5183:F5183"/>
    <mergeCell ref="A5184:F5184"/>
    <mergeCell ref="A5185:F5185"/>
    <mergeCell ref="A5186:F5186"/>
    <mergeCell ref="A5187:F5187"/>
    <mergeCell ref="A5188:F5188"/>
    <mergeCell ref="A5189:F5189"/>
    <mergeCell ref="A5190:F5190"/>
    <mergeCell ref="A5191:G5191"/>
    <mergeCell ref="A5199:F5199"/>
    <mergeCell ref="A5200:F5200"/>
    <mergeCell ref="A5201:F5201"/>
    <mergeCell ref="A5202:F5202"/>
    <mergeCell ref="A5203:F5203"/>
    <mergeCell ref="A5204:F5204"/>
    <mergeCell ref="A5205:F5205"/>
    <mergeCell ref="A5206:F5206"/>
    <mergeCell ref="A5207:F5207"/>
    <mergeCell ref="A5208:F5208"/>
    <mergeCell ref="A5209:G5209"/>
    <mergeCell ref="A5215:F5215"/>
    <mergeCell ref="A5216:F5216"/>
    <mergeCell ref="A5217:F5217"/>
    <mergeCell ref="A5218:F5218"/>
    <mergeCell ref="A5219:F5219"/>
    <mergeCell ref="A5220:F5220"/>
    <mergeCell ref="A5221:F5221"/>
    <mergeCell ref="A5222:F5222"/>
    <mergeCell ref="A5223:F5223"/>
    <mergeCell ref="A5224:F5224"/>
    <mergeCell ref="A5225:G5225"/>
    <mergeCell ref="A5231:F5231"/>
    <mergeCell ref="A5232:F5232"/>
    <mergeCell ref="A5233:F5233"/>
    <mergeCell ref="A5234:F5234"/>
    <mergeCell ref="A5235:F5235"/>
    <mergeCell ref="A5236:F5236"/>
    <mergeCell ref="A5237:F5237"/>
    <mergeCell ref="A5238:F5238"/>
    <mergeCell ref="A5239:F5239"/>
    <mergeCell ref="A5240:F5240"/>
    <mergeCell ref="A5241:G5241"/>
    <mergeCell ref="A5249:F5249"/>
    <mergeCell ref="A5250:F5250"/>
    <mergeCell ref="A5251:F5251"/>
    <mergeCell ref="A5252:F5252"/>
    <mergeCell ref="A5253:F5253"/>
    <mergeCell ref="A5254:F5254"/>
    <mergeCell ref="A5255:F5255"/>
    <mergeCell ref="A5256:F5256"/>
    <mergeCell ref="A5257:F5257"/>
    <mergeCell ref="A5258:F5258"/>
    <mergeCell ref="A5259:G5259"/>
    <mergeCell ref="A5267:F5267"/>
    <mergeCell ref="A5268:F5268"/>
    <mergeCell ref="A5269:F5269"/>
    <mergeCell ref="A5270:F5270"/>
    <mergeCell ref="A5271:F5271"/>
    <mergeCell ref="A5272:F5272"/>
    <mergeCell ref="A5273:F5273"/>
    <mergeCell ref="A5274:F5274"/>
    <mergeCell ref="A5275:F5275"/>
    <mergeCell ref="A5276:F5276"/>
    <mergeCell ref="A5277:G5277"/>
    <mergeCell ref="A5283:F5283"/>
    <mergeCell ref="A5284:F5284"/>
    <mergeCell ref="A5285:F5285"/>
    <mergeCell ref="A5286:F5286"/>
    <mergeCell ref="A5287:F5287"/>
    <mergeCell ref="A5288:F5288"/>
    <mergeCell ref="A5289:F5289"/>
    <mergeCell ref="A5290:F5290"/>
    <mergeCell ref="A5291:F5291"/>
    <mergeCell ref="A5292:F5292"/>
    <mergeCell ref="A5293:G5293"/>
    <mergeCell ref="A5299:F5299"/>
    <mergeCell ref="A5300:F5300"/>
    <mergeCell ref="A5301:F5301"/>
    <mergeCell ref="A5302:F5302"/>
    <mergeCell ref="A5303:F5303"/>
    <mergeCell ref="A5304:F5304"/>
    <mergeCell ref="A5305:F5305"/>
    <mergeCell ref="A5306:F5306"/>
    <mergeCell ref="A5307:F5307"/>
    <mergeCell ref="A5308:F5308"/>
    <mergeCell ref="A5309:G5309"/>
    <mergeCell ref="A5315:F5315"/>
    <mergeCell ref="A5316:F5316"/>
    <mergeCell ref="A5317:F5317"/>
    <mergeCell ref="A5318:F5318"/>
    <mergeCell ref="A5319:F5319"/>
    <mergeCell ref="A5320:F5320"/>
    <mergeCell ref="A5321:F5321"/>
    <mergeCell ref="A5322:F5322"/>
    <mergeCell ref="A5323:F5323"/>
    <mergeCell ref="A5324:F5324"/>
    <mergeCell ref="A5325:G5325"/>
    <mergeCell ref="A5333:F5333"/>
    <mergeCell ref="A5334:F5334"/>
    <mergeCell ref="A5335:F5335"/>
    <mergeCell ref="A5336:F5336"/>
    <mergeCell ref="A5337:F5337"/>
    <mergeCell ref="A5338:F5338"/>
    <mergeCell ref="A5339:F5339"/>
    <mergeCell ref="A5340:F5340"/>
    <mergeCell ref="A5341:F5341"/>
    <mergeCell ref="A5342:F5342"/>
    <mergeCell ref="A5343:G5343"/>
    <mergeCell ref="A5349:F5349"/>
    <mergeCell ref="A5350:F5350"/>
    <mergeCell ref="A5351:F5351"/>
    <mergeCell ref="A5352:F5352"/>
    <mergeCell ref="A5353:F5353"/>
    <mergeCell ref="A5354:F5354"/>
    <mergeCell ref="A5355:F5355"/>
    <mergeCell ref="A5356:F5356"/>
    <mergeCell ref="A5357:F5357"/>
    <mergeCell ref="A5358:F5358"/>
    <mergeCell ref="A5359:G5359"/>
    <mergeCell ref="A5363:F5363"/>
    <mergeCell ref="A5364:F5364"/>
    <mergeCell ref="A5365:F5365"/>
    <mergeCell ref="A5366:F5366"/>
    <mergeCell ref="A5367:F5367"/>
    <mergeCell ref="A5368:F5368"/>
    <mergeCell ref="A5369:F5369"/>
    <mergeCell ref="A5370:F5370"/>
    <mergeCell ref="A5371:F5371"/>
    <mergeCell ref="A5372:F5372"/>
    <mergeCell ref="A5373:G5373"/>
    <mergeCell ref="A5378:F5378"/>
    <mergeCell ref="A5379:F5379"/>
    <mergeCell ref="A5380:F5380"/>
    <mergeCell ref="A5381:F5381"/>
    <mergeCell ref="A5382:F5382"/>
    <mergeCell ref="A5383:F5383"/>
    <mergeCell ref="A5384:F5384"/>
    <mergeCell ref="A5385:F5385"/>
    <mergeCell ref="A5386:F5386"/>
    <mergeCell ref="A5387:F5387"/>
    <mergeCell ref="A5388:G5388"/>
    <mergeCell ref="A5396:F5396"/>
    <mergeCell ref="A5397:F5397"/>
    <mergeCell ref="A5398:F5398"/>
    <mergeCell ref="A5399:F5399"/>
    <mergeCell ref="A5400:F5400"/>
    <mergeCell ref="A5401:F5401"/>
    <mergeCell ref="A5402:F5402"/>
    <mergeCell ref="A5403:F5403"/>
    <mergeCell ref="A5404:F5404"/>
    <mergeCell ref="A5405:F5405"/>
    <mergeCell ref="A5406:G5406"/>
    <mergeCell ref="B5407:G5407"/>
    <mergeCell ref="A5415:F5415"/>
    <mergeCell ref="A5416:F5416"/>
    <mergeCell ref="A5417:F5417"/>
    <mergeCell ref="A5418:F5418"/>
    <mergeCell ref="A5419:F5419"/>
    <mergeCell ref="A5420:F5420"/>
    <mergeCell ref="A5421:F5421"/>
    <mergeCell ref="A5422:F5422"/>
    <mergeCell ref="A5423:F5423"/>
    <mergeCell ref="A5424:F5424"/>
    <mergeCell ref="A5425:G5425"/>
    <mergeCell ref="A5431:F5431"/>
    <mergeCell ref="A5432:F5432"/>
    <mergeCell ref="A5433:F5433"/>
    <mergeCell ref="A5434:F5434"/>
    <mergeCell ref="A5435:F5435"/>
    <mergeCell ref="A5436:F5436"/>
    <mergeCell ref="A5437:F5437"/>
    <mergeCell ref="A5438:F5438"/>
    <mergeCell ref="A5439:F5439"/>
    <mergeCell ref="A5440:F5440"/>
    <mergeCell ref="A5441:G5441"/>
    <mergeCell ref="A5444:F5444"/>
    <mergeCell ref="A5445:F5445"/>
    <mergeCell ref="A5446:F5446"/>
    <mergeCell ref="A5447:F5447"/>
    <mergeCell ref="A5448:F5448"/>
    <mergeCell ref="A5449:F5449"/>
    <mergeCell ref="A5450:F5450"/>
    <mergeCell ref="A5451:F5451"/>
    <mergeCell ref="A5452:F5452"/>
    <mergeCell ref="A5453:F5453"/>
    <mergeCell ref="A5454:G5454"/>
    <mergeCell ref="A5457:F5457"/>
    <mergeCell ref="A5458:F5458"/>
    <mergeCell ref="A5459:F5459"/>
    <mergeCell ref="A5460:F5460"/>
    <mergeCell ref="A5461:F5461"/>
    <mergeCell ref="A5462:F5462"/>
    <mergeCell ref="A5463:F5463"/>
    <mergeCell ref="A5464:F5464"/>
    <mergeCell ref="A5465:F5465"/>
    <mergeCell ref="A5466:F5466"/>
    <mergeCell ref="A5467:G5467"/>
    <mergeCell ref="A5478:F5478"/>
    <mergeCell ref="A5479:F5479"/>
    <mergeCell ref="A5480:F5480"/>
    <mergeCell ref="A5481:F5481"/>
    <mergeCell ref="A5482:F5482"/>
    <mergeCell ref="A5483:F5483"/>
    <mergeCell ref="A5484:F5484"/>
    <mergeCell ref="A5485:F5485"/>
    <mergeCell ref="A5486:F5486"/>
    <mergeCell ref="A5487:F5487"/>
    <mergeCell ref="A5488:G5488"/>
    <mergeCell ref="A5498:F5498"/>
    <mergeCell ref="A5499:F5499"/>
    <mergeCell ref="A5500:F5500"/>
    <mergeCell ref="A5501:F5501"/>
    <mergeCell ref="A5502:F5502"/>
    <mergeCell ref="A5503:F5503"/>
    <mergeCell ref="A5504:F5504"/>
    <mergeCell ref="A5505:F5505"/>
    <mergeCell ref="A5506:F5506"/>
    <mergeCell ref="A5507:F5507"/>
    <mergeCell ref="A5508:G5508"/>
    <mergeCell ref="A5514:F5514"/>
    <mergeCell ref="A5515:F5515"/>
    <mergeCell ref="A5516:F5516"/>
    <mergeCell ref="A5517:F5517"/>
    <mergeCell ref="A5518:F5518"/>
    <mergeCell ref="A5519:F5519"/>
    <mergeCell ref="A5520:F5520"/>
    <mergeCell ref="A5521:F5521"/>
    <mergeCell ref="A5522:F5522"/>
    <mergeCell ref="A5523:F5523"/>
    <mergeCell ref="A5524:G5524"/>
    <mergeCell ref="A5532:F5532"/>
    <mergeCell ref="A5533:F5533"/>
    <mergeCell ref="A5534:F5534"/>
    <mergeCell ref="A5535:F5535"/>
    <mergeCell ref="A5536:F5536"/>
    <mergeCell ref="A5537:F5537"/>
    <mergeCell ref="A5538:F5538"/>
    <mergeCell ref="A5539:F5539"/>
    <mergeCell ref="A5540:F5540"/>
    <mergeCell ref="A5541:F5541"/>
    <mergeCell ref="A5542:G5542"/>
    <mergeCell ref="A5550:F5550"/>
    <mergeCell ref="A5551:F5551"/>
    <mergeCell ref="A5552:F5552"/>
    <mergeCell ref="A5553:F5553"/>
    <mergeCell ref="A5554:F5554"/>
    <mergeCell ref="A5555:F5555"/>
    <mergeCell ref="A5556:F5556"/>
    <mergeCell ref="A5557:F5557"/>
    <mergeCell ref="A5558:F5558"/>
    <mergeCell ref="A5559:F5559"/>
    <mergeCell ref="A5560:G5560"/>
    <mergeCell ref="A5568:F5568"/>
    <mergeCell ref="A5569:F5569"/>
    <mergeCell ref="A5570:F5570"/>
    <mergeCell ref="A5571:F5571"/>
    <mergeCell ref="A5572:F5572"/>
    <mergeCell ref="A5573:F5573"/>
    <mergeCell ref="A5574:F5574"/>
    <mergeCell ref="A5575:F5575"/>
    <mergeCell ref="A5576:F5576"/>
    <mergeCell ref="A5577:F5577"/>
    <mergeCell ref="A5578:G5578"/>
    <mergeCell ref="A5585:F5585"/>
    <mergeCell ref="A5586:F5586"/>
    <mergeCell ref="A5587:F5587"/>
    <mergeCell ref="A5588:F5588"/>
    <mergeCell ref="A5589:F5589"/>
    <mergeCell ref="A5590:F5590"/>
    <mergeCell ref="A5591:F5591"/>
    <mergeCell ref="A5592:F5592"/>
    <mergeCell ref="A5593:F5593"/>
    <mergeCell ref="A5594:F5594"/>
    <mergeCell ref="A5595:G5595"/>
    <mergeCell ref="A5602:F5602"/>
    <mergeCell ref="A5603:F5603"/>
    <mergeCell ref="A5604:F5604"/>
    <mergeCell ref="A5605:F5605"/>
    <mergeCell ref="A5606:F5606"/>
    <mergeCell ref="A5607:F5607"/>
    <mergeCell ref="A5608:F5608"/>
    <mergeCell ref="A5609:F5609"/>
    <mergeCell ref="A5610:F5610"/>
    <mergeCell ref="A5611:F5611"/>
    <mergeCell ref="A5612:G5612"/>
    <mergeCell ref="A5619:F5619"/>
    <mergeCell ref="A5620:F5620"/>
    <mergeCell ref="A5621:F5621"/>
    <mergeCell ref="A5622:F5622"/>
    <mergeCell ref="A5623:F5623"/>
    <mergeCell ref="A5624:F5624"/>
    <mergeCell ref="A5625:F5625"/>
    <mergeCell ref="A5626:F5626"/>
    <mergeCell ref="A5627:F5627"/>
    <mergeCell ref="A5628:F5628"/>
    <mergeCell ref="A5629:G5629"/>
    <mergeCell ref="A5636:F5636"/>
    <mergeCell ref="A5637:F5637"/>
    <mergeCell ref="A5638:F5638"/>
    <mergeCell ref="A5639:F5639"/>
    <mergeCell ref="A5640:F5640"/>
    <mergeCell ref="A5641:F5641"/>
    <mergeCell ref="A5642:F5642"/>
    <mergeCell ref="A5643:F5643"/>
    <mergeCell ref="A5644:F5644"/>
    <mergeCell ref="A5645:F5645"/>
    <mergeCell ref="A5646:G5646"/>
    <mergeCell ref="A5654:F5654"/>
    <mergeCell ref="A5655:F5655"/>
    <mergeCell ref="A5656:F5656"/>
    <mergeCell ref="A5657:F5657"/>
    <mergeCell ref="A5658:F5658"/>
    <mergeCell ref="A5659:F5659"/>
    <mergeCell ref="A5660:F5660"/>
    <mergeCell ref="A5661:F5661"/>
    <mergeCell ref="A5662:F5662"/>
    <mergeCell ref="A5663:F5663"/>
    <mergeCell ref="A5664:G5664"/>
    <mergeCell ref="A5671:F5671"/>
    <mergeCell ref="A5672:F5672"/>
    <mergeCell ref="A5673:F5673"/>
    <mergeCell ref="A5674:F5674"/>
    <mergeCell ref="A5675:F5675"/>
    <mergeCell ref="A5676:F5676"/>
    <mergeCell ref="A5677:F5677"/>
    <mergeCell ref="A5678:F5678"/>
    <mergeCell ref="A5679:F5679"/>
    <mergeCell ref="A5680:F5680"/>
    <mergeCell ref="A5681:G5681"/>
    <mergeCell ref="A5688:F5688"/>
    <mergeCell ref="A5689:F5689"/>
    <mergeCell ref="A5690:F5690"/>
    <mergeCell ref="A5691:F5691"/>
    <mergeCell ref="A5692:F5692"/>
    <mergeCell ref="A5693:F5693"/>
    <mergeCell ref="A5694:F5694"/>
    <mergeCell ref="A5695:F5695"/>
    <mergeCell ref="A5696:F5696"/>
    <mergeCell ref="A5697:F5697"/>
    <mergeCell ref="A5698:G5698"/>
    <mergeCell ref="A5702:F5702"/>
    <mergeCell ref="A5703:F5703"/>
    <mergeCell ref="A5704:F5704"/>
    <mergeCell ref="A5705:F5705"/>
    <mergeCell ref="A5706:F5706"/>
    <mergeCell ref="A5707:F5707"/>
    <mergeCell ref="A5708:F5708"/>
    <mergeCell ref="A5709:F5709"/>
    <mergeCell ref="A5710:F5710"/>
    <mergeCell ref="A5711:F5711"/>
    <mergeCell ref="A5712:G5712"/>
    <mergeCell ref="A5716:F5716"/>
    <mergeCell ref="A5717:F5717"/>
    <mergeCell ref="A5718:F5718"/>
    <mergeCell ref="A5719:F5719"/>
    <mergeCell ref="A5720:F5720"/>
    <mergeCell ref="A5721:F5721"/>
    <mergeCell ref="A5722:F5722"/>
    <mergeCell ref="A5723:F5723"/>
    <mergeCell ref="A5724:F5724"/>
    <mergeCell ref="A5725:F5725"/>
    <mergeCell ref="A5726:G5726"/>
    <mergeCell ref="B5727:G5727"/>
    <mergeCell ref="A5735:F5735"/>
    <mergeCell ref="A5736:F5736"/>
    <mergeCell ref="A5737:F5737"/>
    <mergeCell ref="A5738:F5738"/>
    <mergeCell ref="A5739:F5739"/>
    <mergeCell ref="A5740:F5740"/>
    <mergeCell ref="A5741:F5741"/>
    <mergeCell ref="A5742:F5742"/>
    <mergeCell ref="A5743:F5743"/>
    <mergeCell ref="A5744:F5744"/>
    <mergeCell ref="A5745:G5745"/>
    <mergeCell ref="A5752:F5752"/>
    <mergeCell ref="A5753:F5753"/>
    <mergeCell ref="A5754:F5754"/>
    <mergeCell ref="A5755:F5755"/>
    <mergeCell ref="A5756:F5756"/>
    <mergeCell ref="A5757:F5757"/>
    <mergeCell ref="A5758:F5758"/>
    <mergeCell ref="A5759:F5759"/>
    <mergeCell ref="A5760:F5760"/>
    <mergeCell ref="A5761:F5761"/>
    <mergeCell ref="A5762:G5762"/>
    <mergeCell ref="A5765:F5765"/>
    <mergeCell ref="A5766:F5766"/>
    <mergeCell ref="A5767:F5767"/>
    <mergeCell ref="A5768:F5768"/>
    <mergeCell ref="A5769:F5769"/>
    <mergeCell ref="A5770:F5770"/>
    <mergeCell ref="A5771:F5771"/>
    <mergeCell ref="A5772:F5772"/>
    <mergeCell ref="A5773:F5773"/>
    <mergeCell ref="A5774:F5774"/>
    <mergeCell ref="A5775:G5775"/>
    <mergeCell ref="A5786:F5786"/>
    <mergeCell ref="A5787:F5787"/>
    <mergeCell ref="A5788:F5788"/>
    <mergeCell ref="A5789:F5789"/>
    <mergeCell ref="A5790:F5790"/>
    <mergeCell ref="A5791:F5791"/>
    <mergeCell ref="A5792:F5792"/>
    <mergeCell ref="A5793:F5793"/>
    <mergeCell ref="A5794:F5794"/>
    <mergeCell ref="A5795:F5795"/>
    <mergeCell ref="A5796:G5796"/>
    <mergeCell ref="A5804:F5804"/>
    <mergeCell ref="A5805:F5805"/>
    <mergeCell ref="A5806:F5806"/>
    <mergeCell ref="A5807:F5807"/>
    <mergeCell ref="A5808:F5808"/>
    <mergeCell ref="A5809:F5809"/>
    <mergeCell ref="A5810:F5810"/>
    <mergeCell ref="A5811:F5811"/>
    <mergeCell ref="A5812:F5812"/>
    <mergeCell ref="A5813:F5813"/>
    <mergeCell ref="A5814:G5814"/>
    <mergeCell ref="A5822:F5822"/>
    <mergeCell ref="A5823:F5823"/>
    <mergeCell ref="A5824:F5824"/>
    <mergeCell ref="A5825:F5825"/>
    <mergeCell ref="A5826:F5826"/>
    <mergeCell ref="A5827:F5827"/>
    <mergeCell ref="A5828:F5828"/>
    <mergeCell ref="A5829:F5829"/>
    <mergeCell ref="A5830:F5830"/>
    <mergeCell ref="A5831:F5831"/>
    <mergeCell ref="A5832:G5832"/>
    <mergeCell ref="A5839:F5839"/>
    <mergeCell ref="A5840:F5840"/>
    <mergeCell ref="A5841:F5841"/>
    <mergeCell ref="A5842:F5842"/>
    <mergeCell ref="A5843:F5843"/>
    <mergeCell ref="A5844:F5844"/>
    <mergeCell ref="A5845:F5845"/>
    <mergeCell ref="A5846:F5846"/>
    <mergeCell ref="A5847:F5847"/>
    <mergeCell ref="A5848:F5848"/>
    <mergeCell ref="A5849:G5849"/>
    <mergeCell ref="A5856:F5856"/>
    <mergeCell ref="A5857:F5857"/>
    <mergeCell ref="A5858:F5858"/>
    <mergeCell ref="A5859:F5859"/>
    <mergeCell ref="A5860:F5860"/>
    <mergeCell ref="A5861:F5861"/>
    <mergeCell ref="A5862:F5862"/>
    <mergeCell ref="A5863:F5863"/>
    <mergeCell ref="A5864:F5864"/>
    <mergeCell ref="A5865:F5865"/>
    <mergeCell ref="A5866:G5866"/>
    <mergeCell ref="A5873:F5873"/>
    <mergeCell ref="A5874:F5874"/>
    <mergeCell ref="A5875:F5875"/>
    <mergeCell ref="A5876:F5876"/>
    <mergeCell ref="A5877:F5877"/>
    <mergeCell ref="A5878:F5878"/>
    <mergeCell ref="A5879:F5879"/>
    <mergeCell ref="A5880:F5880"/>
    <mergeCell ref="A5881:F5881"/>
    <mergeCell ref="A5882:F5882"/>
    <mergeCell ref="A5883:G5883"/>
    <mergeCell ref="A5890:F5890"/>
    <mergeCell ref="A5891:F5891"/>
    <mergeCell ref="A5892:F5892"/>
    <mergeCell ref="A5893:F5893"/>
    <mergeCell ref="A5894:F5894"/>
    <mergeCell ref="A5895:F5895"/>
    <mergeCell ref="A5896:F5896"/>
    <mergeCell ref="A5897:F5897"/>
    <mergeCell ref="A5898:F5898"/>
    <mergeCell ref="A5899:F5899"/>
    <mergeCell ref="A5900:G5900"/>
    <mergeCell ref="A5907:F5907"/>
    <mergeCell ref="A5908:F5908"/>
    <mergeCell ref="A5909:F5909"/>
    <mergeCell ref="A5910:F5910"/>
    <mergeCell ref="A5911:F5911"/>
    <mergeCell ref="A5912:F5912"/>
    <mergeCell ref="A5913:F5913"/>
    <mergeCell ref="A5914:F5914"/>
    <mergeCell ref="A5915:F5915"/>
    <mergeCell ref="A5916:F5916"/>
    <mergeCell ref="A5917:G5917"/>
    <mergeCell ref="A5920:F5920"/>
    <mergeCell ref="A5921:F5921"/>
    <mergeCell ref="A5922:F5922"/>
    <mergeCell ref="A5923:F5923"/>
    <mergeCell ref="A5924:F5924"/>
    <mergeCell ref="A5925:F5925"/>
    <mergeCell ref="A5926:F5926"/>
    <mergeCell ref="A5927:F5927"/>
    <mergeCell ref="A5928:F5928"/>
    <mergeCell ref="A5929:F5929"/>
    <mergeCell ref="A5930:G5930"/>
    <mergeCell ref="A5934:F5934"/>
    <mergeCell ref="A5935:F5935"/>
    <mergeCell ref="A5936:F5936"/>
    <mergeCell ref="A5937:F5937"/>
    <mergeCell ref="A5938:F5938"/>
    <mergeCell ref="A5939:F5939"/>
    <mergeCell ref="A5940:F5940"/>
    <mergeCell ref="A5941:F5941"/>
    <mergeCell ref="A5942:F5942"/>
    <mergeCell ref="A5943:F5943"/>
    <mergeCell ref="A5944:G5944"/>
    <mergeCell ref="B5945:G5945"/>
    <mergeCell ref="A5951:F5951"/>
    <mergeCell ref="A5952:F5952"/>
    <mergeCell ref="A5953:F5953"/>
    <mergeCell ref="A5954:F5954"/>
    <mergeCell ref="A5955:F5955"/>
    <mergeCell ref="A5956:F5956"/>
    <mergeCell ref="A5957:F5957"/>
    <mergeCell ref="A5958:F5958"/>
    <mergeCell ref="A5959:F5959"/>
    <mergeCell ref="A5960:F5960"/>
    <mergeCell ref="A5961:G5961"/>
    <mergeCell ref="A5967:F5967"/>
    <mergeCell ref="A5968:F5968"/>
    <mergeCell ref="A5969:F5969"/>
    <mergeCell ref="A5970:F5970"/>
    <mergeCell ref="A5971:F5971"/>
    <mergeCell ref="A5972:F5972"/>
    <mergeCell ref="A5973:F5973"/>
    <mergeCell ref="A5974:F5974"/>
    <mergeCell ref="A5975:F5975"/>
    <mergeCell ref="A5976:F5976"/>
    <mergeCell ref="A5977:G5977"/>
    <mergeCell ref="A5985:F5985"/>
    <mergeCell ref="A5986:F5986"/>
    <mergeCell ref="A5987:F5987"/>
    <mergeCell ref="A5988:F5988"/>
    <mergeCell ref="A5989:F5989"/>
    <mergeCell ref="A5990:F5990"/>
    <mergeCell ref="A5991:F5991"/>
    <mergeCell ref="A5992:F5992"/>
    <mergeCell ref="A5993:F5993"/>
    <mergeCell ref="A5994:F5994"/>
    <mergeCell ref="A5995:G5995"/>
    <mergeCell ref="A6003:F6003"/>
    <mergeCell ref="A6004:F6004"/>
    <mergeCell ref="A6005:F6005"/>
    <mergeCell ref="A6006:F6006"/>
    <mergeCell ref="A6007:F6007"/>
    <mergeCell ref="A6008:F6008"/>
    <mergeCell ref="A6009:F6009"/>
    <mergeCell ref="A6010:F6010"/>
    <mergeCell ref="A6011:F6011"/>
    <mergeCell ref="A6012:F6012"/>
    <mergeCell ref="A6013:G6013"/>
    <mergeCell ref="A6021:F6021"/>
    <mergeCell ref="A6022:F6022"/>
    <mergeCell ref="A6023:F6023"/>
    <mergeCell ref="A6024:F6024"/>
    <mergeCell ref="A6025:F6025"/>
    <mergeCell ref="A6026:F6026"/>
    <mergeCell ref="A6027:F6027"/>
    <mergeCell ref="A6028:F6028"/>
    <mergeCell ref="A6029:F6029"/>
    <mergeCell ref="A6030:F6030"/>
    <mergeCell ref="A6031:G6031"/>
    <mergeCell ref="A6039:F6039"/>
    <mergeCell ref="A6040:F6040"/>
    <mergeCell ref="A6041:F6041"/>
    <mergeCell ref="A6042:F6042"/>
    <mergeCell ref="A6043:F6043"/>
    <mergeCell ref="A6044:F6044"/>
    <mergeCell ref="A6045:F6045"/>
    <mergeCell ref="A6046:F6046"/>
    <mergeCell ref="A6047:F6047"/>
    <mergeCell ref="A6048:F6048"/>
    <mergeCell ref="A6049:G6049"/>
    <mergeCell ref="A6053:F6053"/>
    <mergeCell ref="A6054:F6054"/>
    <mergeCell ref="A6055:F6055"/>
    <mergeCell ref="A6056:F6056"/>
    <mergeCell ref="A6057:F6057"/>
    <mergeCell ref="A6058:F6058"/>
    <mergeCell ref="A6059:F6059"/>
    <mergeCell ref="A6060:F6060"/>
    <mergeCell ref="A6061:F6061"/>
    <mergeCell ref="A6062:F6062"/>
    <mergeCell ref="A6063:G6063"/>
    <mergeCell ref="B6064:G6064"/>
    <mergeCell ref="B6065:G6065"/>
    <mergeCell ref="A6072:F6072"/>
    <mergeCell ref="A6073:F6073"/>
    <mergeCell ref="A6074:F6074"/>
    <mergeCell ref="A6075:F6075"/>
    <mergeCell ref="A6076:F6076"/>
    <mergeCell ref="A6077:F6077"/>
    <mergeCell ref="A6078:F6078"/>
    <mergeCell ref="A6079:F6079"/>
    <mergeCell ref="A6080:F6080"/>
    <mergeCell ref="A6081:F6081"/>
    <mergeCell ref="A6082:G6082"/>
    <mergeCell ref="A6087:F6087"/>
    <mergeCell ref="A6088:F6088"/>
    <mergeCell ref="A6089:F6089"/>
    <mergeCell ref="A6090:F6090"/>
    <mergeCell ref="A6091:F6091"/>
    <mergeCell ref="A6092:F6092"/>
    <mergeCell ref="A6093:F6093"/>
    <mergeCell ref="A6094:F6094"/>
    <mergeCell ref="A6095:F6095"/>
    <mergeCell ref="A6096:F6096"/>
    <mergeCell ref="A6097:G6097"/>
    <mergeCell ref="A6102:F6102"/>
    <mergeCell ref="A6103:F6103"/>
    <mergeCell ref="A6104:F6104"/>
    <mergeCell ref="A6105:F6105"/>
    <mergeCell ref="A6106:F6106"/>
    <mergeCell ref="A6107:F6107"/>
    <mergeCell ref="A6108:F6108"/>
    <mergeCell ref="A6109:F6109"/>
    <mergeCell ref="A6110:F6110"/>
    <mergeCell ref="A6111:F6111"/>
    <mergeCell ref="A6112:G6112"/>
    <mergeCell ref="A6118:F6118"/>
    <mergeCell ref="A6119:F6119"/>
    <mergeCell ref="A6120:F6120"/>
    <mergeCell ref="A6121:F6121"/>
    <mergeCell ref="A6122:F6122"/>
    <mergeCell ref="A6123:F6123"/>
    <mergeCell ref="A6124:F6124"/>
    <mergeCell ref="A6125:F6125"/>
    <mergeCell ref="A6126:F6126"/>
    <mergeCell ref="A6127:F6127"/>
    <mergeCell ref="A6128:G6128"/>
    <mergeCell ref="A6134:F6134"/>
    <mergeCell ref="A6135:F6135"/>
    <mergeCell ref="A6136:F6136"/>
    <mergeCell ref="A6137:F6137"/>
    <mergeCell ref="A6138:F6138"/>
    <mergeCell ref="A6139:F6139"/>
    <mergeCell ref="A6140:F6140"/>
    <mergeCell ref="A6141:F6141"/>
    <mergeCell ref="A6142:F6142"/>
    <mergeCell ref="A6143:F6143"/>
    <mergeCell ref="A6144:G6144"/>
    <mergeCell ref="B6145:G6145"/>
    <mergeCell ref="A6152:F6152"/>
    <mergeCell ref="A6153:F6153"/>
    <mergeCell ref="A6154:F6154"/>
    <mergeCell ref="A6155:F6155"/>
    <mergeCell ref="A6156:F6156"/>
    <mergeCell ref="A6157:F6157"/>
    <mergeCell ref="A6158:F6158"/>
    <mergeCell ref="A6159:F6159"/>
    <mergeCell ref="A6160:F6160"/>
    <mergeCell ref="A6161:F6161"/>
    <mergeCell ref="A6162:G6162"/>
    <mergeCell ref="A6167:F6167"/>
    <mergeCell ref="A6168:F6168"/>
    <mergeCell ref="A6169:F6169"/>
    <mergeCell ref="A6170:F6170"/>
    <mergeCell ref="A6171:F6171"/>
    <mergeCell ref="A6172:F6172"/>
    <mergeCell ref="A6173:F6173"/>
    <mergeCell ref="A6174:F6174"/>
    <mergeCell ref="A6175:F6175"/>
    <mergeCell ref="A6176:F6176"/>
    <mergeCell ref="A6177:G6177"/>
    <mergeCell ref="A6182:F6182"/>
    <mergeCell ref="A6183:F6183"/>
    <mergeCell ref="A6184:F6184"/>
    <mergeCell ref="A6185:F6185"/>
    <mergeCell ref="A6186:F6186"/>
    <mergeCell ref="A6187:F6187"/>
    <mergeCell ref="A6188:F6188"/>
    <mergeCell ref="A6189:F6189"/>
    <mergeCell ref="A6190:F6190"/>
    <mergeCell ref="A6191:F6191"/>
    <mergeCell ref="A6192:G6192"/>
    <mergeCell ref="A6197:F6197"/>
    <mergeCell ref="A6198:F6198"/>
    <mergeCell ref="A6199:F6199"/>
    <mergeCell ref="A6200:F6200"/>
    <mergeCell ref="A6201:F6201"/>
    <mergeCell ref="A6202:F6202"/>
    <mergeCell ref="A6203:F6203"/>
    <mergeCell ref="A6204:F6204"/>
    <mergeCell ref="A6205:F6205"/>
    <mergeCell ref="A6206:F6206"/>
    <mergeCell ref="A6207:G6207"/>
    <mergeCell ref="A6212:F6212"/>
    <mergeCell ref="A6213:F6213"/>
    <mergeCell ref="A6214:F6214"/>
    <mergeCell ref="A6215:F6215"/>
    <mergeCell ref="A6216:F6216"/>
    <mergeCell ref="A6217:F6217"/>
    <mergeCell ref="A6218:F6218"/>
    <mergeCell ref="A6219:F6219"/>
    <mergeCell ref="A6220:F6220"/>
    <mergeCell ref="A6221:F6221"/>
    <mergeCell ref="A6222:G6222"/>
    <mergeCell ref="B6223:G6223"/>
    <mergeCell ref="A6226:F6226"/>
    <mergeCell ref="A6227:F6227"/>
    <mergeCell ref="A6228:F6228"/>
    <mergeCell ref="A6229:F6229"/>
    <mergeCell ref="A6230:F6230"/>
    <mergeCell ref="A6231:F6231"/>
    <mergeCell ref="A6232:F6232"/>
    <mergeCell ref="A6233:F6233"/>
    <mergeCell ref="A6234:F6234"/>
    <mergeCell ref="A6235:F6235"/>
    <mergeCell ref="A6236:G6236"/>
    <mergeCell ref="A6239:F6239"/>
    <mergeCell ref="A6240:F6240"/>
    <mergeCell ref="A6241:F6241"/>
    <mergeCell ref="A6242:F6242"/>
    <mergeCell ref="A6243:F6243"/>
    <mergeCell ref="A6244:F6244"/>
    <mergeCell ref="A6245:F6245"/>
    <mergeCell ref="A6246:F6246"/>
    <mergeCell ref="A6247:F6247"/>
    <mergeCell ref="A6248:F6248"/>
    <mergeCell ref="A6249:G6249"/>
    <mergeCell ref="A6252:F6252"/>
    <mergeCell ref="A6253:F6253"/>
    <mergeCell ref="A6254:F6254"/>
    <mergeCell ref="A6255:F6255"/>
    <mergeCell ref="A6256:F6256"/>
    <mergeCell ref="A6257:F6257"/>
    <mergeCell ref="A6258:F6258"/>
    <mergeCell ref="A6259:F6259"/>
    <mergeCell ref="A6260:F6260"/>
    <mergeCell ref="A6261:F6261"/>
    <mergeCell ref="A6262:G6262"/>
    <mergeCell ref="A6265:F6265"/>
    <mergeCell ref="A6266:F6266"/>
    <mergeCell ref="A6267:F6267"/>
    <mergeCell ref="A6268:F6268"/>
    <mergeCell ref="A6269:F6269"/>
    <mergeCell ref="A6270:F6270"/>
    <mergeCell ref="A6271:F6271"/>
    <mergeCell ref="A6272:F6272"/>
    <mergeCell ref="A6273:F6273"/>
    <mergeCell ref="A6274:F6274"/>
    <mergeCell ref="A6275:G6275"/>
    <mergeCell ref="A6278:F6278"/>
    <mergeCell ref="A6279:F6279"/>
    <mergeCell ref="A6280:F6280"/>
    <mergeCell ref="A6281:F6281"/>
    <mergeCell ref="A6282:F6282"/>
    <mergeCell ref="A6283:F6283"/>
    <mergeCell ref="A6284:F6284"/>
    <mergeCell ref="A6285:F6285"/>
    <mergeCell ref="A6286:F6286"/>
    <mergeCell ref="A6287:F6287"/>
    <mergeCell ref="A6288:G6288"/>
    <mergeCell ref="A6291:F6291"/>
    <mergeCell ref="A6292:F6292"/>
    <mergeCell ref="A6293:F6293"/>
    <mergeCell ref="A6294:F6294"/>
    <mergeCell ref="A6295:F6295"/>
    <mergeCell ref="A6296:F6296"/>
    <mergeCell ref="A6297:F6297"/>
    <mergeCell ref="A6298:F6298"/>
    <mergeCell ref="A6299:F6299"/>
    <mergeCell ref="A6300:F6300"/>
    <mergeCell ref="A6301:G6301"/>
    <mergeCell ref="A6304:F6304"/>
    <mergeCell ref="A6305:F6305"/>
    <mergeCell ref="A6306:F6306"/>
    <mergeCell ref="A6307:F6307"/>
    <mergeCell ref="A6308:F6308"/>
    <mergeCell ref="A6309:F6309"/>
    <mergeCell ref="A6310:F6310"/>
    <mergeCell ref="A6311:F6311"/>
    <mergeCell ref="A6312:F6312"/>
    <mergeCell ref="A6313:F6313"/>
    <mergeCell ref="A6314:G6314"/>
    <mergeCell ref="A6317:F6317"/>
    <mergeCell ref="A6318:F6318"/>
    <mergeCell ref="A6319:F6319"/>
    <mergeCell ref="A6320:F6320"/>
    <mergeCell ref="A6321:F6321"/>
    <mergeCell ref="A6322:F6322"/>
    <mergeCell ref="A6323:F6323"/>
    <mergeCell ref="A6324:F6324"/>
    <mergeCell ref="A6325:F6325"/>
    <mergeCell ref="A6326:F6326"/>
    <mergeCell ref="A6327:G6327"/>
    <mergeCell ref="A6330:F6330"/>
    <mergeCell ref="A6331:F6331"/>
    <mergeCell ref="A6332:F6332"/>
    <mergeCell ref="A6333:F6333"/>
    <mergeCell ref="A6334:F6334"/>
    <mergeCell ref="A6335:F6335"/>
    <mergeCell ref="A6336:F6336"/>
    <mergeCell ref="A6337:F6337"/>
    <mergeCell ref="A6338:F6338"/>
    <mergeCell ref="A6339:F6339"/>
    <mergeCell ref="A6340:G6340"/>
    <mergeCell ref="A6343:F6343"/>
    <mergeCell ref="A6344:F6344"/>
    <mergeCell ref="A6345:F6345"/>
    <mergeCell ref="A6346:F6346"/>
    <mergeCell ref="A6347:F6347"/>
    <mergeCell ref="A6348:F6348"/>
    <mergeCell ref="A6349:F6349"/>
    <mergeCell ref="A6350:F6350"/>
    <mergeCell ref="A6351:F6351"/>
    <mergeCell ref="A6352:F6352"/>
    <mergeCell ref="A6353:G6353"/>
    <mergeCell ref="B6354:G6354"/>
    <mergeCell ref="A6359:F6359"/>
    <mergeCell ref="A6360:F6360"/>
    <mergeCell ref="A6361:F6361"/>
    <mergeCell ref="A6362:F6362"/>
    <mergeCell ref="A6363:F6363"/>
    <mergeCell ref="A6364:F6364"/>
    <mergeCell ref="A6365:F6365"/>
    <mergeCell ref="A6366:F6366"/>
    <mergeCell ref="A6367:F6367"/>
    <mergeCell ref="A6368:F6368"/>
    <mergeCell ref="A6369:G6369"/>
    <mergeCell ref="A6374:F6374"/>
    <mergeCell ref="A6375:F6375"/>
    <mergeCell ref="A6376:F6376"/>
    <mergeCell ref="A6377:F6377"/>
    <mergeCell ref="A6378:F6378"/>
    <mergeCell ref="A6379:F6379"/>
    <mergeCell ref="A6380:F6380"/>
    <mergeCell ref="A6381:F6381"/>
    <mergeCell ref="A6382:F6382"/>
    <mergeCell ref="A6383:F6383"/>
    <mergeCell ref="A6384:G6384"/>
    <mergeCell ref="A6392:F6392"/>
    <mergeCell ref="A6393:F6393"/>
    <mergeCell ref="A6394:F6394"/>
    <mergeCell ref="A6395:F6395"/>
    <mergeCell ref="A6396:F6396"/>
    <mergeCell ref="A6397:F6397"/>
    <mergeCell ref="A6398:F6398"/>
    <mergeCell ref="A6399:F6399"/>
    <mergeCell ref="A6400:F6400"/>
    <mergeCell ref="A6401:F6401"/>
    <mergeCell ref="A6402:G6402"/>
    <mergeCell ref="A6408:F6408"/>
    <mergeCell ref="A6409:F6409"/>
    <mergeCell ref="A6410:F6410"/>
    <mergeCell ref="A6411:F6411"/>
    <mergeCell ref="A6412:F6412"/>
    <mergeCell ref="A6413:F6413"/>
    <mergeCell ref="A6414:F6414"/>
    <mergeCell ref="A6415:F6415"/>
    <mergeCell ref="A6416:F6416"/>
    <mergeCell ref="A6417:F6417"/>
    <mergeCell ref="A6418:G6418"/>
    <mergeCell ref="A6423:F6423"/>
    <mergeCell ref="A6424:F6424"/>
    <mergeCell ref="A6425:F6425"/>
    <mergeCell ref="A6426:F6426"/>
    <mergeCell ref="A6427:F6427"/>
    <mergeCell ref="A6428:F6428"/>
    <mergeCell ref="A6429:F6429"/>
    <mergeCell ref="A6430:F6430"/>
    <mergeCell ref="A6431:F6431"/>
    <mergeCell ref="A6432:F6432"/>
    <mergeCell ref="A6433:G6433"/>
    <mergeCell ref="A6441:F6441"/>
    <mergeCell ref="A6442:F6442"/>
    <mergeCell ref="A6443:F6443"/>
    <mergeCell ref="A6444:F6444"/>
    <mergeCell ref="A6445:F6445"/>
    <mergeCell ref="A6446:F6446"/>
    <mergeCell ref="A6447:F6447"/>
    <mergeCell ref="A6448:F6448"/>
    <mergeCell ref="A6449:F6449"/>
    <mergeCell ref="A6450:F6450"/>
    <mergeCell ref="A6451:G6451"/>
    <mergeCell ref="A6459:F6459"/>
    <mergeCell ref="A6460:F6460"/>
    <mergeCell ref="A6461:F6461"/>
    <mergeCell ref="A6462:F6462"/>
    <mergeCell ref="A6463:F6463"/>
    <mergeCell ref="A6464:F6464"/>
    <mergeCell ref="A6465:F6465"/>
    <mergeCell ref="A6466:F6466"/>
    <mergeCell ref="A6467:F6467"/>
    <mergeCell ref="A6468:F6468"/>
    <mergeCell ref="A6469:G6469"/>
    <mergeCell ref="A6480:F6480"/>
    <mergeCell ref="A6481:F6481"/>
    <mergeCell ref="A6482:F6482"/>
    <mergeCell ref="A6483:F6483"/>
    <mergeCell ref="A6484:F6484"/>
    <mergeCell ref="A6485:F6485"/>
    <mergeCell ref="A6486:F6486"/>
    <mergeCell ref="A6487:F6487"/>
    <mergeCell ref="A6488:F6488"/>
    <mergeCell ref="A6489:F6489"/>
    <mergeCell ref="A6490:G6490"/>
    <mergeCell ref="A6501:F6501"/>
    <mergeCell ref="A6502:F6502"/>
    <mergeCell ref="A6503:F6503"/>
    <mergeCell ref="A6504:F6504"/>
    <mergeCell ref="A6505:F6505"/>
    <mergeCell ref="A6506:F6506"/>
    <mergeCell ref="A6507:F6507"/>
    <mergeCell ref="A6508:F6508"/>
    <mergeCell ref="A6509:F6509"/>
    <mergeCell ref="A6510:F6510"/>
    <mergeCell ref="A6511:G6511"/>
    <mergeCell ref="A6517:F6517"/>
    <mergeCell ref="A6518:F6518"/>
    <mergeCell ref="A6519:F6519"/>
    <mergeCell ref="A6520:F6520"/>
    <mergeCell ref="A6521:F6521"/>
    <mergeCell ref="A6522:F6522"/>
    <mergeCell ref="A6523:F6523"/>
    <mergeCell ref="A6524:F6524"/>
    <mergeCell ref="A6525:F6525"/>
    <mergeCell ref="A6526:F6526"/>
    <mergeCell ref="A6527:G6527"/>
    <mergeCell ref="B6528:G6528"/>
    <mergeCell ref="B6529:G6529"/>
    <mergeCell ref="A6532:F6532"/>
    <mergeCell ref="A6533:F6533"/>
    <mergeCell ref="A6534:F6534"/>
    <mergeCell ref="A6535:F6535"/>
    <mergeCell ref="A6536:F6536"/>
    <mergeCell ref="A6537:F6537"/>
    <mergeCell ref="A6538:F6538"/>
    <mergeCell ref="A6539:F6539"/>
    <mergeCell ref="A6540:F6540"/>
    <mergeCell ref="A6541:F6541"/>
    <mergeCell ref="A6542:G6542"/>
    <mergeCell ref="A6543:G6543"/>
    <mergeCell ref="B6545:G6545"/>
    <mergeCell ref="B6546:G6546"/>
    <mergeCell ref="A6550:F6550"/>
    <mergeCell ref="A6551:F6551"/>
    <mergeCell ref="A6552:F6552"/>
    <mergeCell ref="A6553:F6553"/>
    <mergeCell ref="A6554:F6554"/>
    <mergeCell ref="A6555:F6555"/>
    <mergeCell ref="A6556:F6556"/>
    <mergeCell ref="A6557:F6557"/>
    <mergeCell ref="A6558:F6558"/>
    <mergeCell ref="A6559:F6559"/>
    <mergeCell ref="A6560:G6560"/>
    <mergeCell ref="A6563:F6563"/>
    <mergeCell ref="A6564:F6564"/>
    <mergeCell ref="A6565:F6565"/>
    <mergeCell ref="A6566:F6566"/>
    <mergeCell ref="A6567:F6567"/>
    <mergeCell ref="A6568:F6568"/>
    <mergeCell ref="A6569:F6569"/>
    <mergeCell ref="A6570:F6570"/>
    <mergeCell ref="A6571:F6571"/>
    <mergeCell ref="A6572:F6572"/>
    <mergeCell ref="A6573:G6573"/>
    <mergeCell ref="A6576:F6576"/>
    <mergeCell ref="A6577:F6577"/>
    <mergeCell ref="A6578:F6578"/>
    <mergeCell ref="A6579:F6579"/>
    <mergeCell ref="A6580:F6580"/>
    <mergeCell ref="A6581:F6581"/>
    <mergeCell ref="A6582:F6582"/>
    <mergeCell ref="A6583:F6583"/>
    <mergeCell ref="A6584:F6584"/>
    <mergeCell ref="A6585:F6585"/>
    <mergeCell ref="A6586:G6586"/>
    <mergeCell ref="A6590:F6590"/>
    <mergeCell ref="A6591:F6591"/>
    <mergeCell ref="A6592:F6592"/>
    <mergeCell ref="A6593:F6593"/>
    <mergeCell ref="A6594:F6594"/>
    <mergeCell ref="A6595:F6595"/>
    <mergeCell ref="A6596:F6596"/>
    <mergeCell ref="A6597:F6597"/>
    <mergeCell ref="A6598:F6598"/>
    <mergeCell ref="A6599:F6599"/>
    <mergeCell ref="A6600:G6600"/>
    <mergeCell ref="A6603:F6603"/>
    <mergeCell ref="A6604:F6604"/>
    <mergeCell ref="A6605:F6605"/>
    <mergeCell ref="A6606:F6606"/>
    <mergeCell ref="A6607:F6607"/>
    <mergeCell ref="A6608:F6608"/>
    <mergeCell ref="A6609:F6609"/>
    <mergeCell ref="A6610:F6610"/>
    <mergeCell ref="A6611:F6611"/>
    <mergeCell ref="A6612:F6612"/>
    <mergeCell ref="A6613:G6613"/>
    <mergeCell ref="A6616:F6616"/>
    <mergeCell ref="A6617:F6617"/>
    <mergeCell ref="A6618:F6618"/>
    <mergeCell ref="A6619:F6619"/>
    <mergeCell ref="A6620:F6620"/>
    <mergeCell ref="A6621:F6621"/>
    <mergeCell ref="A6622:F6622"/>
    <mergeCell ref="A6623:F6623"/>
    <mergeCell ref="A6624:F6624"/>
    <mergeCell ref="A6625:F6625"/>
    <mergeCell ref="A6626:G6626"/>
    <mergeCell ref="A6629:F6629"/>
    <mergeCell ref="A6630:F6630"/>
    <mergeCell ref="A6631:F6631"/>
    <mergeCell ref="A6632:F6632"/>
    <mergeCell ref="A6633:F6633"/>
    <mergeCell ref="A6634:F6634"/>
    <mergeCell ref="A6635:F6635"/>
    <mergeCell ref="A6636:F6636"/>
    <mergeCell ref="A6637:F6637"/>
    <mergeCell ref="A6638:F6638"/>
    <mergeCell ref="A6639:G6639"/>
    <mergeCell ref="A6643:F6643"/>
    <mergeCell ref="A6644:F6644"/>
    <mergeCell ref="A6645:F6645"/>
    <mergeCell ref="A6646:F6646"/>
    <mergeCell ref="A6647:F6647"/>
    <mergeCell ref="A6648:F6648"/>
    <mergeCell ref="A6649:F6649"/>
    <mergeCell ref="A6650:F6650"/>
    <mergeCell ref="A6651:F6651"/>
    <mergeCell ref="A6652:F6652"/>
    <mergeCell ref="A6653:G6653"/>
    <mergeCell ref="A6657:F6657"/>
    <mergeCell ref="A6658:F6658"/>
    <mergeCell ref="A6659:F6659"/>
    <mergeCell ref="A6660:F6660"/>
    <mergeCell ref="A6661:F6661"/>
    <mergeCell ref="A6662:F6662"/>
    <mergeCell ref="A6663:F6663"/>
    <mergeCell ref="A6664:F6664"/>
    <mergeCell ref="A6665:F6665"/>
    <mergeCell ref="A6666:F6666"/>
    <mergeCell ref="A6667:G6667"/>
    <mergeCell ref="A6670:F6670"/>
    <mergeCell ref="A6671:F6671"/>
    <mergeCell ref="A6672:F6672"/>
    <mergeCell ref="A6673:F6673"/>
    <mergeCell ref="A6674:F6674"/>
    <mergeCell ref="A6675:F6675"/>
    <mergeCell ref="A6676:F6676"/>
    <mergeCell ref="A6677:F6677"/>
    <mergeCell ref="A6678:F6678"/>
    <mergeCell ref="A6679:F6679"/>
    <mergeCell ref="A6680:G6680"/>
    <mergeCell ref="A6683:F6683"/>
    <mergeCell ref="A6684:F6684"/>
    <mergeCell ref="A6685:F6685"/>
    <mergeCell ref="A6686:F6686"/>
    <mergeCell ref="A6687:F6687"/>
    <mergeCell ref="A6688:F6688"/>
    <mergeCell ref="A6689:F6689"/>
    <mergeCell ref="A6690:F6690"/>
    <mergeCell ref="A6691:F6691"/>
    <mergeCell ref="A6692:F6692"/>
    <mergeCell ref="A6693:G6693"/>
    <mergeCell ref="A6697:F6697"/>
    <mergeCell ref="A6698:F6698"/>
    <mergeCell ref="A6699:F6699"/>
    <mergeCell ref="A6700:F6700"/>
    <mergeCell ref="A6701:F6701"/>
    <mergeCell ref="A6702:F6702"/>
    <mergeCell ref="A6703:F6703"/>
    <mergeCell ref="A6704:F6704"/>
    <mergeCell ref="A6705:F6705"/>
    <mergeCell ref="A6706:F6706"/>
    <mergeCell ref="A6707:G6707"/>
    <mergeCell ref="A6710:F6710"/>
    <mergeCell ref="A6711:F6711"/>
    <mergeCell ref="A6712:F6712"/>
    <mergeCell ref="A6713:F6713"/>
    <mergeCell ref="A6714:F6714"/>
    <mergeCell ref="A6715:F6715"/>
    <mergeCell ref="A6716:F6716"/>
    <mergeCell ref="A6717:F6717"/>
    <mergeCell ref="A6718:F6718"/>
    <mergeCell ref="A6719:F6719"/>
    <mergeCell ref="A6720:G6720"/>
    <mergeCell ref="A6723:F6723"/>
    <mergeCell ref="A6724:F6724"/>
    <mergeCell ref="A6725:F6725"/>
    <mergeCell ref="A6726:F6726"/>
    <mergeCell ref="A6727:F6727"/>
    <mergeCell ref="A6728:F6728"/>
    <mergeCell ref="A6729:F6729"/>
    <mergeCell ref="A6730:F6730"/>
    <mergeCell ref="A6731:F6731"/>
    <mergeCell ref="A6732:F6732"/>
    <mergeCell ref="A6733:G6733"/>
    <mergeCell ref="A6737:F6737"/>
    <mergeCell ref="A6738:F6738"/>
    <mergeCell ref="A6739:F6739"/>
    <mergeCell ref="A6740:F6740"/>
    <mergeCell ref="A6741:F6741"/>
    <mergeCell ref="A6742:F6742"/>
    <mergeCell ref="A6743:F6743"/>
    <mergeCell ref="A6744:F6744"/>
    <mergeCell ref="A6745:F6745"/>
    <mergeCell ref="A6746:F6746"/>
    <mergeCell ref="A6747:G6747"/>
    <mergeCell ref="A6751:F6751"/>
    <mergeCell ref="A6752:F6752"/>
    <mergeCell ref="A6753:F6753"/>
    <mergeCell ref="A6754:F6754"/>
    <mergeCell ref="A6755:F6755"/>
    <mergeCell ref="A6756:F6756"/>
    <mergeCell ref="A6757:F6757"/>
    <mergeCell ref="A6758:F6758"/>
    <mergeCell ref="A6759:F6759"/>
    <mergeCell ref="A6760:F6760"/>
    <mergeCell ref="A6761:G6761"/>
    <mergeCell ref="A6765:F6765"/>
    <mergeCell ref="A6766:F6766"/>
    <mergeCell ref="A6767:F6767"/>
    <mergeCell ref="A6768:F6768"/>
    <mergeCell ref="A6769:F6769"/>
    <mergeCell ref="A6770:F6770"/>
    <mergeCell ref="A6771:F6771"/>
    <mergeCell ref="A6772:F6772"/>
    <mergeCell ref="A6773:F6773"/>
    <mergeCell ref="A6774:F6774"/>
    <mergeCell ref="A6775:G6775"/>
    <mergeCell ref="A6779:F6779"/>
    <mergeCell ref="A6780:F6780"/>
    <mergeCell ref="A6781:F6781"/>
    <mergeCell ref="A6782:F6782"/>
    <mergeCell ref="A6783:F6783"/>
    <mergeCell ref="A6784:F6784"/>
    <mergeCell ref="A6785:F6785"/>
    <mergeCell ref="A6786:F6786"/>
    <mergeCell ref="A6787:F6787"/>
    <mergeCell ref="A6788:F6788"/>
    <mergeCell ref="A6789:G6789"/>
    <mergeCell ref="A6793:F6793"/>
    <mergeCell ref="A6794:F6794"/>
    <mergeCell ref="A6795:F6795"/>
    <mergeCell ref="A6796:F6796"/>
    <mergeCell ref="A6797:F6797"/>
    <mergeCell ref="A6798:F6798"/>
    <mergeCell ref="A6799:F6799"/>
    <mergeCell ref="A6800:F6800"/>
    <mergeCell ref="A6801:F6801"/>
    <mergeCell ref="A6802:F6802"/>
    <mergeCell ref="A6803:G6803"/>
    <mergeCell ref="A6807:F6807"/>
    <mergeCell ref="A6808:F6808"/>
    <mergeCell ref="A6809:F6809"/>
    <mergeCell ref="A6810:F6810"/>
    <mergeCell ref="A6811:F6811"/>
    <mergeCell ref="A6812:F6812"/>
    <mergeCell ref="A6813:F6813"/>
    <mergeCell ref="A6814:F6814"/>
    <mergeCell ref="A6815:F6815"/>
    <mergeCell ref="A6816:F6816"/>
    <mergeCell ref="A6817:G6817"/>
    <mergeCell ref="A6821:F6821"/>
    <mergeCell ref="A6822:F6822"/>
    <mergeCell ref="A6823:F6823"/>
    <mergeCell ref="A6824:F6824"/>
    <mergeCell ref="A6825:F6825"/>
    <mergeCell ref="A6826:F6826"/>
    <mergeCell ref="A6827:F6827"/>
    <mergeCell ref="A6828:F6828"/>
    <mergeCell ref="A6829:F6829"/>
    <mergeCell ref="A6830:F6830"/>
    <mergeCell ref="A6831:G6831"/>
    <mergeCell ref="A6835:F6835"/>
    <mergeCell ref="A6836:F6836"/>
    <mergeCell ref="A6837:F6837"/>
    <mergeCell ref="A6838:F6838"/>
    <mergeCell ref="A6839:F6839"/>
    <mergeCell ref="A6840:F6840"/>
    <mergeCell ref="A6841:F6841"/>
    <mergeCell ref="A6842:F6842"/>
    <mergeCell ref="A6843:F6843"/>
    <mergeCell ref="A6844:F6844"/>
    <mergeCell ref="A6845:G6845"/>
    <mergeCell ref="A6849:F6849"/>
    <mergeCell ref="A6850:F6850"/>
    <mergeCell ref="A6851:F6851"/>
    <mergeCell ref="A6852:F6852"/>
    <mergeCell ref="A6853:F6853"/>
    <mergeCell ref="A6854:F6854"/>
    <mergeCell ref="A6855:F6855"/>
    <mergeCell ref="A6856:F6856"/>
    <mergeCell ref="A6857:F6857"/>
    <mergeCell ref="A6858:F6858"/>
    <mergeCell ref="A6859:G6859"/>
    <mergeCell ref="A6863:F6863"/>
    <mergeCell ref="A6864:F6864"/>
    <mergeCell ref="A6865:F6865"/>
    <mergeCell ref="A6866:F6866"/>
    <mergeCell ref="A6867:F6867"/>
    <mergeCell ref="A6868:F6868"/>
    <mergeCell ref="A6869:F6869"/>
    <mergeCell ref="A6870:F6870"/>
    <mergeCell ref="A6871:F6871"/>
    <mergeCell ref="A6872:F6872"/>
    <mergeCell ref="A6873:G6873"/>
    <mergeCell ref="A6877:F6877"/>
    <mergeCell ref="A6878:F6878"/>
    <mergeCell ref="A6879:F6879"/>
    <mergeCell ref="A6880:F6880"/>
    <mergeCell ref="A6881:F6881"/>
    <mergeCell ref="A6882:F6882"/>
    <mergeCell ref="A6883:F6883"/>
    <mergeCell ref="A6884:F6884"/>
    <mergeCell ref="A6885:F6885"/>
    <mergeCell ref="A6886:F6886"/>
    <mergeCell ref="A6887:G6887"/>
    <mergeCell ref="A6891:F6891"/>
    <mergeCell ref="A6892:F6892"/>
    <mergeCell ref="A6893:F6893"/>
    <mergeCell ref="A6894:F6894"/>
    <mergeCell ref="A6895:F6895"/>
    <mergeCell ref="A6896:F6896"/>
    <mergeCell ref="A6897:F6897"/>
    <mergeCell ref="A6898:F6898"/>
    <mergeCell ref="A6899:F6899"/>
    <mergeCell ref="A6900:F6900"/>
    <mergeCell ref="A6901:G6901"/>
    <mergeCell ref="A6905:F6905"/>
    <mergeCell ref="A6906:F6906"/>
    <mergeCell ref="A6907:F6907"/>
    <mergeCell ref="A6908:F6908"/>
    <mergeCell ref="A6909:F6909"/>
    <mergeCell ref="A6910:F6910"/>
    <mergeCell ref="A6911:F6911"/>
    <mergeCell ref="A6912:F6912"/>
    <mergeCell ref="A6913:F6913"/>
    <mergeCell ref="A6914:F6914"/>
    <mergeCell ref="A6915:G6915"/>
    <mergeCell ref="A6919:F6919"/>
    <mergeCell ref="A6920:F6920"/>
    <mergeCell ref="A6921:F6921"/>
    <mergeCell ref="A6922:F6922"/>
    <mergeCell ref="A6923:F6923"/>
    <mergeCell ref="A6924:F6924"/>
    <mergeCell ref="A6925:F6925"/>
    <mergeCell ref="A6926:F6926"/>
    <mergeCell ref="A6927:F6927"/>
    <mergeCell ref="A6928:F6928"/>
    <mergeCell ref="A6929:G6929"/>
    <mergeCell ref="B6930:G6930"/>
    <mergeCell ref="A6937:F6937"/>
    <mergeCell ref="A6938:F6938"/>
    <mergeCell ref="A6939:F6939"/>
    <mergeCell ref="A6940:F6940"/>
    <mergeCell ref="A6941:F6941"/>
    <mergeCell ref="A6942:F6942"/>
    <mergeCell ref="A6943:F6943"/>
    <mergeCell ref="A6944:F6944"/>
    <mergeCell ref="A6945:F6945"/>
    <mergeCell ref="A6946:F6946"/>
    <mergeCell ref="A6947:G6947"/>
    <mergeCell ref="B6948:G6948"/>
    <mergeCell ref="B6949:G6949"/>
    <mergeCell ref="A6952:F6952"/>
    <mergeCell ref="A6953:F6953"/>
    <mergeCell ref="A6954:F6954"/>
    <mergeCell ref="A6955:F6955"/>
    <mergeCell ref="A6956:F6956"/>
    <mergeCell ref="A6957:F6957"/>
    <mergeCell ref="A6958:F6958"/>
    <mergeCell ref="A6959:F6959"/>
    <mergeCell ref="A6960:F6960"/>
    <mergeCell ref="A6961:F6961"/>
    <mergeCell ref="A6962:G6962"/>
    <mergeCell ref="B6963:G6963"/>
    <mergeCell ref="B6964:G6964"/>
    <mergeCell ref="A6974:F6974"/>
    <mergeCell ref="A6975:F6975"/>
    <mergeCell ref="A6976:F6976"/>
    <mergeCell ref="A6977:F6977"/>
    <mergeCell ref="A6978:F6978"/>
    <mergeCell ref="A6979:F6979"/>
    <mergeCell ref="A6980:F6980"/>
    <mergeCell ref="A6981:F6981"/>
    <mergeCell ref="A6982:F6982"/>
    <mergeCell ref="A6983:F6983"/>
    <mergeCell ref="A6984:G6984"/>
    <mergeCell ref="A6987:F6987"/>
    <mergeCell ref="A6988:F6988"/>
    <mergeCell ref="A6989:F6989"/>
    <mergeCell ref="A6990:F6990"/>
    <mergeCell ref="A6991:F6991"/>
    <mergeCell ref="A6992:F6992"/>
    <mergeCell ref="A6993:F6993"/>
    <mergeCell ref="A6994:F6994"/>
    <mergeCell ref="A6995:F6995"/>
    <mergeCell ref="A6996:F6996"/>
    <mergeCell ref="A6997:G6997"/>
    <mergeCell ref="A7002:F7002"/>
    <mergeCell ref="A7003:F7003"/>
    <mergeCell ref="A7004:F7004"/>
    <mergeCell ref="A7005:F7005"/>
    <mergeCell ref="A7006:F7006"/>
    <mergeCell ref="A7007:F7007"/>
    <mergeCell ref="A7008:F7008"/>
    <mergeCell ref="A7009:F7009"/>
    <mergeCell ref="A7010:F7010"/>
    <mergeCell ref="A7011:F7011"/>
    <mergeCell ref="A7012:G7012"/>
    <mergeCell ref="A7019:F7019"/>
    <mergeCell ref="A7020:F7020"/>
    <mergeCell ref="A7021:F7021"/>
    <mergeCell ref="A7022:F7022"/>
    <mergeCell ref="A7023:F7023"/>
    <mergeCell ref="A7024:F7024"/>
    <mergeCell ref="A7025:F7025"/>
    <mergeCell ref="A7026:F7026"/>
    <mergeCell ref="A7027:F7027"/>
    <mergeCell ref="A7028:F7028"/>
    <mergeCell ref="A7029:G7029"/>
    <mergeCell ref="A7036:F7036"/>
    <mergeCell ref="A7037:F7037"/>
    <mergeCell ref="A7038:F7038"/>
    <mergeCell ref="A7039:F7039"/>
    <mergeCell ref="A7040:F7040"/>
    <mergeCell ref="A7041:F7041"/>
    <mergeCell ref="A7042:F7042"/>
    <mergeCell ref="A7043:F7043"/>
    <mergeCell ref="A7044:F7044"/>
    <mergeCell ref="A7045:F7045"/>
    <mergeCell ref="A7046:G7046"/>
    <mergeCell ref="A7053:F7053"/>
    <mergeCell ref="A7054:F7054"/>
    <mergeCell ref="A7055:F7055"/>
    <mergeCell ref="A7056:F7056"/>
    <mergeCell ref="A7057:F7057"/>
    <mergeCell ref="A7058:F7058"/>
    <mergeCell ref="A7059:F7059"/>
    <mergeCell ref="A7060:F7060"/>
    <mergeCell ref="A7061:F7061"/>
    <mergeCell ref="A7062:F7062"/>
    <mergeCell ref="A7063:G7063"/>
    <mergeCell ref="A7072:F7072"/>
    <mergeCell ref="A7073:F7073"/>
    <mergeCell ref="A7074:F7074"/>
    <mergeCell ref="A7075:F7075"/>
    <mergeCell ref="A7076:F7076"/>
    <mergeCell ref="A7077:F7077"/>
    <mergeCell ref="A7078:F7078"/>
    <mergeCell ref="A7079:F7079"/>
    <mergeCell ref="A7080:F7080"/>
    <mergeCell ref="A7081:F7081"/>
    <mergeCell ref="A7082:G7082"/>
    <mergeCell ref="B7083:G7083"/>
    <mergeCell ref="A7086:F7086"/>
    <mergeCell ref="A7087:F7087"/>
    <mergeCell ref="A7088:F7088"/>
    <mergeCell ref="A7089:F7089"/>
    <mergeCell ref="A7090:F7090"/>
    <mergeCell ref="A7091:F7091"/>
    <mergeCell ref="A7092:F7092"/>
    <mergeCell ref="A7093:F7093"/>
    <mergeCell ref="A7094:F7094"/>
    <mergeCell ref="A7095:F7095"/>
    <mergeCell ref="A7096:G7096"/>
    <mergeCell ref="A7101:F7101"/>
    <mergeCell ref="A7102:F7102"/>
    <mergeCell ref="A7103:F7103"/>
    <mergeCell ref="A7104:F7104"/>
    <mergeCell ref="A7105:F7105"/>
    <mergeCell ref="A7106:F7106"/>
    <mergeCell ref="A7107:F7107"/>
    <mergeCell ref="A7108:F7108"/>
    <mergeCell ref="A7109:F7109"/>
    <mergeCell ref="A7110:F7110"/>
    <mergeCell ref="A7111:G7111"/>
    <mergeCell ref="A7119:F7119"/>
    <mergeCell ref="A7120:F7120"/>
    <mergeCell ref="A7121:F7121"/>
    <mergeCell ref="A7122:F7122"/>
    <mergeCell ref="A7123:F7123"/>
    <mergeCell ref="A7124:F7124"/>
    <mergeCell ref="A7125:F7125"/>
    <mergeCell ref="A7126:F7126"/>
    <mergeCell ref="A7127:F7127"/>
    <mergeCell ref="A7128:F7128"/>
    <mergeCell ref="A7129:G7129"/>
    <mergeCell ref="A7139:F7139"/>
    <mergeCell ref="A7140:F7140"/>
    <mergeCell ref="A7141:F7141"/>
    <mergeCell ref="A7142:F7142"/>
    <mergeCell ref="A7143:F7143"/>
    <mergeCell ref="A7144:F7144"/>
    <mergeCell ref="A7145:F7145"/>
    <mergeCell ref="A7146:F7146"/>
    <mergeCell ref="A7147:F7147"/>
    <mergeCell ref="A7148:F7148"/>
    <mergeCell ref="A7149:G7149"/>
    <mergeCell ref="A7161:F7161"/>
    <mergeCell ref="A7162:F7162"/>
    <mergeCell ref="A7163:F7163"/>
    <mergeCell ref="A7164:F7164"/>
    <mergeCell ref="A7165:F7165"/>
    <mergeCell ref="A7166:F7166"/>
    <mergeCell ref="A7167:F7167"/>
    <mergeCell ref="A7168:F7168"/>
    <mergeCell ref="A7169:F7169"/>
    <mergeCell ref="A7170:F7170"/>
    <mergeCell ref="A7171:G7171"/>
    <mergeCell ref="A7178:F7178"/>
    <mergeCell ref="A7179:F7179"/>
    <mergeCell ref="A7180:F7180"/>
    <mergeCell ref="A7181:F7181"/>
    <mergeCell ref="A7182:F7182"/>
    <mergeCell ref="A7183:F7183"/>
    <mergeCell ref="A7184:F7184"/>
    <mergeCell ref="A7185:F7185"/>
    <mergeCell ref="A7186:F7186"/>
    <mergeCell ref="A7187:F7187"/>
    <mergeCell ref="A7188:G7188"/>
    <mergeCell ref="A7195:F7195"/>
    <mergeCell ref="A7196:F7196"/>
    <mergeCell ref="A7197:F7197"/>
    <mergeCell ref="A7198:F7198"/>
    <mergeCell ref="A7199:F7199"/>
    <mergeCell ref="A7200:F7200"/>
    <mergeCell ref="A7201:F7201"/>
    <mergeCell ref="A7202:F7202"/>
    <mergeCell ref="A7203:F7203"/>
    <mergeCell ref="A7204:F7204"/>
    <mergeCell ref="A7205:G7205"/>
    <mergeCell ref="A7212:F7212"/>
    <mergeCell ref="A7213:F7213"/>
    <mergeCell ref="A7214:F7214"/>
    <mergeCell ref="A7215:F7215"/>
    <mergeCell ref="A7216:F7216"/>
    <mergeCell ref="A7217:F7217"/>
    <mergeCell ref="A7218:F7218"/>
    <mergeCell ref="A7219:F7219"/>
    <mergeCell ref="A7220:F7220"/>
    <mergeCell ref="A7221:F7221"/>
    <mergeCell ref="A7222:G7222"/>
    <mergeCell ref="A7229:F7229"/>
    <mergeCell ref="A7230:F7230"/>
    <mergeCell ref="A7231:F7231"/>
    <mergeCell ref="A7232:F7232"/>
    <mergeCell ref="A7233:F7233"/>
    <mergeCell ref="A7234:F7234"/>
    <mergeCell ref="A7235:F7235"/>
    <mergeCell ref="A7236:F7236"/>
    <mergeCell ref="A7237:F7237"/>
    <mergeCell ref="A7238:F7238"/>
    <mergeCell ref="A7239:G7239"/>
    <mergeCell ref="A7246:F7246"/>
    <mergeCell ref="A7247:F7247"/>
    <mergeCell ref="A7248:F7248"/>
    <mergeCell ref="A7249:F7249"/>
    <mergeCell ref="A7250:F7250"/>
    <mergeCell ref="A7251:F7251"/>
    <mergeCell ref="A7252:F7252"/>
    <mergeCell ref="A7253:F7253"/>
    <mergeCell ref="A7254:F7254"/>
    <mergeCell ref="A7255:F7255"/>
    <mergeCell ref="A7256:G7256"/>
    <mergeCell ref="A7263:F7263"/>
    <mergeCell ref="A7264:F7264"/>
    <mergeCell ref="A7265:F7265"/>
    <mergeCell ref="A7266:F7266"/>
    <mergeCell ref="A7267:F7267"/>
    <mergeCell ref="A7268:F7268"/>
    <mergeCell ref="A7269:F7269"/>
    <mergeCell ref="A7270:F7270"/>
    <mergeCell ref="A7271:F7271"/>
    <mergeCell ref="A7272:F7272"/>
    <mergeCell ref="A7273:G7273"/>
    <mergeCell ref="A7280:F7280"/>
    <mergeCell ref="A7281:F7281"/>
    <mergeCell ref="A7282:F7282"/>
    <mergeCell ref="A7283:F7283"/>
    <mergeCell ref="A7284:F7284"/>
    <mergeCell ref="A7285:F7285"/>
    <mergeCell ref="A7286:F7286"/>
    <mergeCell ref="A7287:F7287"/>
    <mergeCell ref="A7288:F7288"/>
    <mergeCell ref="A7289:F7289"/>
    <mergeCell ref="A7290:G7290"/>
    <mergeCell ref="A7297:F7297"/>
    <mergeCell ref="A7298:F7298"/>
    <mergeCell ref="A7299:F7299"/>
    <mergeCell ref="A7300:F7300"/>
    <mergeCell ref="A7301:F7301"/>
    <mergeCell ref="A7302:F7302"/>
    <mergeCell ref="A7303:F7303"/>
    <mergeCell ref="A7304:F7304"/>
    <mergeCell ref="A7305:F7305"/>
    <mergeCell ref="A7306:F7306"/>
    <mergeCell ref="A7307:G7307"/>
    <mergeCell ref="A7316:F7316"/>
    <mergeCell ref="A7317:F7317"/>
    <mergeCell ref="A7318:F7318"/>
    <mergeCell ref="A7319:F7319"/>
    <mergeCell ref="A7320:F7320"/>
    <mergeCell ref="A7321:F7321"/>
    <mergeCell ref="A7322:F7322"/>
    <mergeCell ref="A7323:F7323"/>
    <mergeCell ref="A7324:F7324"/>
    <mergeCell ref="A7325:F7325"/>
    <mergeCell ref="A7326:G7326"/>
    <mergeCell ref="A7331:F7331"/>
    <mergeCell ref="A7332:F7332"/>
    <mergeCell ref="A7333:F7333"/>
    <mergeCell ref="A7334:F7334"/>
    <mergeCell ref="A7335:F7335"/>
    <mergeCell ref="A7336:F7336"/>
    <mergeCell ref="A7337:F7337"/>
    <mergeCell ref="A7338:F7338"/>
    <mergeCell ref="A7339:F7339"/>
    <mergeCell ref="A7340:F7340"/>
    <mergeCell ref="A7341:G7341"/>
    <mergeCell ref="B7342:G7342"/>
    <mergeCell ref="B7343:G7343"/>
    <mergeCell ref="A7349:F7349"/>
    <mergeCell ref="A7350:F7350"/>
    <mergeCell ref="A7351:F7351"/>
    <mergeCell ref="A7352:F7352"/>
    <mergeCell ref="A7353:F7353"/>
    <mergeCell ref="A7354:F7354"/>
    <mergeCell ref="A7355:F7355"/>
    <mergeCell ref="A7356:F7356"/>
    <mergeCell ref="A7357:F7357"/>
    <mergeCell ref="A7358:F7358"/>
    <mergeCell ref="A7359:G7359"/>
    <mergeCell ref="A7366:F7366"/>
    <mergeCell ref="A7367:F7367"/>
    <mergeCell ref="A7368:F7368"/>
    <mergeCell ref="A7369:F7369"/>
    <mergeCell ref="A7370:F7370"/>
    <mergeCell ref="A7371:F7371"/>
    <mergeCell ref="A7372:F7372"/>
    <mergeCell ref="A7373:F7373"/>
    <mergeCell ref="A7374:F7374"/>
    <mergeCell ref="A7375:F7375"/>
    <mergeCell ref="A7376:G7376"/>
    <mergeCell ref="A7384:F7384"/>
    <mergeCell ref="A7385:F7385"/>
    <mergeCell ref="A7386:F7386"/>
    <mergeCell ref="A7387:F7387"/>
    <mergeCell ref="A7388:F7388"/>
    <mergeCell ref="A7389:F7389"/>
    <mergeCell ref="A7390:F7390"/>
    <mergeCell ref="A7391:F7391"/>
    <mergeCell ref="A7392:F7392"/>
    <mergeCell ref="A7393:F7393"/>
    <mergeCell ref="A7394:G7394"/>
    <mergeCell ref="A7402:F7402"/>
    <mergeCell ref="A7403:F7403"/>
    <mergeCell ref="A7404:F7404"/>
    <mergeCell ref="A7405:F7405"/>
    <mergeCell ref="A7406:F7406"/>
    <mergeCell ref="A7407:F7407"/>
    <mergeCell ref="A7408:F7408"/>
    <mergeCell ref="A7409:F7409"/>
    <mergeCell ref="A7410:F7410"/>
    <mergeCell ref="A7411:F7411"/>
    <mergeCell ref="A7412:G7412"/>
    <mergeCell ref="B7413:G7413"/>
    <mergeCell ref="A7420:F7420"/>
    <mergeCell ref="A7421:F7421"/>
    <mergeCell ref="A7422:F7422"/>
    <mergeCell ref="A7423:F7423"/>
    <mergeCell ref="A7424:F7424"/>
    <mergeCell ref="A7425:F7425"/>
    <mergeCell ref="A7426:F7426"/>
    <mergeCell ref="A7427:F7427"/>
    <mergeCell ref="A7428:F7428"/>
    <mergeCell ref="A7429:F7429"/>
    <mergeCell ref="A7430:G7430"/>
    <mergeCell ref="A7435:F7435"/>
    <mergeCell ref="A7436:F7436"/>
    <mergeCell ref="A7437:F7437"/>
    <mergeCell ref="A7438:F7438"/>
    <mergeCell ref="A7439:F7439"/>
    <mergeCell ref="A7440:F7440"/>
    <mergeCell ref="A7441:F7441"/>
    <mergeCell ref="A7442:F7442"/>
    <mergeCell ref="A7443:F7443"/>
    <mergeCell ref="A7444:F7444"/>
    <mergeCell ref="A7445:G7445"/>
    <mergeCell ref="A7452:F7452"/>
    <mergeCell ref="A7453:F7453"/>
    <mergeCell ref="A7454:F7454"/>
    <mergeCell ref="A7455:F7455"/>
    <mergeCell ref="A7456:F7456"/>
    <mergeCell ref="A7457:F7457"/>
    <mergeCell ref="A7458:F7458"/>
    <mergeCell ref="A7459:F7459"/>
    <mergeCell ref="A7460:F7460"/>
    <mergeCell ref="A7461:F7461"/>
    <mergeCell ref="A7462:G7462"/>
    <mergeCell ref="A7469:F7469"/>
    <mergeCell ref="A7470:F7470"/>
    <mergeCell ref="A7471:F7471"/>
    <mergeCell ref="A7472:F7472"/>
    <mergeCell ref="A7473:F7473"/>
    <mergeCell ref="A7474:F7474"/>
    <mergeCell ref="A7475:F7475"/>
    <mergeCell ref="A7476:F7476"/>
    <mergeCell ref="A7477:F7477"/>
    <mergeCell ref="A7478:F7478"/>
    <mergeCell ref="A7479:G7479"/>
    <mergeCell ref="A7486:F7486"/>
    <mergeCell ref="A7487:F7487"/>
    <mergeCell ref="A7488:F7488"/>
    <mergeCell ref="A7489:F7489"/>
    <mergeCell ref="A7490:F7490"/>
    <mergeCell ref="A7491:F7491"/>
    <mergeCell ref="A7492:F7492"/>
    <mergeCell ref="A7493:F7493"/>
    <mergeCell ref="A7494:F7494"/>
    <mergeCell ref="A7495:F7495"/>
    <mergeCell ref="A7496:G7496"/>
    <mergeCell ref="A7503:F7503"/>
    <mergeCell ref="A7504:F7504"/>
    <mergeCell ref="A7505:F7505"/>
    <mergeCell ref="A7506:F7506"/>
    <mergeCell ref="A7507:F7507"/>
    <mergeCell ref="A7508:F7508"/>
    <mergeCell ref="A7509:F7509"/>
    <mergeCell ref="A7510:F7510"/>
    <mergeCell ref="A7511:F7511"/>
    <mergeCell ref="A7512:F7512"/>
    <mergeCell ref="A7513:G7513"/>
    <mergeCell ref="A7520:F7520"/>
    <mergeCell ref="A7521:F7521"/>
    <mergeCell ref="A7522:F7522"/>
    <mergeCell ref="A7523:F7523"/>
    <mergeCell ref="A7524:F7524"/>
    <mergeCell ref="A7525:F7525"/>
    <mergeCell ref="A7526:F7526"/>
    <mergeCell ref="A7527:F7527"/>
    <mergeCell ref="A7528:F7528"/>
    <mergeCell ref="A7529:F7529"/>
    <mergeCell ref="A7530:G7530"/>
    <mergeCell ref="A7537:F7537"/>
    <mergeCell ref="A7538:F7538"/>
    <mergeCell ref="A7539:F7539"/>
    <mergeCell ref="A7540:F7540"/>
    <mergeCell ref="A7541:F7541"/>
    <mergeCell ref="A7542:F7542"/>
    <mergeCell ref="A7543:F7543"/>
    <mergeCell ref="A7544:F7544"/>
    <mergeCell ref="A7545:F7545"/>
    <mergeCell ref="A7546:F7546"/>
    <mergeCell ref="A7547:G7547"/>
    <mergeCell ref="A7558:F7558"/>
    <mergeCell ref="A7559:F7559"/>
    <mergeCell ref="A7560:F7560"/>
    <mergeCell ref="A7561:F7561"/>
    <mergeCell ref="A7562:F7562"/>
    <mergeCell ref="A7563:F7563"/>
    <mergeCell ref="A7564:F7564"/>
    <mergeCell ref="A7565:F7565"/>
    <mergeCell ref="A7566:F7566"/>
    <mergeCell ref="A7567:F7567"/>
    <mergeCell ref="A7568:G7568"/>
    <mergeCell ref="A7579:F7579"/>
    <mergeCell ref="A7580:F7580"/>
    <mergeCell ref="A7581:F7581"/>
    <mergeCell ref="A7582:F7582"/>
    <mergeCell ref="A7583:F7583"/>
    <mergeCell ref="A7584:F7584"/>
    <mergeCell ref="A7585:F7585"/>
    <mergeCell ref="A7586:F7586"/>
    <mergeCell ref="A7587:F7587"/>
    <mergeCell ref="A7588:F7588"/>
    <mergeCell ref="A7589:G7589"/>
    <mergeCell ref="A7595:F7595"/>
    <mergeCell ref="A7596:F7596"/>
    <mergeCell ref="A7597:F7597"/>
    <mergeCell ref="A7598:F7598"/>
    <mergeCell ref="A7599:F7599"/>
    <mergeCell ref="A7600:F7600"/>
    <mergeCell ref="A7601:F7601"/>
    <mergeCell ref="A7602:F7602"/>
    <mergeCell ref="A7603:F7603"/>
    <mergeCell ref="A7604:F7604"/>
    <mergeCell ref="A7605:G7605"/>
    <mergeCell ref="A7611:F7611"/>
    <mergeCell ref="A7612:F7612"/>
    <mergeCell ref="A7613:F7613"/>
    <mergeCell ref="A7614:F7614"/>
    <mergeCell ref="A7615:F7615"/>
    <mergeCell ref="A7616:F7616"/>
    <mergeCell ref="A7617:F7617"/>
    <mergeCell ref="A7618:F7618"/>
    <mergeCell ref="A7619:F7619"/>
    <mergeCell ref="A7620:F7620"/>
    <mergeCell ref="A7621:G7621"/>
    <mergeCell ref="A7627:F7627"/>
    <mergeCell ref="A7628:F7628"/>
    <mergeCell ref="A7629:F7629"/>
    <mergeCell ref="A7630:F7630"/>
    <mergeCell ref="A7631:F7631"/>
    <mergeCell ref="A7632:F7632"/>
    <mergeCell ref="A7633:F7633"/>
    <mergeCell ref="A7634:F7634"/>
    <mergeCell ref="A7635:F7635"/>
    <mergeCell ref="A7636:F7636"/>
    <mergeCell ref="A7637:G7637"/>
    <mergeCell ref="A7643:F7643"/>
    <mergeCell ref="A7644:F7644"/>
    <mergeCell ref="A7645:F7645"/>
    <mergeCell ref="A7646:F7646"/>
    <mergeCell ref="A7647:F7647"/>
    <mergeCell ref="A7648:F7648"/>
    <mergeCell ref="A7649:F7649"/>
    <mergeCell ref="A7650:F7650"/>
    <mergeCell ref="A7651:F7651"/>
    <mergeCell ref="A7652:F7652"/>
    <mergeCell ref="A7653:G7653"/>
    <mergeCell ref="A7659:F7659"/>
    <mergeCell ref="A7660:F7660"/>
    <mergeCell ref="A7661:F7661"/>
    <mergeCell ref="A7662:F7662"/>
    <mergeCell ref="A7663:F7663"/>
    <mergeCell ref="A7664:F7664"/>
    <mergeCell ref="A7665:F7665"/>
    <mergeCell ref="A7666:F7666"/>
    <mergeCell ref="A7667:F7667"/>
    <mergeCell ref="A7668:F7668"/>
    <mergeCell ref="A7669:G7669"/>
    <mergeCell ref="A7675:F7675"/>
    <mergeCell ref="A7676:F7676"/>
    <mergeCell ref="A7677:F7677"/>
    <mergeCell ref="A7678:F7678"/>
    <mergeCell ref="A7679:F7679"/>
    <mergeCell ref="A7680:F7680"/>
    <mergeCell ref="A7681:F7681"/>
    <mergeCell ref="A7682:F7682"/>
    <mergeCell ref="A7683:F7683"/>
    <mergeCell ref="A7684:F7684"/>
    <mergeCell ref="A7685:G7685"/>
    <mergeCell ref="B7686:G7686"/>
    <mergeCell ref="A7693:F7693"/>
    <mergeCell ref="A7694:F7694"/>
    <mergeCell ref="A7695:F7695"/>
    <mergeCell ref="A7696:F7696"/>
    <mergeCell ref="A7697:F7697"/>
    <mergeCell ref="A7698:F7698"/>
    <mergeCell ref="A7699:F7699"/>
    <mergeCell ref="A7700:F7700"/>
    <mergeCell ref="A7701:F7701"/>
    <mergeCell ref="A7702:F7702"/>
    <mergeCell ref="A7703:G7703"/>
    <mergeCell ref="A7710:F7710"/>
    <mergeCell ref="A7711:F7711"/>
    <mergeCell ref="A7712:F7712"/>
    <mergeCell ref="A7713:F7713"/>
    <mergeCell ref="A7714:F7714"/>
    <mergeCell ref="A7715:F7715"/>
    <mergeCell ref="A7716:F7716"/>
    <mergeCell ref="A7717:F7717"/>
    <mergeCell ref="A7718:F7718"/>
    <mergeCell ref="A7719:F7719"/>
    <mergeCell ref="A7720:G7720"/>
    <mergeCell ref="A7725:F7725"/>
    <mergeCell ref="A7726:F7726"/>
    <mergeCell ref="A7727:F7727"/>
    <mergeCell ref="A7728:F7728"/>
    <mergeCell ref="A7729:F7729"/>
    <mergeCell ref="A7730:F7730"/>
    <mergeCell ref="A7731:F7731"/>
    <mergeCell ref="A7732:F7732"/>
    <mergeCell ref="A7733:F7733"/>
    <mergeCell ref="A7734:F7734"/>
    <mergeCell ref="A7735:G7735"/>
    <mergeCell ref="A7740:F7740"/>
    <mergeCell ref="A7741:F7741"/>
    <mergeCell ref="A7742:F7742"/>
    <mergeCell ref="A7743:F7743"/>
    <mergeCell ref="A7744:F7744"/>
    <mergeCell ref="A7745:F7745"/>
    <mergeCell ref="A7746:F7746"/>
    <mergeCell ref="A7747:F7747"/>
    <mergeCell ref="A7748:F7748"/>
    <mergeCell ref="A7749:F7749"/>
    <mergeCell ref="A7750:G7750"/>
    <mergeCell ref="A7755:F7755"/>
    <mergeCell ref="A7756:F7756"/>
    <mergeCell ref="A7757:F7757"/>
    <mergeCell ref="A7758:F7758"/>
    <mergeCell ref="A7759:F7759"/>
    <mergeCell ref="A7760:F7760"/>
    <mergeCell ref="A7761:F7761"/>
    <mergeCell ref="A7762:F7762"/>
    <mergeCell ref="A7763:F7763"/>
    <mergeCell ref="A7764:F7764"/>
    <mergeCell ref="A7765:G7765"/>
    <mergeCell ref="A7771:F7771"/>
    <mergeCell ref="A7772:F7772"/>
    <mergeCell ref="A7773:F7773"/>
    <mergeCell ref="A7774:F7774"/>
    <mergeCell ref="A7775:F7775"/>
    <mergeCell ref="A7776:F7776"/>
    <mergeCell ref="A7777:F7777"/>
    <mergeCell ref="A7778:F7778"/>
    <mergeCell ref="A7779:F7779"/>
    <mergeCell ref="A7780:F7780"/>
    <mergeCell ref="A7781:G7781"/>
    <mergeCell ref="A7786:F7786"/>
    <mergeCell ref="A7787:F7787"/>
    <mergeCell ref="A7788:F7788"/>
    <mergeCell ref="A7789:F7789"/>
    <mergeCell ref="A7790:F7790"/>
    <mergeCell ref="A7791:F7791"/>
    <mergeCell ref="A7792:F7792"/>
    <mergeCell ref="A7793:F7793"/>
    <mergeCell ref="A7794:F7794"/>
    <mergeCell ref="A7795:F7795"/>
    <mergeCell ref="A7796:G7796"/>
    <mergeCell ref="A7801:F7801"/>
    <mergeCell ref="A7802:F7802"/>
    <mergeCell ref="A7803:F7803"/>
    <mergeCell ref="A7804:F7804"/>
    <mergeCell ref="A7805:F7805"/>
    <mergeCell ref="A7806:F7806"/>
    <mergeCell ref="A7807:F7807"/>
    <mergeCell ref="A7808:F7808"/>
    <mergeCell ref="A7809:F7809"/>
    <mergeCell ref="A7810:F7810"/>
    <mergeCell ref="A7811:G7811"/>
    <mergeCell ref="B7812:G7812"/>
    <mergeCell ref="A7819:F7819"/>
    <mergeCell ref="A7820:F7820"/>
    <mergeCell ref="A7821:F7821"/>
    <mergeCell ref="A7822:F7822"/>
    <mergeCell ref="A7823:F7823"/>
    <mergeCell ref="A7824:F7824"/>
    <mergeCell ref="A7825:F7825"/>
    <mergeCell ref="A7826:F7826"/>
    <mergeCell ref="A7827:F7827"/>
    <mergeCell ref="A7828:F7828"/>
    <mergeCell ref="A7829:G7829"/>
    <mergeCell ref="B7830:G7830"/>
    <mergeCell ref="A7840:F7840"/>
    <mergeCell ref="A7841:F7841"/>
    <mergeCell ref="A7842:F7842"/>
    <mergeCell ref="A7843:F7843"/>
    <mergeCell ref="A7844:F7844"/>
    <mergeCell ref="A7845:F7845"/>
    <mergeCell ref="A7846:F7846"/>
    <mergeCell ref="A7847:F7847"/>
    <mergeCell ref="A7848:F7848"/>
    <mergeCell ref="A7849:F7849"/>
    <mergeCell ref="A7850:G7850"/>
    <mergeCell ref="A7860:F7860"/>
    <mergeCell ref="A7861:F7861"/>
    <mergeCell ref="A7862:F7862"/>
    <mergeCell ref="A7863:F7863"/>
    <mergeCell ref="A7864:F7864"/>
    <mergeCell ref="A7865:F7865"/>
    <mergeCell ref="A7866:F7866"/>
    <mergeCell ref="A7867:F7867"/>
    <mergeCell ref="A7868:F7868"/>
    <mergeCell ref="A7869:F7869"/>
    <mergeCell ref="A7870:G7870"/>
    <mergeCell ref="A7875:F7875"/>
    <mergeCell ref="A7876:F7876"/>
    <mergeCell ref="A7877:F7877"/>
    <mergeCell ref="A7878:F7878"/>
    <mergeCell ref="A7879:F7879"/>
    <mergeCell ref="A7880:F7880"/>
    <mergeCell ref="A7881:F7881"/>
    <mergeCell ref="A7882:F7882"/>
    <mergeCell ref="A7883:F7883"/>
    <mergeCell ref="A7884:F7884"/>
    <mergeCell ref="A7885:G7885"/>
    <mergeCell ref="A7890:F7890"/>
    <mergeCell ref="A7891:F7891"/>
    <mergeCell ref="A7892:F7892"/>
    <mergeCell ref="A7893:F7893"/>
    <mergeCell ref="A7894:F7894"/>
    <mergeCell ref="A7895:F7895"/>
    <mergeCell ref="A7896:F7896"/>
    <mergeCell ref="A7897:F7897"/>
    <mergeCell ref="A7898:F7898"/>
    <mergeCell ref="A7899:F7899"/>
    <mergeCell ref="A7900:G7900"/>
    <mergeCell ref="A7906:F7906"/>
    <mergeCell ref="A7907:F7907"/>
    <mergeCell ref="A7908:F7908"/>
    <mergeCell ref="A7909:F7909"/>
    <mergeCell ref="A7910:F7910"/>
    <mergeCell ref="A7911:F7911"/>
    <mergeCell ref="A7912:F7912"/>
    <mergeCell ref="A7913:F7913"/>
    <mergeCell ref="A7914:F7914"/>
    <mergeCell ref="A7915:F7915"/>
    <mergeCell ref="A7916:G7916"/>
    <mergeCell ref="A7922:F7922"/>
    <mergeCell ref="A7923:F7923"/>
    <mergeCell ref="A7924:F7924"/>
    <mergeCell ref="A7925:F7925"/>
    <mergeCell ref="A7926:F7926"/>
    <mergeCell ref="A7927:F7927"/>
    <mergeCell ref="A7928:F7928"/>
    <mergeCell ref="A7929:F7929"/>
    <mergeCell ref="A7930:F7930"/>
    <mergeCell ref="A7931:F7931"/>
    <mergeCell ref="A7932:G7932"/>
    <mergeCell ref="A7937:F7937"/>
    <mergeCell ref="A7938:F7938"/>
    <mergeCell ref="A7939:F7939"/>
    <mergeCell ref="A7940:F7940"/>
    <mergeCell ref="A7941:F7941"/>
    <mergeCell ref="A7942:F7942"/>
    <mergeCell ref="A7943:F7943"/>
    <mergeCell ref="A7944:F7944"/>
    <mergeCell ref="A7945:F7945"/>
    <mergeCell ref="A7946:F7946"/>
    <mergeCell ref="A7947:G7947"/>
    <mergeCell ref="A7957:F7957"/>
    <mergeCell ref="A7958:F7958"/>
    <mergeCell ref="A7959:F7959"/>
    <mergeCell ref="A7960:F7960"/>
    <mergeCell ref="A7961:F7961"/>
    <mergeCell ref="A7962:F7962"/>
    <mergeCell ref="A7963:F7963"/>
    <mergeCell ref="A7964:F7964"/>
    <mergeCell ref="A7965:F7965"/>
    <mergeCell ref="A7966:F7966"/>
    <mergeCell ref="A7967:G7967"/>
    <mergeCell ref="A7977:F7977"/>
    <mergeCell ref="A7978:F7978"/>
    <mergeCell ref="A7979:F7979"/>
    <mergeCell ref="A7980:F7980"/>
    <mergeCell ref="A7981:F7981"/>
    <mergeCell ref="A7982:F7982"/>
    <mergeCell ref="A7983:F7983"/>
    <mergeCell ref="A7984:F7984"/>
    <mergeCell ref="A7985:F7985"/>
    <mergeCell ref="A7986:F7986"/>
    <mergeCell ref="A7987:G7987"/>
    <mergeCell ref="A7997:F7997"/>
    <mergeCell ref="A7998:F7998"/>
    <mergeCell ref="A7999:F7999"/>
    <mergeCell ref="A8000:F8000"/>
    <mergeCell ref="A8001:F8001"/>
    <mergeCell ref="A8002:F8002"/>
    <mergeCell ref="A8003:F8003"/>
    <mergeCell ref="A8004:F8004"/>
    <mergeCell ref="A8005:F8005"/>
    <mergeCell ref="A8006:F8006"/>
    <mergeCell ref="A8007:G8007"/>
    <mergeCell ref="A8013:F8013"/>
    <mergeCell ref="A8014:F8014"/>
    <mergeCell ref="A8015:F8015"/>
    <mergeCell ref="A8016:F8016"/>
    <mergeCell ref="A8017:F8017"/>
    <mergeCell ref="A8018:F8018"/>
    <mergeCell ref="A8019:F8019"/>
    <mergeCell ref="A8020:F8020"/>
    <mergeCell ref="A8021:F8021"/>
    <mergeCell ref="A8022:F8022"/>
    <mergeCell ref="A8023:G8023"/>
    <mergeCell ref="A8029:F8029"/>
    <mergeCell ref="A8030:F8030"/>
    <mergeCell ref="A8031:F8031"/>
    <mergeCell ref="A8032:F8032"/>
    <mergeCell ref="A8033:F8033"/>
    <mergeCell ref="A8034:F8034"/>
    <mergeCell ref="A8035:F8035"/>
    <mergeCell ref="A8036:F8036"/>
    <mergeCell ref="A8037:F8037"/>
    <mergeCell ref="A8038:F8038"/>
    <mergeCell ref="A8039:G8039"/>
    <mergeCell ref="A8045:F8045"/>
    <mergeCell ref="A8046:F8046"/>
    <mergeCell ref="A8047:F8047"/>
    <mergeCell ref="A8048:F8048"/>
    <mergeCell ref="A8049:F8049"/>
    <mergeCell ref="A8050:F8050"/>
    <mergeCell ref="A8051:F8051"/>
    <mergeCell ref="A8052:F8052"/>
    <mergeCell ref="A8053:F8053"/>
    <mergeCell ref="A8054:F8054"/>
    <mergeCell ref="A8055:G8055"/>
    <mergeCell ref="A8061:F8061"/>
    <mergeCell ref="A8062:F8062"/>
    <mergeCell ref="A8063:F8063"/>
    <mergeCell ref="A8064:F8064"/>
    <mergeCell ref="A8065:F8065"/>
    <mergeCell ref="A8066:F8066"/>
    <mergeCell ref="A8067:F8067"/>
    <mergeCell ref="A8068:F8068"/>
    <mergeCell ref="A8069:F8069"/>
    <mergeCell ref="A8070:F8070"/>
    <mergeCell ref="A8071:G8071"/>
    <mergeCell ref="A8077:F8077"/>
    <mergeCell ref="A8078:F8078"/>
    <mergeCell ref="A8079:F8079"/>
    <mergeCell ref="A8080:F8080"/>
    <mergeCell ref="A8081:F8081"/>
    <mergeCell ref="A8082:F8082"/>
    <mergeCell ref="A8083:F8083"/>
    <mergeCell ref="A8084:F8084"/>
    <mergeCell ref="A8085:F8085"/>
    <mergeCell ref="A8086:F8086"/>
    <mergeCell ref="A8087:G8087"/>
    <mergeCell ref="A8093:F8093"/>
    <mergeCell ref="A8094:F8094"/>
    <mergeCell ref="A8095:F8095"/>
    <mergeCell ref="A8096:F8096"/>
    <mergeCell ref="A8097:F8097"/>
    <mergeCell ref="A8098:F8098"/>
    <mergeCell ref="A8099:F8099"/>
    <mergeCell ref="A8100:F8100"/>
    <mergeCell ref="A8101:F8101"/>
    <mergeCell ref="A8102:F8102"/>
    <mergeCell ref="A8103:G8103"/>
    <mergeCell ref="A8109:F8109"/>
    <mergeCell ref="A8110:F8110"/>
    <mergeCell ref="A8111:F8111"/>
    <mergeCell ref="A8112:F8112"/>
    <mergeCell ref="A8113:F8113"/>
    <mergeCell ref="A8114:F8114"/>
    <mergeCell ref="A8115:F8115"/>
    <mergeCell ref="A8116:F8116"/>
    <mergeCell ref="A8117:F8117"/>
    <mergeCell ref="A8118:F8118"/>
    <mergeCell ref="A8119:G8119"/>
    <mergeCell ref="A8125:F8125"/>
    <mergeCell ref="A8126:F8126"/>
    <mergeCell ref="A8127:F8127"/>
    <mergeCell ref="A8128:F8128"/>
    <mergeCell ref="A8129:F8129"/>
    <mergeCell ref="A8130:F8130"/>
    <mergeCell ref="A8131:F8131"/>
    <mergeCell ref="A8132:F8132"/>
    <mergeCell ref="A8133:F8133"/>
    <mergeCell ref="A8134:F8134"/>
    <mergeCell ref="A8135:G8135"/>
    <mergeCell ref="A8141:F8141"/>
    <mergeCell ref="A8142:F8142"/>
    <mergeCell ref="A8143:F8143"/>
    <mergeCell ref="A8144:F8144"/>
    <mergeCell ref="A8145:F8145"/>
    <mergeCell ref="A8146:F8146"/>
    <mergeCell ref="A8147:F8147"/>
    <mergeCell ref="A8148:F8148"/>
    <mergeCell ref="A8149:F8149"/>
    <mergeCell ref="A8150:F8150"/>
    <mergeCell ref="A8151:G8151"/>
    <mergeCell ref="A8157:F8157"/>
    <mergeCell ref="A8158:F8158"/>
    <mergeCell ref="A8159:F8159"/>
    <mergeCell ref="A8160:F8160"/>
    <mergeCell ref="A8161:F8161"/>
    <mergeCell ref="A8162:F8162"/>
    <mergeCell ref="A8163:F8163"/>
    <mergeCell ref="A8164:F8164"/>
    <mergeCell ref="A8165:F8165"/>
    <mergeCell ref="A8166:F8166"/>
    <mergeCell ref="A8167:G8167"/>
    <mergeCell ref="A8173:F8173"/>
    <mergeCell ref="A8174:F8174"/>
    <mergeCell ref="A8175:F8175"/>
    <mergeCell ref="A8176:F8176"/>
    <mergeCell ref="A8177:F8177"/>
    <mergeCell ref="A8178:F8178"/>
    <mergeCell ref="A8179:F8179"/>
    <mergeCell ref="A8180:F8180"/>
    <mergeCell ref="A8181:F8181"/>
    <mergeCell ref="A8182:F8182"/>
    <mergeCell ref="A8183:G8183"/>
    <mergeCell ref="A8189:F8189"/>
    <mergeCell ref="A8190:F8190"/>
    <mergeCell ref="A8191:F8191"/>
    <mergeCell ref="A8192:F8192"/>
    <mergeCell ref="A8193:F8193"/>
    <mergeCell ref="A8194:F8194"/>
    <mergeCell ref="A8195:F8195"/>
    <mergeCell ref="A8196:F8196"/>
    <mergeCell ref="A8197:F8197"/>
    <mergeCell ref="A8198:F8198"/>
    <mergeCell ref="A8199:G8199"/>
    <mergeCell ref="A8205:F8205"/>
    <mergeCell ref="A8206:F8206"/>
    <mergeCell ref="A8207:F8207"/>
    <mergeCell ref="A8208:F8208"/>
    <mergeCell ref="A8209:F8209"/>
    <mergeCell ref="A8210:F8210"/>
    <mergeCell ref="A8211:F8211"/>
    <mergeCell ref="A8212:F8212"/>
    <mergeCell ref="A8213:F8213"/>
    <mergeCell ref="A8214:F8214"/>
    <mergeCell ref="A8215:G8215"/>
    <mergeCell ref="A8221:F8221"/>
    <mergeCell ref="A8222:F8222"/>
    <mergeCell ref="A8223:F8223"/>
    <mergeCell ref="A8224:F8224"/>
    <mergeCell ref="A8225:F8225"/>
    <mergeCell ref="A8226:F8226"/>
    <mergeCell ref="A8227:F8227"/>
    <mergeCell ref="A8228:F8228"/>
    <mergeCell ref="A8229:F8229"/>
    <mergeCell ref="A8230:F8230"/>
    <mergeCell ref="A8231:G8231"/>
    <mergeCell ref="A8237:F8237"/>
    <mergeCell ref="A8238:F8238"/>
    <mergeCell ref="A8239:F8239"/>
    <mergeCell ref="A8240:F8240"/>
    <mergeCell ref="A8241:F8241"/>
    <mergeCell ref="A8242:F8242"/>
    <mergeCell ref="A8243:F8243"/>
    <mergeCell ref="A8244:F8244"/>
    <mergeCell ref="A8245:F8245"/>
    <mergeCell ref="A8246:F8246"/>
    <mergeCell ref="A8247:G8247"/>
    <mergeCell ref="A8253:F8253"/>
    <mergeCell ref="A8254:F8254"/>
    <mergeCell ref="A8255:F8255"/>
    <mergeCell ref="A8256:F8256"/>
    <mergeCell ref="A8257:F8257"/>
    <mergeCell ref="A8258:F8258"/>
    <mergeCell ref="A8259:F8259"/>
    <mergeCell ref="A8260:F8260"/>
    <mergeCell ref="A8261:F8261"/>
    <mergeCell ref="A8262:F8262"/>
    <mergeCell ref="A8263:G8263"/>
    <mergeCell ref="A8266:F8266"/>
    <mergeCell ref="A8267:F8267"/>
    <mergeCell ref="A8268:F8268"/>
    <mergeCell ref="A8269:F8269"/>
    <mergeCell ref="A8270:F8270"/>
    <mergeCell ref="A8271:F8271"/>
    <mergeCell ref="A8272:F8272"/>
    <mergeCell ref="A8273:F8273"/>
    <mergeCell ref="A8274:F8274"/>
    <mergeCell ref="A8275:F8275"/>
    <mergeCell ref="A8276:G8276"/>
    <mergeCell ref="A8281:F8281"/>
    <mergeCell ref="A8282:F8282"/>
    <mergeCell ref="A8283:F8283"/>
    <mergeCell ref="A8284:F8284"/>
    <mergeCell ref="A8285:F8285"/>
    <mergeCell ref="A8286:F8286"/>
    <mergeCell ref="A8287:F8287"/>
    <mergeCell ref="A8288:F8288"/>
    <mergeCell ref="A8289:F8289"/>
    <mergeCell ref="A8290:F8290"/>
    <mergeCell ref="A8291:G8291"/>
    <mergeCell ref="A8294:F8294"/>
    <mergeCell ref="A8295:F8295"/>
    <mergeCell ref="A8296:F8296"/>
    <mergeCell ref="A8297:F8297"/>
    <mergeCell ref="A8298:F8298"/>
    <mergeCell ref="A8299:F8299"/>
    <mergeCell ref="A8300:F8300"/>
    <mergeCell ref="A8301:F8301"/>
    <mergeCell ref="A8302:F8302"/>
    <mergeCell ref="A8303:F8303"/>
    <mergeCell ref="A8304:G8304"/>
    <mergeCell ref="A8309:F8309"/>
    <mergeCell ref="A8310:F8310"/>
    <mergeCell ref="A8311:F8311"/>
    <mergeCell ref="A8312:F8312"/>
    <mergeCell ref="A8313:F8313"/>
    <mergeCell ref="A8314:F8314"/>
    <mergeCell ref="A8315:F8315"/>
    <mergeCell ref="A8316:F8316"/>
    <mergeCell ref="A8317:F8317"/>
    <mergeCell ref="A8318:F8318"/>
    <mergeCell ref="A8319:G8319"/>
    <mergeCell ref="A8326:F8326"/>
    <mergeCell ref="A8327:F8327"/>
    <mergeCell ref="A8328:F8328"/>
    <mergeCell ref="A8329:F8329"/>
    <mergeCell ref="A8330:F8330"/>
    <mergeCell ref="A8331:F8331"/>
    <mergeCell ref="A8332:F8332"/>
    <mergeCell ref="A8333:F8333"/>
    <mergeCell ref="A8334:F8334"/>
    <mergeCell ref="A8335:F8335"/>
    <mergeCell ref="A8336:G8336"/>
    <mergeCell ref="A8339:F8339"/>
    <mergeCell ref="A8340:F8340"/>
    <mergeCell ref="A8341:F8341"/>
    <mergeCell ref="A8342:F8342"/>
    <mergeCell ref="A8343:F8343"/>
    <mergeCell ref="A8344:F8344"/>
    <mergeCell ref="A8345:F8345"/>
    <mergeCell ref="A8346:F8346"/>
    <mergeCell ref="A8347:F8347"/>
    <mergeCell ref="A8348:F8348"/>
    <mergeCell ref="A8349:G8349"/>
    <mergeCell ref="A8352:F8352"/>
    <mergeCell ref="A8353:F8353"/>
    <mergeCell ref="A8354:F8354"/>
    <mergeCell ref="A8355:F8355"/>
    <mergeCell ref="A8356:F8356"/>
    <mergeCell ref="A8357:F8357"/>
    <mergeCell ref="A8358:F8358"/>
    <mergeCell ref="A8359:F8359"/>
    <mergeCell ref="A8360:F8360"/>
    <mergeCell ref="A8361:F8361"/>
    <mergeCell ref="A8362:G8362"/>
    <mergeCell ref="A8365:F8365"/>
    <mergeCell ref="A8366:F8366"/>
    <mergeCell ref="A8367:F8367"/>
    <mergeCell ref="A8368:F8368"/>
    <mergeCell ref="A8369:F8369"/>
    <mergeCell ref="A8370:F8370"/>
    <mergeCell ref="A8371:F8371"/>
    <mergeCell ref="A8372:F8372"/>
    <mergeCell ref="A8373:F8373"/>
    <mergeCell ref="A8374:F8374"/>
    <mergeCell ref="A8375:G8375"/>
    <mergeCell ref="A8378:F8378"/>
    <mergeCell ref="A8379:F8379"/>
    <mergeCell ref="A8380:F8380"/>
    <mergeCell ref="A8381:F8381"/>
    <mergeCell ref="A8382:F8382"/>
    <mergeCell ref="A8383:F8383"/>
    <mergeCell ref="A8384:F8384"/>
    <mergeCell ref="A8385:F8385"/>
    <mergeCell ref="A8386:F8386"/>
    <mergeCell ref="A8387:F8387"/>
    <mergeCell ref="A8388:G8388"/>
    <mergeCell ref="A8391:F8391"/>
    <mergeCell ref="A8392:F8392"/>
    <mergeCell ref="A8393:F8393"/>
    <mergeCell ref="A8394:F8394"/>
    <mergeCell ref="A8395:F8395"/>
    <mergeCell ref="A8396:F8396"/>
    <mergeCell ref="A8397:F8397"/>
    <mergeCell ref="A8398:F8398"/>
    <mergeCell ref="A8399:F8399"/>
    <mergeCell ref="A8400:F8400"/>
    <mergeCell ref="A8401:G8401"/>
    <mergeCell ref="B8402:G8402"/>
    <mergeCell ref="A8406:F8406"/>
    <mergeCell ref="A8407:F8407"/>
    <mergeCell ref="A8408:F8408"/>
    <mergeCell ref="A8409:F8409"/>
    <mergeCell ref="A8410:F8410"/>
    <mergeCell ref="A8411:F8411"/>
    <mergeCell ref="A8412:F8412"/>
    <mergeCell ref="A8413:F8413"/>
    <mergeCell ref="A8414:F8414"/>
    <mergeCell ref="A8415:F8415"/>
    <mergeCell ref="A8416:G8416"/>
    <mergeCell ref="A8421:F8421"/>
    <mergeCell ref="A8422:F8422"/>
    <mergeCell ref="A8423:F8423"/>
    <mergeCell ref="A8424:F8424"/>
    <mergeCell ref="A8425:F8425"/>
    <mergeCell ref="A8426:F8426"/>
    <mergeCell ref="A8427:F8427"/>
    <mergeCell ref="A8428:F8428"/>
    <mergeCell ref="A8429:F8429"/>
    <mergeCell ref="A8430:F8430"/>
    <mergeCell ref="A8431:G8431"/>
    <mergeCell ref="A8440:F8440"/>
    <mergeCell ref="A8441:F8441"/>
    <mergeCell ref="A8442:F8442"/>
    <mergeCell ref="A8443:F8443"/>
    <mergeCell ref="A8444:F8444"/>
    <mergeCell ref="A8445:F8445"/>
    <mergeCell ref="A8446:F8446"/>
    <mergeCell ref="A8447:F8447"/>
    <mergeCell ref="A8448:F8448"/>
    <mergeCell ref="A8449:F8449"/>
    <mergeCell ref="A8450:G8450"/>
    <mergeCell ref="A8459:F8459"/>
    <mergeCell ref="A8460:F8460"/>
    <mergeCell ref="A8461:F8461"/>
    <mergeCell ref="A8462:F8462"/>
    <mergeCell ref="A8463:F8463"/>
    <mergeCell ref="A8464:F8464"/>
    <mergeCell ref="A8465:F8465"/>
    <mergeCell ref="A8466:F8466"/>
    <mergeCell ref="A8467:F8467"/>
    <mergeCell ref="A8468:F8468"/>
    <mergeCell ref="A8469:G8469"/>
    <mergeCell ref="A8476:F8476"/>
    <mergeCell ref="A8477:F8477"/>
    <mergeCell ref="A8478:F8478"/>
    <mergeCell ref="A8479:F8479"/>
    <mergeCell ref="A8480:F8480"/>
    <mergeCell ref="A8481:F8481"/>
    <mergeCell ref="A8482:F8482"/>
    <mergeCell ref="A8483:F8483"/>
    <mergeCell ref="A8484:F8484"/>
    <mergeCell ref="A8485:F8485"/>
    <mergeCell ref="A8486:G8486"/>
    <mergeCell ref="A8495:F8495"/>
    <mergeCell ref="A8496:F8496"/>
    <mergeCell ref="A8497:F8497"/>
    <mergeCell ref="A8498:F8498"/>
    <mergeCell ref="A8499:F8499"/>
    <mergeCell ref="A8500:F8500"/>
    <mergeCell ref="A8501:F8501"/>
    <mergeCell ref="A8502:F8502"/>
    <mergeCell ref="A8503:F8503"/>
    <mergeCell ref="A8504:F8504"/>
    <mergeCell ref="A8505:G8505"/>
    <mergeCell ref="A8514:F8514"/>
    <mergeCell ref="A8515:F8515"/>
    <mergeCell ref="A8516:F8516"/>
    <mergeCell ref="A8517:F8517"/>
    <mergeCell ref="A8518:F8518"/>
    <mergeCell ref="A8519:F8519"/>
    <mergeCell ref="A8520:F8520"/>
    <mergeCell ref="A8521:F8521"/>
    <mergeCell ref="A8522:F8522"/>
    <mergeCell ref="A8523:F8523"/>
    <mergeCell ref="A8524:G8524"/>
    <mergeCell ref="A8530:F8530"/>
    <mergeCell ref="A8531:F8531"/>
    <mergeCell ref="A8532:F8532"/>
    <mergeCell ref="A8533:F8533"/>
    <mergeCell ref="A8534:F8534"/>
    <mergeCell ref="A8535:F8535"/>
    <mergeCell ref="A8536:F8536"/>
    <mergeCell ref="A8537:F8537"/>
    <mergeCell ref="A8538:F8538"/>
    <mergeCell ref="A8539:F8539"/>
    <mergeCell ref="A8540:G8540"/>
    <mergeCell ref="A8546:F8546"/>
    <mergeCell ref="A8547:F8547"/>
    <mergeCell ref="A8548:F8548"/>
    <mergeCell ref="A8549:F8549"/>
    <mergeCell ref="A8550:F8550"/>
    <mergeCell ref="A8551:F8551"/>
    <mergeCell ref="A8552:F8552"/>
    <mergeCell ref="A8553:F8553"/>
    <mergeCell ref="A8554:F8554"/>
    <mergeCell ref="A8555:F8555"/>
    <mergeCell ref="A8556:G8556"/>
    <mergeCell ref="A8562:F8562"/>
    <mergeCell ref="A8563:F8563"/>
    <mergeCell ref="A8564:F8564"/>
    <mergeCell ref="A8565:F8565"/>
    <mergeCell ref="A8566:F8566"/>
    <mergeCell ref="A8567:F8567"/>
    <mergeCell ref="A8568:F8568"/>
    <mergeCell ref="A8569:F8569"/>
    <mergeCell ref="A8570:F8570"/>
    <mergeCell ref="A8571:F8571"/>
    <mergeCell ref="A8572:G8572"/>
    <mergeCell ref="A8577:F8577"/>
    <mergeCell ref="A8578:F8578"/>
    <mergeCell ref="A8579:F8579"/>
    <mergeCell ref="A8580:F8580"/>
    <mergeCell ref="A8581:F8581"/>
    <mergeCell ref="A8582:F8582"/>
    <mergeCell ref="A8583:F8583"/>
    <mergeCell ref="A8584:F8584"/>
    <mergeCell ref="A8585:F8585"/>
    <mergeCell ref="A8586:F8586"/>
    <mergeCell ref="A8587:G8587"/>
    <mergeCell ref="A8592:F8592"/>
    <mergeCell ref="A8593:F8593"/>
    <mergeCell ref="A8594:F8594"/>
    <mergeCell ref="A8595:F8595"/>
    <mergeCell ref="A8596:F8596"/>
    <mergeCell ref="A8597:F8597"/>
    <mergeCell ref="A8598:F8598"/>
    <mergeCell ref="A8599:F8599"/>
    <mergeCell ref="A8600:F8600"/>
    <mergeCell ref="A8601:F8601"/>
    <mergeCell ref="A8602:G8602"/>
    <mergeCell ref="A8610:F8610"/>
    <mergeCell ref="A8611:F8611"/>
    <mergeCell ref="A8612:F8612"/>
    <mergeCell ref="A8613:F8613"/>
    <mergeCell ref="A8614:F8614"/>
    <mergeCell ref="A8615:F8615"/>
    <mergeCell ref="A8616:F8616"/>
    <mergeCell ref="A8617:F8617"/>
    <mergeCell ref="A8618:F8618"/>
    <mergeCell ref="A8619:F8619"/>
    <mergeCell ref="A8620:G8620"/>
    <mergeCell ref="A8629:F8629"/>
    <mergeCell ref="A8630:F8630"/>
    <mergeCell ref="A8631:F8631"/>
    <mergeCell ref="A8632:F8632"/>
    <mergeCell ref="A8633:F8633"/>
    <mergeCell ref="A8634:F8634"/>
    <mergeCell ref="A8635:F8635"/>
    <mergeCell ref="A8636:F8636"/>
    <mergeCell ref="A8637:F8637"/>
    <mergeCell ref="A8638:F8638"/>
    <mergeCell ref="A8639:G8639"/>
    <mergeCell ref="B8640:G8640"/>
    <mergeCell ref="A8646:F8646"/>
    <mergeCell ref="A8647:F8647"/>
    <mergeCell ref="A8648:F8648"/>
    <mergeCell ref="A8649:F8649"/>
    <mergeCell ref="A8650:F8650"/>
    <mergeCell ref="A8651:F8651"/>
    <mergeCell ref="A8652:F8652"/>
    <mergeCell ref="A8653:F8653"/>
    <mergeCell ref="A8654:F8654"/>
    <mergeCell ref="A8655:F8655"/>
    <mergeCell ref="A8656:G8656"/>
    <mergeCell ref="A8660:F8660"/>
    <mergeCell ref="A8661:F8661"/>
    <mergeCell ref="A8662:F8662"/>
    <mergeCell ref="A8663:F8663"/>
    <mergeCell ref="A8664:F8664"/>
    <mergeCell ref="A8665:F8665"/>
    <mergeCell ref="A8666:F8666"/>
    <mergeCell ref="A8667:F8667"/>
    <mergeCell ref="A8668:F8668"/>
    <mergeCell ref="A8669:F8669"/>
    <mergeCell ref="A8670:G8670"/>
    <mergeCell ref="A8674:F8674"/>
    <mergeCell ref="A8675:F8675"/>
    <mergeCell ref="A8676:F8676"/>
    <mergeCell ref="A8677:F8677"/>
    <mergeCell ref="A8678:F8678"/>
    <mergeCell ref="A8679:F8679"/>
    <mergeCell ref="A8680:F8680"/>
    <mergeCell ref="A8681:F8681"/>
    <mergeCell ref="A8682:F8682"/>
    <mergeCell ref="A8683:F8683"/>
    <mergeCell ref="A8684:G8684"/>
    <mergeCell ref="A8688:F8688"/>
    <mergeCell ref="A8689:F8689"/>
    <mergeCell ref="A8690:F8690"/>
    <mergeCell ref="A8691:F8691"/>
    <mergeCell ref="A8692:F8692"/>
    <mergeCell ref="A8693:F8693"/>
    <mergeCell ref="A8694:F8694"/>
    <mergeCell ref="A8695:F8695"/>
    <mergeCell ref="A8696:F8696"/>
    <mergeCell ref="A8697:F8697"/>
    <mergeCell ref="A8698:G8698"/>
    <mergeCell ref="A8702:F8702"/>
    <mergeCell ref="A8703:F8703"/>
    <mergeCell ref="A8704:F8704"/>
    <mergeCell ref="A8705:F8705"/>
    <mergeCell ref="A8706:F8706"/>
    <mergeCell ref="A8707:F8707"/>
    <mergeCell ref="A8708:F8708"/>
    <mergeCell ref="A8709:F8709"/>
    <mergeCell ref="A8710:F8710"/>
    <mergeCell ref="A8711:F8711"/>
    <mergeCell ref="A8712:G8712"/>
    <mergeCell ref="A8718:F8718"/>
    <mergeCell ref="A8719:F8719"/>
    <mergeCell ref="A8720:F8720"/>
    <mergeCell ref="A8721:F8721"/>
    <mergeCell ref="A8722:F8722"/>
    <mergeCell ref="A8723:F8723"/>
    <mergeCell ref="A8724:F8724"/>
    <mergeCell ref="A8725:F8725"/>
    <mergeCell ref="A8726:F8726"/>
    <mergeCell ref="A8727:F8727"/>
    <mergeCell ref="A8728:G8728"/>
    <mergeCell ref="A8734:F8734"/>
    <mergeCell ref="A8735:F8735"/>
    <mergeCell ref="A8736:F8736"/>
    <mergeCell ref="A8737:F8737"/>
    <mergeCell ref="A8738:F8738"/>
    <mergeCell ref="A8739:F8739"/>
    <mergeCell ref="A8740:F8740"/>
    <mergeCell ref="A8741:F8741"/>
    <mergeCell ref="A8742:F8742"/>
    <mergeCell ref="A8743:F8743"/>
    <mergeCell ref="A8744:G8744"/>
    <mergeCell ref="A8750:F8750"/>
    <mergeCell ref="A8751:F8751"/>
    <mergeCell ref="A8752:F8752"/>
    <mergeCell ref="A8753:F8753"/>
    <mergeCell ref="A8754:F8754"/>
    <mergeCell ref="A8755:F8755"/>
    <mergeCell ref="A8756:F8756"/>
    <mergeCell ref="A8757:F8757"/>
    <mergeCell ref="A8758:F8758"/>
    <mergeCell ref="A8759:F8759"/>
    <mergeCell ref="A8760:G8760"/>
    <mergeCell ref="A8764:F8764"/>
    <mergeCell ref="A8765:F8765"/>
    <mergeCell ref="A8766:F8766"/>
    <mergeCell ref="A8767:F8767"/>
    <mergeCell ref="A8768:F8768"/>
    <mergeCell ref="A8769:F8769"/>
    <mergeCell ref="A8770:F8770"/>
    <mergeCell ref="A8771:F8771"/>
    <mergeCell ref="A8772:F8772"/>
    <mergeCell ref="A8773:F8773"/>
    <mergeCell ref="A8774:G8774"/>
    <mergeCell ref="A8780:F8780"/>
    <mergeCell ref="A8781:F8781"/>
    <mergeCell ref="A8782:F8782"/>
    <mergeCell ref="A8783:F8783"/>
    <mergeCell ref="A8784:F8784"/>
    <mergeCell ref="A8785:F8785"/>
    <mergeCell ref="A8786:F8786"/>
    <mergeCell ref="A8787:F8787"/>
    <mergeCell ref="A8788:F8788"/>
    <mergeCell ref="A8789:F8789"/>
    <mergeCell ref="A8790:G8790"/>
    <mergeCell ref="B8791:G8791"/>
    <mergeCell ref="A8794:F8794"/>
    <mergeCell ref="A8795:F8795"/>
    <mergeCell ref="A8796:F8796"/>
    <mergeCell ref="A8797:F8797"/>
    <mergeCell ref="A8798:F8798"/>
    <mergeCell ref="A8799:F8799"/>
    <mergeCell ref="A8800:F8800"/>
    <mergeCell ref="A8801:F8801"/>
    <mergeCell ref="A8802:F8802"/>
    <mergeCell ref="A8803:F8803"/>
    <mergeCell ref="A8804:G8804"/>
    <mergeCell ref="B8805:G8805"/>
    <mergeCell ref="A8811:F8811"/>
    <mergeCell ref="A8812:F8812"/>
    <mergeCell ref="A8813:F8813"/>
    <mergeCell ref="A8814:F8814"/>
    <mergeCell ref="A8815:F8815"/>
    <mergeCell ref="A8816:F8816"/>
    <mergeCell ref="A8817:F8817"/>
    <mergeCell ref="A8818:F8818"/>
    <mergeCell ref="A8819:F8819"/>
    <mergeCell ref="A8820:F8820"/>
    <mergeCell ref="A8821:G8821"/>
    <mergeCell ref="A8827:F8827"/>
    <mergeCell ref="A8828:F8828"/>
    <mergeCell ref="A8829:F8829"/>
    <mergeCell ref="A8830:F8830"/>
    <mergeCell ref="A8831:F8831"/>
    <mergeCell ref="A8832:F8832"/>
    <mergeCell ref="A8833:F8833"/>
    <mergeCell ref="A8834:F8834"/>
    <mergeCell ref="A8835:F8835"/>
    <mergeCell ref="A8836:F8836"/>
    <mergeCell ref="A8837:G8837"/>
    <mergeCell ref="A8844:F8844"/>
    <mergeCell ref="A8845:F8845"/>
    <mergeCell ref="A8846:F8846"/>
    <mergeCell ref="A8847:F8847"/>
    <mergeCell ref="A8848:F8848"/>
    <mergeCell ref="A8849:F8849"/>
    <mergeCell ref="A8850:F8850"/>
    <mergeCell ref="A8851:F8851"/>
    <mergeCell ref="A8852:F8852"/>
    <mergeCell ref="A8853:F8853"/>
    <mergeCell ref="A8854:G8854"/>
    <mergeCell ref="A8862:F8862"/>
    <mergeCell ref="A8863:F8863"/>
    <mergeCell ref="A8864:F8864"/>
    <mergeCell ref="A8865:F8865"/>
    <mergeCell ref="A8866:F8866"/>
    <mergeCell ref="A8867:F8867"/>
    <mergeCell ref="A8868:F8868"/>
    <mergeCell ref="A8869:F8869"/>
    <mergeCell ref="A8870:F8870"/>
    <mergeCell ref="A8871:F8871"/>
    <mergeCell ref="A8872:G8872"/>
    <mergeCell ref="A8879:F8879"/>
    <mergeCell ref="A8880:F8880"/>
    <mergeCell ref="A8881:F8881"/>
    <mergeCell ref="A8882:F8882"/>
    <mergeCell ref="A8883:F8883"/>
    <mergeCell ref="A8884:F8884"/>
    <mergeCell ref="A8885:F8885"/>
    <mergeCell ref="A8886:F8886"/>
    <mergeCell ref="A8887:F8887"/>
    <mergeCell ref="A8888:F8888"/>
    <mergeCell ref="A8889:G8889"/>
    <mergeCell ref="A8892:F8892"/>
    <mergeCell ref="A8893:F8893"/>
    <mergeCell ref="A8894:F8894"/>
    <mergeCell ref="A8895:F8895"/>
    <mergeCell ref="A8896:F8896"/>
    <mergeCell ref="A8897:F8897"/>
    <mergeCell ref="A8898:F8898"/>
    <mergeCell ref="A8899:F8899"/>
    <mergeCell ref="A8900:F8900"/>
    <mergeCell ref="A8901:F8901"/>
    <mergeCell ref="A8902:G8902"/>
    <mergeCell ref="A8905:F8905"/>
    <mergeCell ref="A8906:F8906"/>
    <mergeCell ref="A8907:F8907"/>
    <mergeCell ref="A8908:F8908"/>
    <mergeCell ref="A8909:F8909"/>
    <mergeCell ref="A8910:F8910"/>
    <mergeCell ref="A8911:F8911"/>
    <mergeCell ref="A8912:F8912"/>
    <mergeCell ref="A8913:F8913"/>
    <mergeCell ref="A8914:F8914"/>
    <mergeCell ref="A8915:G8915"/>
    <mergeCell ref="A8918:F8918"/>
    <mergeCell ref="A8919:F8919"/>
    <mergeCell ref="A8920:F8920"/>
    <mergeCell ref="A8921:F8921"/>
    <mergeCell ref="A8922:F8922"/>
    <mergeCell ref="A8923:F8923"/>
    <mergeCell ref="A8924:F8924"/>
    <mergeCell ref="A8925:F8925"/>
    <mergeCell ref="A8926:F8926"/>
    <mergeCell ref="A8927:F8927"/>
    <mergeCell ref="A8928:G8928"/>
    <mergeCell ref="A8931:F8931"/>
    <mergeCell ref="A8932:F8932"/>
    <mergeCell ref="A8933:F8933"/>
    <mergeCell ref="A8934:F8934"/>
    <mergeCell ref="A8935:F8935"/>
    <mergeCell ref="A8936:F8936"/>
    <mergeCell ref="A8937:F8937"/>
    <mergeCell ref="A8938:F8938"/>
    <mergeCell ref="A8939:F8939"/>
    <mergeCell ref="A8940:F8940"/>
    <mergeCell ref="A8941:G8941"/>
    <mergeCell ref="A8945:F8945"/>
    <mergeCell ref="A8946:F8946"/>
    <mergeCell ref="A8947:F8947"/>
    <mergeCell ref="A8948:F8948"/>
    <mergeCell ref="A8949:F8949"/>
    <mergeCell ref="A8950:F8950"/>
    <mergeCell ref="A8951:F8951"/>
    <mergeCell ref="A8952:F8952"/>
    <mergeCell ref="A8953:F8953"/>
    <mergeCell ref="A8954:F8954"/>
    <mergeCell ref="A8955:G8955"/>
    <mergeCell ref="A8959:F8959"/>
    <mergeCell ref="A8960:F8960"/>
    <mergeCell ref="A8961:F8961"/>
    <mergeCell ref="A8962:F8962"/>
    <mergeCell ref="A8963:F8963"/>
    <mergeCell ref="A8964:F8964"/>
    <mergeCell ref="A8965:F8965"/>
    <mergeCell ref="A8966:F8966"/>
    <mergeCell ref="A8967:F8967"/>
    <mergeCell ref="A8968:F8968"/>
    <mergeCell ref="A8969:G8969"/>
    <mergeCell ref="B8970:G8970"/>
    <mergeCell ref="A8976:F8976"/>
    <mergeCell ref="A8977:F8977"/>
    <mergeCell ref="A8978:F8978"/>
    <mergeCell ref="A8979:F8979"/>
    <mergeCell ref="A8980:F8980"/>
    <mergeCell ref="A8981:F8981"/>
    <mergeCell ref="A8982:F8982"/>
    <mergeCell ref="A8983:F8983"/>
    <mergeCell ref="A8984:F8984"/>
    <mergeCell ref="A8985:F8985"/>
    <mergeCell ref="A8986:G8986"/>
    <mergeCell ref="A8991:F8991"/>
    <mergeCell ref="A8992:F8992"/>
    <mergeCell ref="A8993:F8993"/>
    <mergeCell ref="A8994:F8994"/>
    <mergeCell ref="A8995:F8995"/>
    <mergeCell ref="A8996:F8996"/>
    <mergeCell ref="A8997:F8997"/>
    <mergeCell ref="A8998:F8998"/>
    <mergeCell ref="A8999:F8999"/>
    <mergeCell ref="A9000:F9000"/>
    <mergeCell ref="A9001:G9001"/>
    <mergeCell ref="A9005:F9005"/>
    <mergeCell ref="A9006:F9006"/>
    <mergeCell ref="A9007:F9007"/>
    <mergeCell ref="A9008:F9008"/>
    <mergeCell ref="A9009:F9009"/>
    <mergeCell ref="A9010:F9010"/>
    <mergeCell ref="A9011:F9011"/>
    <mergeCell ref="A9012:F9012"/>
    <mergeCell ref="A9013:F9013"/>
    <mergeCell ref="A9014:F9014"/>
    <mergeCell ref="A9015:G9015"/>
    <mergeCell ref="B9016:G9016"/>
    <mergeCell ref="B9017:G9017"/>
    <mergeCell ref="A9021:F9021"/>
    <mergeCell ref="A9022:F9022"/>
    <mergeCell ref="A9023:F9023"/>
    <mergeCell ref="A9024:F9024"/>
    <mergeCell ref="A9025:F9025"/>
    <mergeCell ref="A9026:F9026"/>
    <mergeCell ref="A9027:F9027"/>
    <mergeCell ref="A9028:F9028"/>
    <mergeCell ref="A9029:F9029"/>
    <mergeCell ref="A9030:F9030"/>
    <mergeCell ref="A9031:G9031"/>
    <mergeCell ref="A9035:F9035"/>
    <mergeCell ref="A9036:F9036"/>
    <mergeCell ref="A9037:F9037"/>
    <mergeCell ref="A9038:F9038"/>
    <mergeCell ref="A9039:F9039"/>
    <mergeCell ref="A9040:F9040"/>
    <mergeCell ref="A9041:F9041"/>
    <mergeCell ref="A9042:F9042"/>
    <mergeCell ref="A9043:F9043"/>
    <mergeCell ref="A9044:F9044"/>
    <mergeCell ref="A9045:G9045"/>
    <mergeCell ref="A9049:F9049"/>
    <mergeCell ref="A9050:F9050"/>
    <mergeCell ref="A9051:F9051"/>
    <mergeCell ref="A9052:F9052"/>
    <mergeCell ref="A9053:F9053"/>
    <mergeCell ref="A9054:F9054"/>
    <mergeCell ref="A9055:F9055"/>
    <mergeCell ref="A9056:F9056"/>
    <mergeCell ref="A9057:F9057"/>
    <mergeCell ref="A9058:F9058"/>
    <mergeCell ref="A9059:G9059"/>
    <mergeCell ref="A9063:F9063"/>
    <mergeCell ref="A9064:F9064"/>
    <mergeCell ref="A9065:F9065"/>
    <mergeCell ref="A9066:F9066"/>
    <mergeCell ref="A9067:F9067"/>
    <mergeCell ref="A9068:F9068"/>
    <mergeCell ref="A9069:F9069"/>
    <mergeCell ref="A9070:F9070"/>
    <mergeCell ref="A9071:F9071"/>
    <mergeCell ref="A9072:F9072"/>
    <mergeCell ref="A9073:G9073"/>
    <mergeCell ref="A9077:F9077"/>
    <mergeCell ref="A9078:F9078"/>
    <mergeCell ref="A9079:F9079"/>
    <mergeCell ref="A9080:F9080"/>
    <mergeCell ref="A9081:F9081"/>
    <mergeCell ref="A9082:F9082"/>
    <mergeCell ref="A9083:F9083"/>
    <mergeCell ref="A9084:F9084"/>
    <mergeCell ref="A9085:F9085"/>
    <mergeCell ref="A9086:F9086"/>
    <mergeCell ref="A9087:G9087"/>
    <mergeCell ref="B9088:G9088"/>
    <mergeCell ref="B9089:G9089"/>
    <mergeCell ref="A9094:F9094"/>
    <mergeCell ref="A9095:F9095"/>
    <mergeCell ref="A9096:F9096"/>
    <mergeCell ref="A9097:F9097"/>
    <mergeCell ref="A9098:F9098"/>
    <mergeCell ref="A9099:F9099"/>
    <mergeCell ref="A9100:F9100"/>
    <mergeCell ref="A9101:F9101"/>
    <mergeCell ref="A9102:F9102"/>
    <mergeCell ref="A9103:F9103"/>
    <mergeCell ref="A9104:G9104"/>
    <mergeCell ref="A9109:F9109"/>
    <mergeCell ref="A9110:F9110"/>
    <mergeCell ref="A9111:F9111"/>
    <mergeCell ref="A9112:F9112"/>
    <mergeCell ref="A9113:F9113"/>
    <mergeCell ref="A9114:F9114"/>
    <mergeCell ref="A9115:F9115"/>
    <mergeCell ref="A9116:F9116"/>
    <mergeCell ref="A9117:F9117"/>
    <mergeCell ref="A9118:F9118"/>
    <mergeCell ref="A9119:G9119"/>
    <mergeCell ref="A9125:F9125"/>
    <mergeCell ref="A9126:F9126"/>
    <mergeCell ref="A9127:F9127"/>
    <mergeCell ref="A9128:F9128"/>
    <mergeCell ref="A9129:F9129"/>
    <mergeCell ref="A9130:F9130"/>
    <mergeCell ref="A9131:F9131"/>
    <mergeCell ref="A9132:F9132"/>
    <mergeCell ref="A9133:F9133"/>
    <mergeCell ref="A9134:F9134"/>
    <mergeCell ref="A9135:G9135"/>
    <mergeCell ref="A9141:F9141"/>
    <mergeCell ref="A9142:F9142"/>
    <mergeCell ref="A9143:F9143"/>
    <mergeCell ref="A9144:F9144"/>
    <mergeCell ref="A9145:F9145"/>
    <mergeCell ref="A9146:F9146"/>
    <mergeCell ref="A9147:F9147"/>
    <mergeCell ref="A9148:F9148"/>
    <mergeCell ref="A9149:F9149"/>
    <mergeCell ref="A9150:F9150"/>
    <mergeCell ref="A9151:G9151"/>
    <mergeCell ref="A9157:F9157"/>
    <mergeCell ref="A9158:F9158"/>
    <mergeCell ref="A9159:F9159"/>
    <mergeCell ref="A9160:F9160"/>
    <mergeCell ref="A9161:F9161"/>
    <mergeCell ref="A9162:F9162"/>
    <mergeCell ref="A9163:F9163"/>
    <mergeCell ref="A9164:F9164"/>
    <mergeCell ref="A9165:F9165"/>
    <mergeCell ref="A9166:F9166"/>
    <mergeCell ref="A9167:G9167"/>
    <mergeCell ref="A9173:F9173"/>
    <mergeCell ref="A9174:F9174"/>
    <mergeCell ref="A9175:F9175"/>
    <mergeCell ref="A9176:F9176"/>
    <mergeCell ref="A9177:F9177"/>
    <mergeCell ref="A9178:F9178"/>
    <mergeCell ref="A9179:F9179"/>
    <mergeCell ref="A9180:F9180"/>
    <mergeCell ref="A9181:F9181"/>
    <mergeCell ref="A9182:F9182"/>
    <mergeCell ref="A9183:G9183"/>
    <mergeCell ref="A9189:F9189"/>
    <mergeCell ref="A9190:F9190"/>
    <mergeCell ref="A9191:F9191"/>
    <mergeCell ref="A9192:F9192"/>
    <mergeCell ref="A9193:F9193"/>
    <mergeCell ref="A9194:F9194"/>
    <mergeCell ref="A9195:F9195"/>
    <mergeCell ref="A9196:F9196"/>
    <mergeCell ref="A9197:F9197"/>
    <mergeCell ref="A9198:F9198"/>
    <mergeCell ref="A9199:G9199"/>
    <mergeCell ref="A9204:F9204"/>
    <mergeCell ref="A9205:F9205"/>
    <mergeCell ref="A9206:F9206"/>
    <mergeCell ref="A9207:F9207"/>
    <mergeCell ref="A9208:F9208"/>
    <mergeCell ref="A9209:F9209"/>
    <mergeCell ref="A9210:F9210"/>
    <mergeCell ref="A9211:F9211"/>
    <mergeCell ref="A9212:F9212"/>
    <mergeCell ref="A9213:F9213"/>
    <mergeCell ref="A9214:G9214"/>
    <mergeCell ref="A9220:F9220"/>
    <mergeCell ref="A9221:F9221"/>
    <mergeCell ref="A9222:F9222"/>
    <mergeCell ref="A9223:F9223"/>
    <mergeCell ref="A9224:F9224"/>
    <mergeCell ref="A9225:F9225"/>
    <mergeCell ref="A9226:F9226"/>
    <mergeCell ref="A9227:F9227"/>
    <mergeCell ref="A9228:F9228"/>
    <mergeCell ref="A9229:F9229"/>
    <mergeCell ref="A9230:G9230"/>
    <mergeCell ref="A9235:F9235"/>
    <mergeCell ref="A9236:F9236"/>
    <mergeCell ref="A9237:F9237"/>
    <mergeCell ref="A9238:F9238"/>
    <mergeCell ref="A9239:F9239"/>
    <mergeCell ref="A9240:F9240"/>
    <mergeCell ref="A9241:F9241"/>
    <mergeCell ref="A9242:F9242"/>
    <mergeCell ref="A9243:F9243"/>
    <mergeCell ref="A9244:F9244"/>
    <mergeCell ref="A9245:G9245"/>
    <mergeCell ref="A9250:F9250"/>
    <mergeCell ref="A9251:F9251"/>
    <mergeCell ref="A9252:F9252"/>
    <mergeCell ref="A9253:F9253"/>
    <mergeCell ref="A9254:F9254"/>
    <mergeCell ref="A9255:F9255"/>
    <mergeCell ref="A9256:F9256"/>
    <mergeCell ref="A9257:F9257"/>
    <mergeCell ref="A9258:F9258"/>
    <mergeCell ref="A9259:F9259"/>
    <mergeCell ref="A9260:G9260"/>
    <mergeCell ref="A9265:F9265"/>
    <mergeCell ref="A9266:F9266"/>
    <mergeCell ref="A9267:F9267"/>
    <mergeCell ref="A9268:F9268"/>
    <mergeCell ref="A9269:F9269"/>
    <mergeCell ref="A9270:F9270"/>
    <mergeCell ref="A9271:F9271"/>
    <mergeCell ref="A9272:F9272"/>
    <mergeCell ref="A9273:F9273"/>
    <mergeCell ref="A9274:F9274"/>
    <mergeCell ref="A9275:G9275"/>
    <mergeCell ref="A9281:F9281"/>
    <mergeCell ref="A9282:F9282"/>
    <mergeCell ref="A9283:F9283"/>
    <mergeCell ref="A9284:F9284"/>
    <mergeCell ref="A9285:F9285"/>
    <mergeCell ref="A9286:F9286"/>
    <mergeCell ref="A9287:F9287"/>
    <mergeCell ref="A9288:F9288"/>
    <mergeCell ref="A9289:F9289"/>
    <mergeCell ref="A9290:F9290"/>
    <mergeCell ref="A9291:G9291"/>
    <mergeCell ref="A9297:F9297"/>
    <mergeCell ref="A9298:F9298"/>
    <mergeCell ref="A9299:F9299"/>
    <mergeCell ref="A9300:F9300"/>
    <mergeCell ref="A9301:F9301"/>
    <mergeCell ref="A9302:F9302"/>
    <mergeCell ref="A9303:F9303"/>
    <mergeCell ref="A9304:F9304"/>
    <mergeCell ref="A9305:F9305"/>
    <mergeCell ref="A9306:F9306"/>
    <mergeCell ref="A9307:G9307"/>
    <mergeCell ref="A9313:F9313"/>
    <mergeCell ref="A9314:F9314"/>
    <mergeCell ref="A9315:F9315"/>
    <mergeCell ref="A9316:F9316"/>
    <mergeCell ref="A9317:F9317"/>
    <mergeCell ref="A9318:F9318"/>
    <mergeCell ref="A9319:F9319"/>
    <mergeCell ref="A9320:F9320"/>
    <mergeCell ref="A9321:F9321"/>
    <mergeCell ref="A9322:F9322"/>
    <mergeCell ref="A9323:G9323"/>
    <mergeCell ref="A9328:F9328"/>
    <mergeCell ref="A9329:F9329"/>
    <mergeCell ref="A9330:F9330"/>
    <mergeCell ref="A9331:F9331"/>
    <mergeCell ref="A9332:F9332"/>
    <mergeCell ref="A9333:F9333"/>
    <mergeCell ref="A9334:F9334"/>
    <mergeCell ref="A9335:F9335"/>
    <mergeCell ref="A9336:F9336"/>
    <mergeCell ref="A9337:F9337"/>
    <mergeCell ref="A9338:G9338"/>
    <mergeCell ref="A9343:F9343"/>
    <mergeCell ref="A9344:F9344"/>
    <mergeCell ref="A9345:F9345"/>
    <mergeCell ref="A9346:F9346"/>
    <mergeCell ref="A9347:F9347"/>
    <mergeCell ref="A9348:F9348"/>
    <mergeCell ref="A9349:F9349"/>
    <mergeCell ref="A9350:F9350"/>
    <mergeCell ref="A9351:F9351"/>
    <mergeCell ref="A9352:F9352"/>
    <mergeCell ref="A9353:G9353"/>
    <mergeCell ref="A9358:F9358"/>
    <mergeCell ref="A9359:F9359"/>
    <mergeCell ref="A9360:F9360"/>
    <mergeCell ref="A9361:F9361"/>
    <mergeCell ref="A9362:F9362"/>
    <mergeCell ref="A9363:F9363"/>
    <mergeCell ref="A9364:F9364"/>
    <mergeCell ref="A9365:F9365"/>
    <mergeCell ref="A9366:F9366"/>
    <mergeCell ref="A9367:F9367"/>
    <mergeCell ref="A9368:G9368"/>
    <mergeCell ref="A9374:F9374"/>
    <mergeCell ref="A9375:F9375"/>
    <mergeCell ref="A9376:F9376"/>
    <mergeCell ref="A9377:F9377"/>
    <mergeCell ref="A9378:F9378"/>
    <mergeCell ref="A9379:F9379"/>
    <mergeCell ref="A9380:F9380"/>
    <mergeCell ref="A9381:F9381"/>
    <mergeCell ref="A9382:F9382"/>
    <mergeCell ref="A9383:F9383"/>
    <mergeCell ref="A9384:G9384"/>
    <mergeCell ref="A9390:F9390"/>
    <mergeCell ref="A9391:F9391"/>
    <mergeCell ref="A9392:F9392"/>
    <mergeCell ref="A9393:F9393"/>
    <mergeCell ref="A9394:F9394"/>
    <mergeCell ref="A9395:F9395"/>
    <mergeCell ref="A9396:F9396"/>
    <mergeCell ref="A9397:F9397"/>
    <mergeCell ref="A9398:F9398"/>
    <mergeCell ref="A9399:F9399"/>
    <mergeCell ref="A9400:G9400"/>
    <mergeCell ref="A9406:F9406"/>
    <mergeCell ref="A9407:F9407"/>
    <mergeCell ref="A9408:F9408"/>
    <mergeCell ref="A9409:F9409"/>
    <mergeCell ref="A9410:F9410"/>
    <mergeCell ref="A9411:F9411"/>
    <mergeCell ref="A9412:F9412"/>
    <mergeCell ref="A9413:F9413"/>
    <mergeCell ref="A9414:F9414"/>
    <mergeCell ref="A9415:F9415"/>
    <mergeCell ref="A9416:G9416"/>
    <mergeCell ref="A9422:F9422"/>
    <mergeCell ref="A9423:F9423"/>
    <mergeCell ref="A9424:F9424"/>
    <mergeCell ref="A9425:F9425"/>
    <mergeCell ref="A9426:F9426"/>
    <mergeCell ref="A9427:F9427"/>
    <mergeCell ref="A9428:F9428"/>
    <mergeCell ref="A9429:F9429"/>
    <mergeCell ref="A9430:F9430"/>
    <mergeCell ref="A9431:F9431"/>
    <mergeCell ref="A9432:G9432"/>
    <mergeCell ref="A9437:F9437"/>
    <mergeCell ref="A9438:F9438"/>
    <mergeCell ref="A9439:F9439"/>
    <mergeCell ref="A9440:F9440"/>
    <mergeCell ref="A9441:F9441"/>
    <mergeCell ref="A9442:F9442"/>
    <mergeCell ref="A9443:F9443"/>
    <mergeCell ref="A9444:F9444"/>
    <mergeCell ref="A9445:F9445"/>
    <mergeCell ref="A9446:F9446"/>
    <mergeCell ref="A9447:G9447"/>
    <mergeCell ref="A9456:F9456"/>
    <mergeCell ref="A9457:F9457"/>
    <mergeCell ref="A9458:F9458"/>
    <mergeCell ref="A9459:F9459"/>
    <mergeCell ref="A9460:F9460"/>
    <mergeCell ref="A9461:F9461"/>
    <mergeCell ref="A9462:F9462"/>
    <mergeCell ref="A9463:F9463"/>
    <mergeCell ref="A9464:F9464"/>
    <mergeCell ref="A9465:F9465"/>
    <mergeCell ref="A9466:G9466"/>
    <mergeCell ref="A9475:F9475"/>
    <mergeCell ref="A9476:F9476"/>
    <mergeCell ref="A9477:F9477"/>
    <mergeCell ref="A9478:F9478"/>
    <mergeCell ref="A9479:F9479"/>
    <mergeCell ref="A9480:F9480"/>
    <mergeCell ref="A9481:F9481"/>
    <mergeCell ref="A9482:F9482"/>
    <mergeCell ref="A9483:F9483"/>
    <mergeCell ref="A9484:F9484"/>
    <mergeCell ref="A9485:G9485"/>
    <mergeCell ref="A9490:F9490"/>
    <mergeCell ref="A9491:F9491"/>
    <mergeCell ref="A9492:F9492"/>
    <mergeCell ref="A9493:F9493"/>
    <mergeCell ref="A9494:F9494"/>
    <mergeCell ref="A9495:F9495"/>
    <mergeCell ref="A9496:F9496"/>
    <mergeCell ref="A9497:F9497"/>
    <mergeCell ref="A9498:F9498"/>
    <mergeCell ref="A9499:F9499"/>
    <mergeCell ref="A9500:G9500"/>
    <mergeCell ref="B9501:G9501"/>
    <mergeCell ref="A9506:F9506"/>
    <mergeCell ref="A9507:F9507"/>
    <mergeCell ref="A9508:F9508"/>
    <mergeCell ref="A9509:F9509"/>
    <mergeCell ref="A9510:F9510"/>
    <mergeCell ref="A9511:F9511"/>
    <mergeCell ref="A9512:F9512"/>
    <mergeCell ref="A9513:F9513"/>
    <mergeCell ref="A9514:F9514"/>
    <mergeCell ref="A9515:F9515"/>
    <mergeCell ref="A9516:G9516"/>
    <mergeCell ref="A9521:F9521"/>
    <mergeCell ref="A9522:F9522"/>
    <mergeCell ref="A9523:F9523"/>
    <mergeCell ref="A9524:F9524"/>
    <mergeCell ref="A9525:F9525"/>
    <mergeCell ref="A9526:F9526"/>
    <mergeCell ref="A9527:F9527"/>
    <mergeCell ref="A9528:F9528"/>
    <mergeCell ref="A9529:F9529"/>
    <mergeCell ref="A9530:F9530"/>
    <mergeCell ref="A9531:G9531"/>
    <mergeCell ref="A9537:F9537"/>
    <mergeCell ref="A9538:F9538"/>
    <mergeCell ref="A9539:F9539"/>
    <mergeCell ref="A9540:F9540"/>
    <mergeCell ref="A9541:F9541"/>
    <mergeCell ref="A9542:F9542"/>
    <mergeCell ref="A9543:F9543"/>
    <mergeCell ref="A9544:F9544"/>
    <mergeCell ref="A9545:F9545"/>
    <mergeCell ref="A9546:F9546"/>
    <mergeCell ref="A9547:G9547"/>
    <mergeCell ref="A9553:F9553"/>
    <mergeCell ref="A9554:F9554"/>
    <mergeCell ref="A9555:F9555"/>
    <mergeCell ref="A9556:F9556"/>
    <mergeCell ref="A9557:F9557"/>
    <mergeCell ref="A9558:F9558"/>
    <mergeCell ref="A9559:F9559"/>
    <mergeCell ref="A9560:F9560"/>
    <mergeCell ref="A9561:F9561"/>
    <mergeCell ref="A9562:F9562"/>
    <mergeCell ref="A9563:G9563"/>
    <mergeCell ref="A9569:F9569"/>
    <mergeCell ref="A9570:F9570"/>
    <mergeCell ref="A9571:F9571"/>
    <mergeCell ref="A9572:F9572"/>
    <mergeCell ref="A9573:F9573"/>
    <mergeCell ref="A9574:F9574"/>
    <mergeCell ref="A9575:F9575"/>
    <mergeCell ref="A9576:F9576"/>
    <mergeCell ref="A9577:F9577"/>
    <mergeCell ref="A9578:F9578"/>
    <mergeCell ref="A9579:G9579"/>
    <mergeCell ref="A9585:F9585"/>
    <mergeCell ref="A9586:F9586"/>
    <mergeCell ref="A9587:F9587"/>
    <mergeCell ref="A9588:F9588"/>
    <mergeCell ref="A9589:F9589"/>
    <mergeCell ref="A9590:F9590"/>
    <mergeCell ref="A9591:F9591"/>
    <mergeCell ref="A9592:F9592"/>
    <mergeCell ref="A9593:F9593"/>
    <mergeCell ref="A9594:F9594"/>
    <mergeCell ref="A9595:G9595"/>
    <mergeCell ref="A9601:F9601"/>
    <mergeCell ref="A9602:F9602"/>
    <mergeCell ref="A9603:F9603"/>
    <mergeCell ref="A9604:F9604"/>
    <mergeCell ref="A9605:F9605"/>
    <mergeCell ref="A9606:F9606"/>
    <mergeCell ref="A9607:F9607"/>
    <mergeCell ref="A9608:F9608"/>
    <mergeCell ref="A9609:F9609"/>
    <mergeCell ref="A9610:F9610"/>
    <mergeCell ref="A9611:G9611"/>
    <mergeCell ref="A9617:F9617"/>
    <mergeCell ref="A9618:F9618"/>
    <mergeCell ref="A9619:F9619"/>
    <mergeCell ref="A9620:F9620"/>
    <mergeCell ref="A9621:F9621"/>
    <mergeCell ref="A9622:F9622"/>
    <mergeCell ref="A9623:F9623"/>
    <mergeCell ref="A9624:F9624"/>
    <mergeCell ref="A9625:F9625"/>
    <mergeCell ref="A9626:F9626"/>
    <mergeCell ref="A9627:G9627"/>
    <mergeCell ref="A9633:F9633"/>
    <mergeCell ref="A9634:F9634"/>
    <mergeCell ref="A9635:F9635"/>
    <mergeCell ref="A9636:F9636"/>
    <mergeCell ref="A9637:F9637"/>
    <mergeCell ref="A9638:F9638"/>
    <mergeCell ref="A9639:F9639"/>
    <mergeCell ref="A9640:F9640"/>
    <mergeCell ref="A9641:F9641"/>
    <mergeCell ref="A9642:F9642"/>
    <mergeCell ref="A9643:G9643"/>
    <mergeCell ref="A9649:F9649"/>
    <mergeCell ref="A9650:F9650"/>
    <mergeCell ref="A9651:F9651"/>
    <mergeCell ref="A9652:F9652"/>
    <mergeCell ref="A9653:F9653"/>
    <mergeCell ref="A9654:F9654"/>
    <mergeCell ref="A9655:F9655"/>
    <mergeCell ref="A9656:F9656"/>
    <mergeCell ref="A9657:F9657"/>
    <mergeCell ref="A9658:F9658"/>
    <mergeCell ref="A9659:G9659"/>
    <mergeCell ref="A9664:F9664"/>
    <mergeCell ref="A9665:F9665"/>
    <mergeCell ref="A9666:F9666"/>
    <mergeCell ref="A9667:F9667"/>
    <mergeCell ref="A9668:F9668"/>
    <mergeCell ref="A9669:F9669"/>
    <mergeCell ref="A9670:F9670"/>
    <mergeCell ref="A9671:F9671"/>
    <mergeCell ref="A9672:F9672"/>
    <mergeCell ref="A9673:F9673"/>
    <mergeCell ref="A9674:G9674"/>
    <mergeCell ref="A9680:F9680"/>
    <mergeCell ref="A9681:F9681"/>
    <mergeCell ref="A9682:F9682"/>
    <mergeCell ref="A9683:F9683"/>
    <mergeCell ref="A9684:F9684"/>
    <mergeCell ref="A9685:F9685"/>
    <mergeCell ref="A9686:F9686"/>
    <mergeCell ref="A9687:F9687"/>
    <mergeCell ref="A9688:F9688"/>
    <mergeCell ref="A9689:F9689"/>
    <mergeCell ref="A9690:G9690"/>
    <mergeCell ref="A9696:F9696"/>
    <mergeCell ref="A9697:F9697"/>
    <mergeCell ref="A9698:F9698"/>
    <mergeCell ref="A9699:F9699"/>
    <mergeCell ref="A9700:F9700"/>
    <mergeCell ref="A9701:F9701"/>
    <mergeCell ref="A9702:F9702"/>
    <mergeCell ref="A9703:F9703"/>
    <mergeCell ref="A9704:F9704"/>
    <mergeCell ref="A9705:F9705"/>
    <mergeCell ref="A9706:G9706"/>
    <mergeCell ref="A9711:F9711"/>
    <mergeCell ref="A9712:F9712"/>
    <mergeCell ref="A9713:F9713"/>
    <mergeCell ref="A9714:F9714"/>
    <mergeCell ref="A9715:F9715"/>
    <mergeCell ref="A9716:F9716"/>
    <mergeCell ref="A9717:F9717"/>
    <mergeCell ref="A9718:F9718"/>
    <mergeCell ref="A9719:F9719"/>
    <mergeCell ref="A9720:F9720"/>
    <mergeCell ref="A9721:G9721"/>
    <mergeCell ref="A9727:F9727"/>
    <mergeCell ref="A9728:F9728"/>
    <mergeCell ref="A9729:F9729"/>
    <mergeCell ref="A9730:F9730"/>
    <mergeCell ref="A9731:F9731"/>
    <mergeCell ref="A9732:F9732"/>
    <mergeCell ref="A9733:F9733"/>
    <mergeCell ref="A9734:F9734"/>
    <mergeCell ref="A9735:F9735"/>
    <mergeCell ref="A9736:F9736"/>
    <mergeCell ref="A9737:G9737"/>
    <mergeCell ref="A9743:F9743"/>
    <mergeCell ref="A9744:F9744"/>
    <mergeCell ref="A9745:F9745"/>
    <mergeCell ref="A9746:F9746"/>
    <mergeCell ref="A9747:F9747"/>
    <mergeCell ref="A9748:F9748"/>
    <mergeCell ref="A9749:F9749"/>
    <mergeCell ref="A9750:F9750"/>
    <mergeCell ref="A9751:F9751"/>
    <mergeCell ref="A9752:F9752"/>
    <mergeCell ref="A9753:G9753"/>
    <mergeCell ref="A9759:F9759"/>
    <mergeCell ref="A9760:F9760"/>
    <mergeCell ref="A9761:F9761"/>
    <mergeCell ref="A9762:F9762"/>
    <mergeCell ref="A9763:F9763"/>
    <mergeCell ref="A9764:F9764"/>
    <mergeCell ref="A9765:F9765"/>
    <mergeCell ref="A9766:F9766"/>
    <mergeCell ref="A9767:F9767"/>
    <mergeCell ref="A9768:F9768"/>
    <mergeCell ref="A9769:G9769"/>
    <mergeCell ref="A9775:F9775"/>
    <mergeCell ref="A9776:F9776"/>
    <mergeCell ref="A9777:F9777"/>
    <mergeCell ref="A9778:F9778"/>
    <mergeCell ref="A9779:F9779"/>
    <mergeCell ref="A9780:F9780"/>
    <mergeCell ref="A9781:F9781"/>
    <mergeCell ref="A9782:F9782"/>
    <mergeCell ref="A9783:F9783"/>
    <mergeCell ref="A9784:F9784"/>
    <mergeCell ref="A9785:G9785"/>
    <mergeCell ref="A9794:F9794"/>
    <mergeCell ref="A9795:F9795"/>
    <mergeCell ref="A9796:F9796"/>
    <mergeCell ref="A9797:F9797"/>
    <mergeCell ref="A9798:F9798"/>
    <mergeCell ref="A9799:F9799"/>
    <mergeCell ref="A9800:F9800"/>
    <mergeCell ref="A9801:F9801"/>
    <mergeCell ref="A9802:F9802"/>
    <mergeCell ref="A9803:F9803"/>
    <mergeCell ref="A9804:G9804"/>
    <mergeCell ref="A9813:F9813"/>
    <mergeCell ref="A9814:F9814"/>
    <mergeCell ref="A9815:F9815"/>
    <mergeCell ref="A9816:F9816"/>
    <mergeCell ref="A9817:F9817"/>
    <mergeCell ref="A9818:F9818"/>
    <mergeCell ref="A9819:F9819"/>
    <mergeCell ref="A9820:F9820"/>
    <mergeCell ref="A9821:F9821"/>
    <mergeCell ref="A9822:F9822"/>
    <mergeCell ref="A9823:G9823"/>
    <mergeCell ref="A9832:F9832"/>
    <mergeCell ref="A9833:F9833"/>
    <mergeCell ref="A9834:F9834"/>
    <mergeCell ref="A9835:F9835"/>
    <mergeCell ref="A9836:F9836"/>
    <mergeCell ref="A9837:F9837"/>
    <mergeCell ref="A9838:F9838"/>
    <mergeCell ref="A9839:F9839"/>
    <mergeCell ref="A9840:F9840"/>
    <mergeCell ref="A9841:F9841"/>
    <mergeCell ref="A9842:G9842"/>
    <mergeCell ref="A9847:F9847"/>
    <mergeCell ref="A9848:F9848"/>
    <mergeCell ref="A9849:F9849"/>
    <mergeCell ref="A9850:F9850"/>
    <mergeCell ref="A9851:F9851"/>
    <mergeCell ref="A9852:F9852"/>
    <mergeCell ref="A9853:F9853"/>
    <mergeCell ref="A9854:F9854"/>
    <mergeCell ref="A9855:F9855"/>
    <mergeCell ref="A9856:F9856"/>
    <mergeCell ref="A9857:G9857"/>
    <mergeCell ref="B9858:G9858"/>
    <mergeCell ref="A9863:F9863"/>
    <mergeCell ref="A9864:F9864"/>
    <mergeCell ref="A9865:F9865"/>
    <mergeCell ref="A9866:F9866"/>
    <mergeCell ref="A9867:F9867"/>
    <mergeCell ref="A9868:F9868"/>
    <mergeCell ref="A9869:F9869"/>
    <mergeCell ref="A9870:F9870"/>
    <mergeCell ref="A9871:F9871"/>
    <mergeCell ref="A9872:F9872"/>
    <mergeCell ref="A9873:G9873"/>
    <mergeCell ref="A9878:F9878"/>
    <mergeCell ref="A9879:F9879"/>
    <mergeCell ref="A9880:F9880"/>
    <mergeCell ref="A9881:F9881"/>
    <mergeCell ref="A9882:F9882"/>
    <mergeCell ref="A9883:F9883"/>
    <mergeCell ref="A9884:F9884"/>
    <mergeCell ref="A9885:F9885"/>
    <mergeCell ref="A9886:F9886"/>
    <mergeCell ref="A9887:F9887"/>
    <mergeCell ref="A9888:G9888"/>
    <mergeCell ref="A9895:F9895"/>
    <mergeCell ref="A9896:F9896"/>
    <mergeCell ref="A9897:F9897"/>
    <mergeCell ref="A9898:F9898"/>
    <mergeCell ref="A9899:F9899"/>
    <mergeCell ref="A9900:F9900"/>
    <mergeCell ref="A9901:F9901"/>
    <mergeCell ref="A9902:F9902"/>
    <mergeCell ref="A9903:F9903"/>
    <mergeCell ref="A9904:F9904"/>
    <mergeCell ref="A9905:G9905"/>
    <mergeCell ref="A9912:F9912"/>
    <mergeCell ref="A9913:F9913"/>
    <mergeCell ref="A9914:F9914"/>
    <mergeCell ref="A9915:F9915"/>
    <mergeCell ref="A9916:F9916"/>
    <mergeCell ref="A9917:F9917"/>
    <mergeCell ref="A9918:F9918"/>
    <mergeCell ref="A9919:F9919"/>
    <mergeCell ref="A9920:F9920"/>
    <mergeCell ref="A9921:F9921"/>
    <mergeCell ref="A9922:G9922"/>
    <mergeCell ref="A9927:F9927"/>
    <mergeCell ref="A9928:F9928"/>
    <mergeCell ref="A9929:F9929"/>
    <mergeCell ref="A9930:F9930"/>
    <mergeCell ref="A9931:F9931"/>
    <mergeCell ref="A9932:F9932"/>
    <mergeCell ref="A9933:F9933"/>
    <mergeCell ref="A9934:F9934"/>
    <mergeCell ref="A9935:F9935"/>
    <mergeCell ref="A9936:F9936"/>
    <mergeCell ref="A9937:G9937"/>
    <mergeCell ref="B9938:G9938"/>
    <mergeCell ref="A9943:F9943"/>
    <mergeCell ref="A9944:F9944"/>
    <mergeCell ref="A9945:F9945"/>
    <mergeCell ref="A9946:F9946"/>
    <mergeCell ref="A9947:F9947"/>
    <mergeCell ref="A9948:F9948"/>
    <mergeCell ref="A9949:F9949"/>
    <mergeCell ref="A9950:F9950"/>
    <mergeCell ref="A9951:F9951"/>
    <mergeCell ref="A9952:F9952"/>
    <mergeCell ref="A9953:G9953"/>
    <mergeCell ref="A9958:F9958"/>
    <mergeCell ref="A9959:F9959"/>
    <mergeCell ref="A9960:F9960"/>
    <mergeCell ref="A9961:F9961"/>
    <mergeCell ref="A9962:F9962"/>
    <mergeCell ref="A9963:F9963"/>
    <mergeCell ref="A9964:F9964"/>
    <mergeCell ref="A9965:F9965"/>
    <mergeCell ref="A9966:F9966"/>
    <mergeCell ref="A9967:F9967"/>
    <mergeCell ref="A9968:G9968"/>
    <mergeCell ref="A9974:F9974"/>
    <mergeCell ref="A9975:F9975"/>
    <mergeCell ref="A9976:F9976"/>
    <mergeCell ref="A9977:F9977"/>
    <mergeCell ref="A9978:F9978"/>
    <mergeCell ref="A9979:F9979"/>
    <mergeCell ref="A9980:F9980"/>
    <mergeCell ref="A9981:F9981"/>
    <mergeCell ref="A9982:F9982"/>
    <mergeCell ref="A9983:F9983"/>
    <mergeCell ref="A9984:G9984"/>
    <mergeCell ref="A9990:F9990"/>
    <mergeCell ref="A9991:F9991"/>
    <mergeCell ref="A9992:F9992"/>
    <mergeCell ref="A9993:F9993"/>
    <mergeCell ref="A9994:F9994"/>
    <mergeCell ref="A9995:F9995"/>
    <mergeCell ref="A9996:F9996"/>
    <mergeCell ref="A9997:F9997"/>
    <mergeCell ref="A9998:F9998"/>
    <mergeCell ref="A9999:F9999"/>
    <mergeCell ref="A10000:G10000"/>
    <mergeCell ref="A10005:F10005"/>
    <mergeCell ref="A10006:F10006"/>
    <mergeCell ref="A10007:F10007"/>
    <mergeCell ref="A10008:F10008"/>
    <mergeCell ref="A10009:F10009"/>
    <mergeCell ref="A10010:F10010"/>
    <mergeCell ref="A10011:F10011"/>
    <mergeCell ref="A10012:F10012"/>
    <mergeCell ref="A10013:F10013"/>
    <mergeCell ref="A10014:F10014"/>
    <mergeCell ref="A10015:G10015"/>
    <mergeCell ref="A10021:F10021"/>
    <mergeCell ref="A10022:F10022"/>
    <mergeCell ref="A10023:F10023"/>
    <mergeCell ref="A10024:F10024"/>
    <mergeCell ref="A10025:F10025"/>
    <mergeCell ref="A10026:F10026"/>
    <mergeCell ref="A10027:F10027"/>
    <mergeCell ref="A10028:F10028"/>
    <mergeCell ref="A10029:F10029"/>
    <mergeCell ref="A10030:F10030"/>
    <mergeCell ref="A10031:G10031"/>
    <mergeCell ref="A10037:F10037"/>
    <mergeCell ref="A10038:F10038"/>
    <mergeCell ref="A10039:F10039"/>
    <mergeCell ref="A10040:F10040"/>
    <mergeCell ref="A10041:F10041"/>
    <mergeCell ref="A10042:F10042"/>
    <mergeCell ref="A10043:F10043"/>
    <mergeCell ref="A10044:F10044"/>
    <mergeCell ref="A10045:F10045"/>
    <mergeCell ref="A10046:F10046"/>
    <mergeCell ref="A10047:G10047"/>
    <mergeCell ref="A10052:F10052"/>
    <mergeCell ref="A10053:F10053"/>
    <mergeCell ref="A10054:F10054"/>
    <mergeCell ref="A10055:F10055"/>
    <mergeCell ref="A10056:F10056"/>
    <mergeCell ref="A10057:F10057"/>
    <mergeCell ref="A10058:F10058"/>
    <mergeCell ref="A10059:F10059"/>
    <mergeCell ref="A10060:F10060"/>
    <mergeCell ref="A10061:F10061"/>
    <mergeCell ref="A10062:G10062"/>
    <mergeCell ref="A10068:F10068"/>
    <mergeCell ref="A10069:F10069"/>
    <mergeCell ref="A10070:F10070"/>
    <mergeCell ref="A10071:F10071"/>
    <mergeCell ref="A10072:F10072"/>
    <mergeCell ref="A10073:F10073"/>
    <mergeCell ref="A10074:F10074"/>
    <mergeCell ref="A10075:F10075"/>
    <mergeCell ref="A10076:F10076"/>
    <mergeCell ref="A10077:F10077"/>
    <mergeCell ref="A10078:G10078"/>
    <mergeCell ref="A10087:F10087"/>
    <mergeCell ref="A10088:F10088"/>
    <mergeCell ref="A10089:F10089"/>
    <mergeCell ref="A10090:F10090"/>
    <mergeCell ref="A10091:F10091"/>
    <mergeCell ref="A10092:F10092"/>
    <mergeCell ref="A10093:F10093"/>
    <mergeCell ref="A10094:F10094"/>
    <mergeCell ref="A10095:F10095"/>
    <mergeCell ref="A10096:F10096"/>
    <mergeCell ref="A10097:G10097"/>
    <mergeCell ref="A10102:F10102"/>
    <mergeCell ref="A10103:F10103"/>
    <mergeCell ref="A10104:F10104"/>
    <mergeCell ref="A10105:F10105"/>
    <mergeCell ref="A10106:F10106"/>
    <mergeCell ref="A10107:F10107"/>
    <mergeCell ref="A10108:F10108"/>
    <mergeCell ref="A10109:F10109"/>
    <mergeCell ref="A10110:F10110"/>
    <mergeCell ref="A10111:F10111"/>
    <mergeCell ref="A10112:G10112"/>
    <mergeCell ref="B10113:G10113"/>
    <mergeCell ref="B10114:G10114"/>
    <mergeCell ref="A10119:F10119"/>
    <mergeCell ref="A10120:F10120"/>
    <mergeCell ref="A10121:F10121"/>
    <mergeCell ref="A10122:F10122"/>
    <mergeCell ref="A10123:F10123"/>
    <mergeCell ref="A10124:F10124"/>
    <mergeCell ref="A10125:F10125"/>
    <mergeCell ref="A10126:F10126"/>
    <mergeCell ref="A10127:F10127"/>
    <mergeCell ref="A10128:F10128"/>
    <mergeCell ref="A10129:G10129"/>
    <mergeCell ref="A10135:F10135"/>
    <mergeCell ref="A10136:F10136"/>
    <mergeCell ref="A10137:F10137"/>
    <mergeCell ref="A10138:F10138"/>
    <mergeCell ref="A10139:F10139"/>
    <mergeCell ref="A10140:F10140"/>
    <mergeCell ref="A10141:F10141"/>
    <mergeCell ref="A10142:F10142"/>
    <mergeCell ref="A10143:F10143"/>
    <mergeCell ref="A10144:F10144"/>
    <mergeCell ref="A10145:G10145"/>
    <mergeCell ref="A10151:F10151"/>
    <mergeCell ref="A10152:F10152"/>
    <mergeCell ref="A10153:F10153"/>
    <mergeCell ref="A10154:F10154"/>
    <mergeCell ref="A10155:F10155"/>
    <mergeCell ref="A10156:F10156"/>
    <mergeCell ref="A10157:F10157"/>
    <mergeCell ref="A10158:F10158"/>
    <mergeCell ref="A10159:F10159"/>
    <mergeCell ref="A10160:F10160"/>
    <mergeCell ref="A10161:G10161"/>
    <mergeCell ref="A10167:F10167"/>
    <mergeCell ref="A10168:F10168"/>
    <mergeCell ref="A10169:F10169"/>
    <mergeCell ref="A10170:F10170"/>
    <mergeCell ref="A10171:F10171"/>
    <mergeCell ref="A10172:F10172"/>
    <mergeCell ref="A10173:F10173"/>
    <mergeCell ref="A10174:F10174"/>
    <mergeCell ref="A10175:F10175"/>
    <mergeCell ref="A10176:F10176"/>
    <mergeCell ref="A10177:G10177"/>
    <mergeCell ref="A10183:F10183"/>
    <mergeCell ref="A10184:F10184"/>
    <mergeCell ref="A10185:F10185"/>
    <mergeCell ref="A10186:F10186"/>
    <mergeCell ref="A10187:F10187"/>
    <mergeCell ref="A10188:F10188"/>
    <mergeCell ref="A10189:F10189"/>
    <mergeCell ref="A10190:F10190"/>
    <mergeCell ref="A10191:F10191"/>
    <mergeCell ref="A10192:F10192"/>
    <mergeCell ref="A10193:G10193"/>
    <mergeCell ref="A10199:F10199"/>
    <mergeCell ref="A10200:F10200"/>
    <mergeCell ref="A10201:F10201"/>
    <mergeCell ref="A10202:F10202"/>
    <mergeCell ref="A10203:F10203"/>
    <mergeCell ref="A10204:F10204"/>
    <mergeCell ref="A10205:F10205"/>
    <mergeCell ref="A10206:F10206"/>
    <mergeCell ref="A10207:F10207"/>
    <mergeCell ref="A10208:F10208"/>
    <mergeCell ref="A10209:G10209"/>
    <mergeCell ref="A10214:F10214"/>
    <mergeCell ref="A10215:F10215"/>
    <mergeCell ref="A10216:F10216"/>
    <mergeCell ref="A10217:F10217"/>
    <mergeCell ref="A10218:F10218"/>
    <mergeCell ref="A10219:F10219"/>
    <mergeCell ref="A10220:F10220"/>
    <mergeCell ref="A10221:F10221"/>
    <mergeCell ref="A10222:F10222"/>
    <mergeCell ref="A10223:F10223"/>
    <mergeCell ref="A10224:G10224"/>
    <mergeCell ref="A10230:F10230"/>
    <mergeCell ref="A10231:F10231"/>
    <mergeCell ref="A10232:F10232"/>
    <mergeCell ref="A10233:F10233"/>
    <mergeCell ref="A10234:F10234"/>
    <mergeCell ref="A10235:F10235"/>
    <mergeCell ref="A10236:F10236"/>
    <mergeCell ref="A10237:F10237"/>
    <mergeCell ref="A10238:F10238"/>
    <mergeCell ref="A10239:F10239"/>
    <mergeCell ref="A10240:G10240"/>
    <mergeCell ref="A10246:F10246"/>
    <mergeCell ref="A10247:F10247"/>
    <mergeCell ref="A10248:F10248"/>
    <mergeCell ref="A10249:F10249"/>
    <mergeCell ref="A10250:F10250"/>
    <mergeCell ref="A10251:F10251"/>
    <mergeCell ref="A10252:F10252"/>
    <mergeCell ref="A10253:F10253"/>
    <mergeCell ref="A10254:F10254"/>
    <mergeCell ref="A10255:F10255"/>
    <mergeCell ref="A10256:G10256"/>
    <mergeCell ref="A10261:F10261"/>
    <mergeCell ref="A10262:F10262"/>
    <mergeCell ref="A10263:F10263"/>
    <mergeCell ref="A10264:F10264"/>
    <mergeCell ref="A10265:F10265"/>
    <mergeCell ref="A10266:F10266"/>
    <mergeCell ref="A10267:F10267"/>
    <mergeCell ref="A10268:F10268"/>
    <mergeCell ref="A10269:F10269"/>
    <mergeCell ref="A10270:F10270"/>
    <mergeCell ref="A10271:G10271"/>
    <mergeCell ref="A10276:F10276"/>
    <mergeCell ref="A10277:F10277"/>
    <mergeCell ref="A10278:F10278"/>
    <mergeCell ref="A10279:F10279"/>
    <mergeCell ref="A10280:F10280"/>
    <mergeCell ref="A10281:F10281"/>
    <mergeCell ref="A10282:F10282"/>
    <mergeCell ref="A10283:F10283"/>
    <mergeCell ref="A10284:F10284"/>
    <mergeCell ref="A10285:F10285"/>
    <mergeCell ref="A10286:G10286"/>
    <mergeCell ref="A10291:F10291"/>
    <mergeCell ref="A10292:F10292"/>
    <mergeCell ref="A10293:F10293"/>
    <mergeCell ref="A10294:F10294"/>
    <mergeCell ref="A10295:F10295"/>
    <mergeCell ref="A10296:F10296"/>
    <mergeCell ref="A10297:F10297"/>
    <mergeCell ref="A10298:F10298"/>
    <mergeCell ref="A10299:F10299"/>
    <mergeCell ref="A10300:F10300"/>
    <mergeCell ref="A10301:G10301"/>
    <mergeCell ref="A10306:F10306"/>
    <mergeCell ref="A10307:F10307"/>
    <mergeCell ref="A10308:F10308"/>
    <mergeCell ref="A10309:F10309"/>
    <mergeCell ref="A10310:F10310"/>
    <mergeCell ref="A10311:F10311"/>
    <mergeCell ref="A10312:F10312"/>
    <mergeCell ref="A10313:F10313"/>
    <mergeCell ref="A10314:F10314"/>
    <mergeCell ref="A10315:F10315"/>
    <mergeCell ref="A10316:G10316"/>
    <mergeCell ref="A10320:F10320"/>
    <mergeCell ref="A10321:F10321"/>
    <mergeCell ref="A10322:F10322"/>
    <mergeCell ref="A10323:F10323"/>
    <mergeCell ref="A10324:F10324"/>
    <mergeCell ref="A10325:F10325"/>
    <mergeCell ref="A10326:F10326"/>
    <mergeCell ref="A10327:F10327"/>
    <mergeCell ref="A10328:F10328"/>
    <mergeCell ref="A10329:F10329"/>
    <mergeCell ref="A10330:G10330"/>
    <mergeCell ref="A10334:F10334"/>
    <mergeCell ref="A10335:F10335"/>
    <mergeCell ref="A10336:F10336"/>
    <mergeCell ref="A10337:F10337"/>
    <mergeCell ref="A10338:F10338"/>
    <mergeCell ref="A10339:F10339"/>
    <mergeCell ref="A10340:F10340"/>
    <mergeCell ref="A10341:F10341"/>
    <mergeCell ref="A10342:F10342"/>
    <mergeCell ref="A10343:F10343"/>
    <mergeCell ref="A10344:G10344"/>
    <mergeCell ref="A10349:F10349"/>
    <mergeCell ref="A10350:F10350"/>
    <mergeCell ref="A10351:F10351"/>
    <mergeCell ref="A10352:F10352"/>
    <mergeCell ref="A10353:F10353"/>
    <mergeCell ref="A10354:F10354"/>
    <mergeCell ref="A10355:F10355"/>
    <mergeCell ref="A10356:F10356"/>
    <mergeCell ref="A10357:F10357"/>
    <mergeCell ref="A10358:F10358"/>
    <mergeCell ref="A10359:G10359"/>
    <mergeCell ref="A10365:F10365"/>
    <mergeCell ref="A10366:F10366"/>
    <mergeCell ref="A10367:F10367"/>
    <mergeCell ref="A10368:F10368"/>
    <mergeCell ref="A10369:F10369"/>
    <mergeCell ref="A10370:F10370"/>
    <mergeCell ref="A10371:F10371"/>
    <mergeCell ref="A10372:F10372"/>
    <mergeCell ref="A10373:F10373"/>
    <mergeCell ref="A10374:F10374"/>
    <mergeCell ref="A10375:G10375"/>
    <mergeCell ref="A10381:F10381"/>
    <mergeCell ref="A10382:F10382"/>
    <mergeCell ref="A10383:F10383"/>
    <mergeCell ref="A10384:F10384"/>
    <mergeCell ref="A10385:F10385"/>
    <mergeCell ref="A10386:F10386"/>
    <mergeCell ref="A10387:F10387"/>
    <mergeCell ref="A10388:F10388"/>
    <mergeCell ref="A10389:F10389"/>
    <mergeCell ref="A10390:F10390"/>
    <mergeCell ref="A10391:G10391"/>
    <mergeCell ref="A10397:F10397"/>
    <mergeCell ref="A10398:F10398"/>
    <mergeCell ref="A10399:F10399"/>
    <mergeCell ref="A10400:F10400"/>
    <mergeCell ref="A10401:F10401"/>
    <mergeCell ref="A10402:F10402"/>
    <mergeCell ref="A10403:F10403"/>
    <mergeCell ref="A10404:F10404"/>
    <mergeCell ref="A10405:F10405"/>
    <mergeCell ref="A10406:F10406"/>
    <mergeCell ref="A10407:G10407"/>
    <mergeCell ref="A10412:F10412"/>
    <mergeCell ref="A10413:F10413"/>
    <mergeCell ref="A10414:F10414"/>
    <mergeCell ref="A10415:F10415"/>
    <mergeCell ref="A10416:F10416"/>
    <mergeCell ref="A10417:F10417"/>
    <mergeCell ref="A10418:F10418"/>
    <mergeCell ref="A10419:F10419"/>
    <mergeCell ref="A10420:F10420"/>
    <mergeCell ref="A10421:F10421"/>
    <mergeCell ref="A10422:G10422"/>
    <mergeCell ref="A10427:F10427"/>
    <mergeCell ref="A10428:F10428"/>
    <mergeCell ref="A10429:F10429"/>
    <mergeCell ref="A10430:F10430"/>
    <mergeCell ref="A10431:F10431"/>
    <mergeCell ref="A10432:F10432"/>
    <mergeCell ref="A10433:F10433"/>
    <mergeCell ref="A10434:F10434"/>
    <mergeCell ref="A10435:F10435"/>
    <mergeCell ref="A10436:F10436"/>
    <mergeCell ref="A10437:G10437"/>
    <mergeCell ref="A10442:F10442"/>
    <mergeCell ref="A10443:F10443"/>
    <mergeCell ref="A10444:F10444"/>
    <mergeCell ref="A10445:F10445"/>
    <mergeCell ref="A10446:F10446"/>
    <mergeCell ref="A10447:F10447"/>
    <mergeCell ref="A10448:F10448"/>
    <mergeCell ref="A10449:F10449"/>
    <mergeCell ref="A10450:F10450"/>
    <mergeCell ref="A10451:F10451"/>
    <mergeCell ref="A10452:G10452"/>
    <mergeCell ref="A10458:F10458"/>
    <mergeCell ref="A10459:F10459"/>
    <mergeCell ref="A10460:F10460"/>
    <mergeCell ref="A10461:F10461"/>
    <mergeCell ref="A10462:F10462"/>
    <mergeCell ref="A10463:F10463"/>
    <mergeCell ref="A10464:F10464"/>
    <mergeCell ref="A10465:F10465"/>
    <mergeCell ref="A10466:F10466"/>
    <mergeCell ref="A10467:F10467"/>
    <mergeCell ref="A10468:G10468"/>
    <mergeCell ref="A10474:F10474"/>
    <mergeCell ref="A10475:F10475"/>
    <mergeCell ref="A10476:F10476"/>
    <mergeCell ref="A10477:F10477"/>
    <mergeCell ref="A10478:F10478"/>
    <mergeCell ref="A10479:F10479"/>
    <mergeCell ref="A10480:F10480"/>
    <mergeCell ref="A10481:F10481"/>
    <mergeCell ref="A10482:F10482"/>
    <mergeCell ref="A10483:F10483"/>
    <mergeCell ref="A10484:G10484"/>
    <mergeCell ref="A10490:F10490"/>
    <mergeCell ref="A10491:F10491"/>
    <mergeCell ref="A10492:F10492"/>
    <mergeCell ref="A10493:F10493"/>
    <mergeCell ref="A10494:F10494"/>
    <mergeCell ref="A10495:F10495"/>
    <mergeCell ref="A10496:F10496"/>
    <mergeCell ref="A10497:F10497"/>
    <mergeCell ref="A10498:F10498"/>
    <mergeCell ref="A10499:F10499"/>
    <mergeCell ref="A10500:G10500"/>
    <mergeCell ref="A10506:F10506"/>
    <mergeCell ref="A10507:F10507"/>
    <mergeCell ref="A10508:F10508"/>
    <mergeCell ref="A10509:F10509"/>
    <mergeCell ref="A10510:F10510"/>
    <mergeCell ref="A10511:F10511"/>
    <mergeCell ref="A10512:F10512"/>
    <mergeCell ref="A10513:F10513"/>
    <mergeCell ref="A10514:F10514"/>
    <mergeCell ref="A10515:F10515"/>
    <mergeCell ref="A10516:G10516"/>
    <mergeCell ref="A10522:F10522"/>
    <mergeCell ref="A10523:F10523"/>
    <mergeCell ref="A10524:F10524"/>
    <mergeCell ref="A10525:F10525"/>
    <mergeCell ref="A10526:F10526"/>
    <mergeCell ref="A10527:F10527"/>
    <mergeCell ref="A10528:F10528"/>
    <mergeCell ref="A10529:F10529"/>
    <mergeCell ref="A10530:F10530"/>
    <mergeCell ref="A10531:F10531"/>
    <mergeCell ref="A10532:G10532"/>
    <mergeCell ref="A10537:F10537"/>
    <mergeCell ref="A10538:F10538"/>
    <mergeCell ref="A10539:F10539"/>
    <mergeCell ref="A10540:F10540"/>
    <mergeCell ref="A10541:F10541"/>
    <mergeCell ref="A10542:F10542"/>
    <mergeCell ref="A10543:F10543"/>
    <mergeCell ref="A10544:F10544"/>
    <mergeCell ref="A10545:F10545"/>
    <mergeCell ref="A10546:F10546"/>
    <mergeCell ref="A10547:G10547"/>
    <mergeCell ref="A10552:F10552"/>
    <mergeCell ref="A10553:F10553"/>
    <mergeCell ref="A10554:F10554"/>
    <mergeCell ref="A10555:F10555"/>
    <mergeCell ref="A10556:F10556"/>
    <mergeCell ref="A10557:F10557"/>
    <mergeCell ref="A10558:F10558"/>
    <mergeCell ref="A10559:F10559"/>
    <mergeCell ref="A10560:F10560"/>
    <mergeCell ref="A10561:F10561"/>
    <mergeCell ref="A10562:G10562"/>
    <mergeCell ref="A10567:F10567"/>
    <mergeCell ref="A10568:F10568"/>
    <mergeCell ref="A10569:F10569"/>
    <mergeCell ref="A10570:F10570"/>
    <mergeCell ref="A10571:F10571"/>
    <mergeCell ref="A10572:F10572"/>
    <mergeCell ref="A10573:F10573"/>
    <mergeCell ref="A10574:F10574"/>
    <mergeCell ref="A10575:F10575"/>
    <mergeCell ref="A10576:F10576"/>
    <mergeCell ref="A10577:G10577"/>
    <mergeCell ref="A10583:F10583"/>
    <mergeCell ref="A10584:F10584"/>
    <mergeCell ref="A10585:F10585"/>
    <mergeCell ref="A10586:F10586"/>
    <mergeCell ref="A10587:F10587"/>
    <mergeCell ref="A10588:F10588"/>
    <mergeCell ref="A10589:F10589"/>
    <mergeCell ref="A10590:F10590"/>
    <mergeCell ref="A10591:F10591"/>
    <mergeCell ref="A10592:F10592"/>
    <mergeCell ref="A10593:G10593"/>
    <mergeCell ref="A10599:F10599"/>
    <mergeCell ref="A10600:F10600"/>
    <mergeCell ref="A10601:F10601"/>
    <mergeCell ref="A10602:F10602"/>
    <mergeCell ref="A10603:F10603"/>
    <mergeCell ref="A10604:F10604"/>
    <mergeCell ref="A10605:F10605"/>
    <mergeCell ref="A10606:F10606"/>
    <mergeCell ref="A10607:F10607"/>
    <mergeCell ref="A10608:F10608"/>
    <mergeCell ref="A10609:G10609"/>
    <mergeCell ref="B10610:G10610"/>
    <mergeCell ref="A10615:F10615"/>
    <mergeCell ref="A10616:F10616"/>
    <mergeCell ref="A10617:F10617"/>
    <mergeCell ref="A10618:F10618"/>
    <mergeCell ref="A10619:F10619"/>
    <mergeCell ref="A10620:F10620"/>
    <mergeCell ref="A10621:F10621"/>
    <mergeCell ref="A10622:F10622"/>
    <mergeCell ref="A10623:F10623"/>
    <mergeCell ref="A10624:F10624"/>
    <mergeCell ref="A10625:G10625"/>
    <mergeCell ref="B10626:G10626"/>
    <mergeCell ref="A10631:F10631"/>
    <mergeCell ref="A10632:F10632"/>
    <mergeCell ref="A10633:F10633"/>
    <mergeCell ref="A10634:F10634"/>
    <mergeCell ref="A10635:F10635"/>
    <mergeCell ref="A10636:F10636"/>
    <mergeCell ref="A10637:F10637"/>
    <mergeCell ref="A10638:F10638"/>
    <mergeCell ref="A10639:F10639"/>
    <mergeCell ref="A10640:F10640"/>
    <mergeCell ref="A10641:G10641"/>
    <mergeCell ref="A10646:F10646"/>
    <mergeCell ref="A10647:F10647"/>
    <mergeCell ref="A10648:F10648"/>
    <mergeCell ref="A10649:F10649"/>
    <mergeCell ref="A10650:F10650"/>
    <mergeCell ref="A10651:F10651"/>
    <mergeCell ref="A10652:F10652"/>
    <mergeCell ref="A10653:F10653"/>
    <mergeCell ref="A10654:F10654"/>
    <mergeCell ref="A10655:F10655"/>
    <mergeCell ref="A10656:G10656"/>
    <mergeCell ref="B10657:G10657"/>
    <mergeCell ref="B10658:G10658"/>
    <mergeCell ref="A10661:F10661"/>
    <mergeCell ref="A10662:F10662"/>
    <mergeCell ref="A10663:F10663"/>
    <mergeCell ref="A10664:F10664"/>
    <mergeCell ref="A10665:F10665"/>
    <mergeCell ref="A10666:F10666"/>
    <mergeCell ref="A10667:F10667"/>
    <mergeCell ref="A10668:F10668"/>
    <mergeCell ref="A10669:F10669"/>
    <mergeCell ref="A10670:F10670"/>
    <mergeCell ref="A10671:G10671"/>
    <mergeCell ref="A10674:F10674"/>
    <mergeCell ref="A10675:F10675"/>
    <mergeCell ref="A10676:F10676"/>
    <mergeCell ref="A10677:F10677"/>
    <mergeCell ref="A10678:F10678"/>
    <mergeCell ref="A10679:F10679"/>
    <mergeCell ref="A10680:F10680"/>
    <mergeCell ref="A10681:F10681"/>
    <mergeCell ref="A10682:F10682"/>
    <mergeCell ref="A10683:F10683"/>
    <mergeCell ref="A10684:G10684"/>
    <mergeCell ref="A10700:F10700"/>
    <mergeCell ref="A10701:F10701"/>
    <mergeCell ref="A10702:F10702"/>
    <mergeCell ref="A10703:F10703"/>
    <mergeCell ref="A10704:F10704"/>
    <mergeCell ref="A10705:F10705"/>
    <mergeCell ref="A10706:F10706"/>
    <mergeCell ref="A10707:F10707"/>
    <mergeCell ref="A10708:F10708"/>
    <mergeCell ref="A10709:F10709"/>
    <mergeCell ref="A10710:G10710"/>
    <mergeCell ref="A10716:F10716"/>
    <mergeCell ref="A10717:F10717"/>
    <mergeCell ref="A10718:F10718"/>
    <mergeCell ref="A10719:F10719"/>
    <mergeCell ref="A10720:F10720"/>
    <mergeCell ref="A10721:F10721"/>
    <mergeCell ref="A10722:F10722"/>
    <mergeCell ref="A10723:F10723"/>
    <mergeCell ref="A10724:F10724"/>
    <mergeCell ref="A10725:F10725"/>
    <mergeCell ref="A10726:G10726"/>
    <mergeCell ref="A10732:F10732"/>
    <mergeCell ref="A10733:F10733"/>
    <mergeCell ref="A10734:F10734"/>
    <mergeCell ref="A10735:F10735"/>
    <mergeCell ref="A10736:F10736"/>
    <mergeCell ref="A10737:F10737"/>
    <mergeCell ref="A10738:F10738"/>
    <mergeCell ref="A10739:F10739"/>
    <mergeCell ref="A10740:F10740"/>
    <mergeCell ref="A10741:F10741"/>
    <mergeCell ref="A10742:G10742"/>
    <mergeCell ref="A10750:F10750"/>
    <mergeCell ref="A10751:F10751"/>
    <mergeCell ref="A10752:F10752"/>
    <mergeCell ref="A10753:F10753"/>
    <mergeCell ref="A10754:F10754"/>
    <mergeCell ref="A10755:F10755"/>
    <mergeCell ref="A10756:F10756"/>
    <mergeCell ref="A10757:F10757"/>
    <mergeCell ref="A10758:F10758"/>
    <mergeCell ref="A10759:F10759"/>
    <mergeCell ref="A10760:G10760"/>
    <mergeCell ref="A10768:F10768"/>
    <mergeCell ref="A10769:F10769"/>
    <mergeCell ref="A10770:F10770"/>
    <mergeCell ref="A10771:F10771"/>
    <mergeCell ref="A10772:F10772"/>
    <mergeCell ref="A10773:F10773"/>
    <mergeCell ref="A10774:F10774"/>
    <mergeCell ref="A10775:F10775"/>
    <mergeCell ref="A10776:F10776"/>
    <mergeCell ref="A10777:F10777"/>
    <mergeCell ref="A10778:G10778"/>
    <mergeCell ref="A10786:F10786"/>
    <mergeCell ref="A10787:F10787"/>
    <mergeCell ref="A10788:F10788"/>
    <mergeCell ref="A10789:F10789"/>
    <mergeCell ref="A10790:F10790"/>
    <mergeCell ref="A10791:F10791"/>
    <mergeCell ref="A10792:F10792"/>
    <mergeCell ref="A10793:F10793"/>
    <mergeCell ref="A10794:F10794"/>
    <mergeCell ref="A10795:F10795"/>
    <mergeCell ref="A10796:G10796"/>
    <mergeCell ref="A10804:F10804"/>
    <mergeCell ref="A10805:F10805"/>
    <mergeCell ref="A10806:F10806"/>
    <mergeCell ref="A10807:F10807"/>
    <mergeCell ref="A10808:F10808"/>
    <mergeCell ref="A10809:F10809"/>
    <mergeCell ref="A10810:F10810"/>
    <mergeCell ref="A10811:F10811"/>
    <mergeCell ref="A10812:F10812"/>
    <mergeCell ref="A10813:F10813"/>
    <mergeCell ref="A10814:G10814"/>
    <mergeCell ref="A10822:F10822"/>
    <mergeCell ref="A10823:F10823"/>
    <mergeCell ref="A10824:F10824"/>
    <mergeCell ref="A10825:F10825"/>
    <mergeCell ref="A10826:F10826"/>
    <mergeCell ref="A10827:F10827"/>
    <mergeCell ref="A10828:F10828"/>
    <mergeCell ref="A10829:F10829"/>
    <mergeCell ref="A10830:F10830"/>
    <mergeCell ref="A10831:F10831"/>
    <mergeCell ref="A10832:G10832"/>
    <mergeCell ref="A10840:F10840"/>
    <mergeCell ref="A10841:F10841"/>
    <mergeCell ref="A10842:F10842"/>
    <mergeCell ref="A10843:F10843"/>
    <mergeCell ref="A10844:F10844"/>
    <mergeCell ref="A10845:F10845"/>
    <mergeCell ref="A10846:F10846"/>
    <mergeCell ref="A10847:F10847"/>
    <mergeCell ref="A10848:F10848"/>
    <mergeCell ref="A10849:F10849"/>
    <mergeCell ref="A10850:G10850"/>
    <mergeCell ref="A10858:F10858"/>
    <mergeCell ref="A10859:F10859"/>
    <mergeCell ref="A10860:F10860"/>
    <mergeCell ref="A10861:F10861"/>
    <mergeCell ref="A10862:F10862"/>
    <mergeCell ref="A10863:F10863"/>
    <mergeCell ref="A10864:F10864"/>
    <mergeCell ref="A10865:F10865"/>
    <mergeCell ref="A10866:F10866"/>
    <mergeCell ref="A10867:F10867"/>
    <mergeCell ref="A10868:G10868"/>
    <mergeCell ref="A10874:F10874"/>
    <mergeCell ref="A10875:F10875"/>
    <mergeCell ref="A10876:F10876"/>
    <mergeCell ref="A10877:F10877"/>
    <mergeCell ref="A10878:F10878"/>
    <mergeCell ref="A10879:F10879"/>
    <mergeCell ref="A10880:F10880"/>
    <mergeCell ref="A10881:F10881"/>
    <mergeCell ref="A10882:F10882"/>
    <mergeCell ref="A10883:F10883"/>
    <mergeCell ref="A10884:G10884"/>
    <mergeCell ref="A10892:F10892"/>
    <mergeCell ref="A10893:F10893"/>
    <mergeCell ref="A10894:F10894"/>
    <mergeCell ref="A10895:F10895"/>
    <mergeCell ref="A10896:F10896"/>
    <mergeCell ref="A10897:F10897"/>
    <mergeCell ref="A10898:F10898"/>
    <mergeCell ref="A10899:F10899"/>
    <mergeCell ref="A10900:F10900"/>
    <mergeCell ref="A10901:F10901"/>
    <mergeCell ref="A10902:G10902"/>
    <mergeCell ref="A10910:F10910"/>
    <mergeCell ref="A10911:F10911"/>
    <mergeCell ref="A10912:F10912"/>
    <mergeCell ref="A10913:F10913"/>
    <mergeCell ref="A10914:F10914"/>
    <mergeCell ref="A10915:F10915"/>
    <mergeCell ref="A10916:F10916"/>
    <mergeCell ref="A10917:F10917"/>
    <mergeCell ref="A10918:F10918"/>
    <mergeCell ref="A10919:F10919"/>
    <mergeCell ref="A10920:G10920"/>
    <mergeCell ref="A10926:F10926"/>
    <mergeCell ref="A10927:F10927"/>
    <mergeCell ref="A10928:F10928"/>
    <mergeCell ref="A10929:F10929"/>
    <mergeCell ref="A10930:F10930"/>
    <mergeCell ref="A10931:F10931"/>
    <mergeCell ref="A10932:F10932"/>
    <mergeCell ref="A10933:F10933"/>
    <mergeCell ref="A10934:F10934"/>
    <mergeCell ref="A10935:F10935"/>
    <mergeCell ref="A10936:G10936"/>
    <mergeCell ref="A10942:F10942"/>
    <mergeCell ref="A10943:F10943"/>
    <mergeCell ref="A10944:F10944"/>
    <mergeCell ref="A10945:F10945"/>
    <mergeCell ref="A10946:F10946"/>
    <mergeCell ref="A10947:F10947"/>
    <mergeCell ref="A10948:F10948"/>
    <mergeCell ref="A10949:F10949"/>
    <mergeCell ref="A10950:F10950"/>
    <mergeCell ref="A10951:F10951"/>
    <mergeCell ref="A10952:G10952"/>
    <mergeCell ref="A10958:F10958"/>
    <mergeCell ref="A10959:F10959"/>
    <mergeCell ref="A10960:F10960"/>
    <mergeCell ref="A10961:F10961"/>
    <mergeCell ref="A10962:F10962"/>
    <mergeCell ref="A10963:F10963"/>
    <mergeCell ref="A10964:F10964"/>
    <mergeCell ref="A10965:F10965"/>
    <mergeCell ref="A10966:F10966"/>
    <mergeCell ref="A10967:F10967"/>
    <mergeCell ref="A10968:G10968"/>
    <mergeCell ref="A10974:F10974"/>
    <mergeCell ref="A10975:F10975"/>
    <mergeCell ref="A10976:F10976"/>
    <mergeCell ref="A10977:F10977"/>
    <mergeCell ref="A10978:F10978"/>
    <mergeCell ref="A10979:F10979"/>
    <mergeCell ref="A10980:F10980"/>
    <mergeCell ref="A10981:F10981"/>
    <mergeCell ref="A10982:F10982"/>
    <mergeCell ref="A10983:F10983"/>
    <mergeCell ref="A10984:G10984"/>
    <mergeCell ref="A10990:F10990"/>
    <mergeCell ref="A10991:F10991"/>
    <mergeCell ref="A10992:F10992"/>
    <mergeCell ref="A10993:F10993"/>
    <mergeCell ref="A10994:F10994"/>
    <mergeCell ref="A10995:F10995"/>
    <mergeCell ref="A10996:F10996"/>
    <mergeCell ref="A10997:F10997"/>
    <mergeCell ref="A10998:F10998"/>
    <mergeCell ref="A10999:F10999"/>
    <mergeCell ref="A11000:G11000"/>
    <mergeCell ref="A11008:F11008"/>
    <mergeCell ref="A11009:F11009"/>
    <mergeCell ref="A11010:F11010"/>
    <mergeCell ref="A11011:F11011"/>
    <mergeCell ref="A11012:F11012"/>
    <mergeCell ref="A11013:F11013"/>
    <mergeCell ref="A11014:F11014"/>
    <mergeCell ref="A11015:F11015"/>
    <mergeCell ref="A11016:F11016"/>
    <mergeCell ref="A11017:F11017"/>
    <mergeCell ref="A11018:G11018"/>
    <mergeCell ref="A11026:F11026"/>
    <mergeCell ref="A11027:F11027"/>
    <mergeCell ref="A11028:F11028"/>
    <mergeCell ref="A11029:F11029"/>
    <mergeCell ref="A11030:F11030"/>
    <mergeCell ref="A11031:F11031"/>
    <mergeCell ref="A11032:F11032"/>
    <mergeCell ref="A11033:F11033"/>
    <mergeCell ref="A11034:F11034"/>
    <mergeCell ref="A11035:F11035"/>
    <mergeCell ref="A11036:G11036"/>
    <mergeCell ref="A11044:F11044"/>
    <mergeCell ref="A11045:F11045"/>
    <mergeCell ref="A11046:F11046"/>
    <mergeCell ref="A11047:F11047"/>
    <mergeCell ref="A11048:F11048"/>
    <mergeCell ref="A11049:F11049"/>
    <mergeCell ref="A11050:F11050"/>
    <mergeCell ref="A11051:F11051"/>
    <mergeCell ref="A11052:F11052"/>
    <mergeCell ref="A11053:F11053"/>
    <mergeCell ref="A11054:G11054"/>
    <mergeCell ref="A11060:F11060"/>
    <mergeCell ref="A11061:F11061"/>
    <mergeCell ref="A11062:F11062"/>
    <mergeCell ref="A11063:F11063"/>
    <mergeCell ref="A11064:F11064"/>
    <mergeCell ref="A11065:F11065"/>
    <mergeCell ref="A11066:F11066"/>
    <mergeCell ref="A11067:F11067"/>
    <mergeCell ref="A11068:F11068"/>
    <mergeCell ref="A11069:F11069"/>
    <mergeCell ref="A11070:G11070"/>
    <mergeCell ref="A11076:F11076"/>
    <mergeCell ref="A11077:F11077"/>
    <mergeCell ref="A11078:F11078"/>
    <mergeCell ref="A11079:F11079"/>
    <mergeCell ref="A11080:F11080"/>
    <mergeCell ref="A11081:F11081"/>
    <mergeCell ref="A11082:F11082"/>
    <mergeCell ref="A11083:F11083"/>
    <mergeCell ref="A11084:F11084"/>
    <mergeCell ref="A11085:F11085"/>
    <mergeCell ref="A11086:G11086"/>
    <mergeCell ref="A11090:F11090"/>
    <mergeCell ref="A11091:F11091"/>
    <mergeCell ref="A11092:F11092"/>
    <mergeCell ref="A11093:F11093"/>
    <mergeCell ref="A11094:F11094"/>
    <mergeCell ref="A11095:F11095"/>
    <mergeCell ref="A11096:F11096"/>
    <mergeCell ref="A11097:F11097"/>
    <mergeCell ref="A11098:F11098"/>
    <mergeCell ref="A11099:F11099"/>
    <mergeCell ref="A11100:G11100"/>
    <mergeCell ref="A11105:F11105"/>
    <mergeCell ref="A11106:F11106"/>
    <mergeCell ref="A11107:F11107"/>
    <mergeCell ref="A11108:F11108"/>
    <mergeCell ref="A11109:F11109"/>
    <mergeCell ref="A11110:F11110"/>
    <mergeCell ref="A11111:F11111"/>
    <mergeCell ref="A11112:F11112"/>
    <mergeCell ref="A11113:F11113"/>
    <mergeCell ref="A11114:F11114"/>
    <mergeCell ref="A11115:G11115"/>
    <mergeCell ref="A11123:F11123"/>
    <mergeCell ref="A11124:F11124"/>
    <mergeCell ref="A11125:F11125"/>
    <mergeCell ref="A11126:F11126"/>
    <mergeCell ref="A11127:F11127"/>
    <mergeCell ref="A11128:F11128"/>
    <mergeCell ref="A11129:F11129"/>
    <mergeCell ref="A11130:F11130"/>
    <mergeCell ref="A11131:F11131"/>
    <mergeCell ref="A11132:F11132"/>
    <mergeCell ref="A11133:G11133"/>
    <mergeCell ref="A11138:F11138"/>
    <mergeCell ref="A11139:F11139"/>
    <mergeCell ref="A11140:F11140"/>
    <mergeCell ref="A11141:F11141"/>
    <mergeCell ref="A11142:F11142"/>
    <mergeCell ref="A11143:F11143"/>
    <mergeCell ref="A11144:F11144"/>
    <mergeCell ref="A11145:F11145"/>
    <mergeCell ref="A11146:F11146"/>
    <mergeCell ref="A11147:F11147"/>
    <mergeCell ref="A11148:G11148"/>
    <mergeCell ref="B11149:G11149"/>
    <mergeCell ref="A11152:F11152"/>
    <mergeCell ref="A11153:F11153"/>
    <mergeCell ref="A11154:F11154"/>
    <mergeCell ref="A11155:F11155"/>
    <mergeCell ref="A11156:F11156"/>
    <mergeCell ref="A11157:F11157"/>
    <mergeCell ref="A11158:F11158"/>
    <mergeCell ref="A11159:F11159"/>
    <mergeCell ref="A11160:F11160"/>
    <mergeCell ref="A11161:F11161"/>
    <mergeCell ref="A11162:G11162"/>
    <mergeCell ref="A11165:F11165"/>
    <mergeCell ref="A11166:F11166"/>
    <mergeCell ref="A11167:F11167"/>
    <mergeCell ref="A11168:F11168"/>
    <mergeCell ref="A11169:F11169"/>
    <mergeCell ref="A11170:F11170"/>
    <mergeCell ref="A11171:F11171"/>
    <mergeCell ref="A11172:F11172"/>
    <mergeCell ref="A11173:F11173"/>
    <mergeCell ref="A11174:F11174"/>
    <mergeCell ref="A11175:G11175"/>
    <mergeCell ref="A11181:F11181"/>
    <mergeCell ref="A11182:F11182"/>
    <mergeCell ref="A11183:F11183"/>
    <mergeCell ref="A11184:F11184"/>
    <mergeCell ref="A11185:F11185"/>
    <mergeCell ref="A11186:F11186"/>
    <mergeCell ref="A11187:F11187"/>
    <mergeCell ref="A11188:F11188"/>
    <mergeCell ref="A11189:F11189"/>
    <mergeCell ref="A11190:F11190"/>
    <mergeCell ref="A11191:G11191"/>
    <mergeCell ref="A11202:F11202"/>
    <mergeCell ref="A11203:F11203"/>
    <mergeCell ref="A11204:F11204"/>
    <mergeCell ref="A11205:F11205"/>
    <mergeCell ref="A11206:F11206"/>
    <mergeCell ref="A11207:F11207"/>
    <mergeCell ref="A11208:F11208"/>
    <mergeCell ref="A11209:F11209"/>
    <mergeCell ref="A11210:F11210"/>
    <mergeCell ref="A11211:F11211"/>
    <mergeCell ref="A11212:G11212"/>
    <mergeCell ref="A11222:F11222"/>
    <mergeCell ref="A11223:F11223"/>
    <mergeCell ref="A11224:F11224"/>
    <mergeCell ref="A11225:F11225"/>
    <mergeCell ref="A11226:F11226"/>
    <mergeCell ref="A11227:F11227"/>
    <mergeCell ref="A11228:F11228"/>
    <mergeCell ref="A11229:F11229"/>
    <mergeCell ref="A11230:F11230"/>
    <mergeCell ref="A11231:F11231"/>
    <mergeCell ref="A11232:G11232"/>
    <mergeCell ref="A11238:F11238"/>
    <mergeCell ref="A11239:F11239"/>
    <mergeCell ref="A11240:F11240"/>
    <mergeCell ref="A11241:F11241"/>
    <mergeCell ref="A11242:F11242"/>
    <mergeCell ref="A11243:F11243"/>
    <mergeCell ref="A11244:F11244"/>
    <mergeCell ref="A11245:F11245"/>
    <mergeCell ref="A11246:F11246"/>
    <mergeCell ref="A11247:F11247"/>
    <mergeCell ref="A11248:G11248"/>
    <mergeCell ref="A11256:F11256"/>
    <mergeCell ref="A11257:F11257"/>
    <mergeCell ref="A11258:F11258"/>
    <mergeCell ref="A11259:F11259"/>
    <mergeCell ref="A11260:F11260"/>
    <mergeCell ref="A11261:F11261"/>
    <mergeCell ref="A11262:F11262"/>
    <mergeCell ref="A11263:F11263"/>
    <mergeCell ref="A11264:F11264"/>
    <mergeCell ref="A11265:F11265"/>
    <mergeCell ref="A11266:G11266"/>
    <mergeCell ref="A11274:F11274"/>
    <mergeCell ref="A11275:F11275"/>
    <mergeCell ref="A11276:F11276"/>
    <mergeCell ref="A11277:F11277"/>
    <mergeCell ref="A11278:F11278"/>
    <mergeCell ref="A11279:F11279"/>
    <mergeCell ref="A11280:F11280"/>
    <mergeCell ref="A11281:F11281"/>
    <mergeCell ref="A11282:F11282"/>
    <mergeCell ref="A11283:F11283"/>
    <mergeCell ref="A11284:G11284"/>
    <mergeCell ref="A11292:F11292"/>
    <mergeCell ref="A11293:F11293"/>
    <mergeCell ref="A11294:F11294"/>
    <mergeCell ref="A11295:F11295"/>
    <mergeCell ref="A11296:F11296"/>
    <mergeCell ref="A11297:F11297"/>
    <mergeCell ref="A11298:F11298"/>
    <mergeCell ref="A11299:F11299"/>
    <mergeCell ref="A11300:F11300"/>
    <mergeCell ref="A11301:F11301"/>
    <mergeCell ref="A11302:G11302"/>
    <mergeCell ref="A11310:F11310"/>
    <mergeCell ref="A11311:F11311"/>
    <mergeCell ref="A11312:F11312"/>
    <mergeCell ref="A11313:F11313"/>
    <mergeCell ref="A11314:F11314"/>
    <mergeCell ref="A11315:F11315"/>
    <mergeCell ref="A11316:F11316"/>
    <mergeCell ref="A11317:F11317"/>
    <mergeCell ref="A11318:F11318"/>
    <mergeCell ref="A11319:F11319"/>
    <mergeCell ref="A11320:G11320"/>
    <mergeCell ref="A11327:F11327"/>
    <mergeCell ref="A11328:F11328"/>
    <mergeCell ref="A11329:F11329"/>
    <mergeCell ref="A11330:F11330"/>
    <mergeCell ref="A11331:F11331"/>
    <mergeCell ref="A11332:F11332"/>
    <mergeCell ref="A11333:F11333"/>
    <mergeCell ref="A11334:F11334"/>
    <mergeCell ref="A11335:F11335"/>
    <mergeCell ref="A11336:F11336"/>
    <mergeCell ref="A11337:G11337"/>
    <mergeCell ref="A11344:F11344"/>
    <mergeCell ref="A11345:F11345"/>
    <mergeCell ref="A11346:F11346"/>
    <mergeCell ref="A11347:F11347"/>
    <mergeCell ref="A11348:F11348"/>
    <mergeCell ref="A11349:F11349"/>
    <mergeCell ref="A11350:F11350"/>
    <mergeCell ref="A11351:F11351"/>
    <mergeCell ref="A11352:F11352"/>
    <mergeCell ref="A11353:F11353"/>
    <mergeCell ref="A11354:G11354"/>
    <mergeCell ref="A11361:F11361"/>
    <mergeCell ref="A11362:F11362"/>
    <mergeCell ref="A11363:F11363"/>
    <mergeCell ref="A11364:F11364"/>
    <mergeCell ref="A11365:F11365"/>
    <mergeCell ref="A11366:F11366"/>
    <mergeCell ref="A11367:F11367"/>
    <mergeCell ref="A11368:F11368"/>
    <mergeCell ref="A11369:F11369"/>
    <mergeCell ref="A11370:F11370"/>
    <mergeCell ref="A11371:G11371"/>
    <mergeCell ref="A11378:F11378"/>
    <mergeCell ref="A11379:F11379"/>
    <mergeCell ref="A11380:F11380"/>
    <mergeCell ref="A11381:F11381"/>
    <mergeCell ref="A11382:F11382"/>
    <mergeCell ref="A11383:F11383"/>
    <mergeCell ref="A11384:F11384"/>
    <mergeCell ref="A11385:F11385"/>
    <mergeCell ref="A11386:F11386"/>
    <mergeCell ref="A11387:F11387"/>
    <mergeCell ref="A11388:G11388"/>
    <mergeCell ref="A11396:F11396"/>
    <mergeCell ref="A11397:F11397"/>
    <mergeCell ref="A11398:F11398"/>
    <mergeCell ref="A11399:F11399"/>
    <mergeCell ref="A11400:F11400"/>
    <mergeCell ref="A11401:F11401"/>
    <mergeCell ref="A11402:F11402"/>
    <mergeCell ref="A11403:F11403"/>
    <mergeCell ref="A11404:F11404"/>
    <mergeCell ref="A11405:F11405"/>
    <mergeCell ref="A11406:G11406"/>
    <mergeCell ref="A11413:F11413"/>
    <mergeCell ref="A11414:F11414"/>
    <mergeCell ref="A11415:F11415"/>
    <mergeCell ref="A11416:F11416"/>
    <mergeCell ref="A11417:F11417"/>
    <mergeCell ref="A11418:F11418"/>
    <mergeCell ref="A11419:F11419"/>
    <mergeCell ref="A11420:F11420"/>
    <mergeCell ref="A11421:F11421"/>
    <mergeCell ref="A11422:F11422"/>
    <mergeCell ref="A11423:G11423"/>
    <mergeCell ref="A11431:F11431"/>
    <mergeCell ref="A11432:F11432"/>
    <mergeCell ref="A11433:F11433"/>
    <mergeCell ref="A11434:F11434"/>
    <mergeCell ref="A11435:F11435"/>
    <mergeCell ref="A11436:F11436"/>
    <mergeCell ref="A11437:F11437"/>
    <mergeCell ref="A11438:F11438"/>
    <mergeCell ref="A11439:F11439"/>
    <mergeCell ref="A11440:F11440"/>
    <mergeCell ref="A11441:G11441"/>
    <mergeCell ref="A11448:F11448"/>
    <mergeCell ref="A11449:F11449"/>
    <mergeCell ref="A11450:F11450"/>
    <mergeCell ref="A11451:F11451"/>
    <mergeCell ref="A11452:F11452"/>
    <mergeCell ref="A11453:F11453"/>
    <mergeCell ref="A11454:F11454"/>
    <mergeCell ref="A11455:F11455"/>
    <mergeCell ref="A11456:F11456"/>
    <mergeCell ref="A11457:F11457"/>
    <mergeCell ref="A11458:G11458"/>
    <mergeCell ref="A11465:F11465"/>
    <mergeCell ref="A11466:F11466"/>
    <mergeCell ref="A11467:F11467"/>
    <mergeCell ref="A11468:F11468"/>
    <mergeCell ref="A11469:F11469"/>
    <mergeCell ref="A11470:F11470"/>
    <mergeCell ref="A11471:F11471"/>
    <mergeCell ref="A11472:F11472"/>
    <mergeCell ref="A11473:F11473"/>
    <mergeCell ref="A11474:F11474"/>
    <mergeCell ref="A11475:G11475"/>
    <mergeCell ref="A11482:F11482"/>
    <mergeCell ref="A11483:F11483"/>
    <mergeCell ref="A11484:F11484"/>
    <mergeCell ref="A11485:F11485"/>
    <mergeCell ref="A11486:F11486"/>
    <mergeCell ref="A11487:F11487"/>
    <mergeCell ref="A11488:F11488"/>
    <mergeCell ref="A11489:F11489"/>
    <mergeCell ref="A11490:F11490"/>
    <mergeCell ref="A11491:F11491"/>
    <mergeCell ref="A11492:G11492"/>
    <mergeCell ref="A11496:F11496"/>
    <mergeCell ref="A11497:F11497"/>
    <mergeCell ref="A11498:F11498"/>
    <mergeCell ref="A11499:F11499"/>
    <mergeCell ref="A11500:F11500"/>
    <mergeCell ref="A11501:F11501"/>
    <mergeCell ref="A11502:F11502"/>
    <mergeCell ref="A11503:F11503"/>
    <mergeCell ref="A11504:F11504"/>
    <mergeCell ref="A11505:F11505"/>
    <mergeCell ref="A11506:G11506"/>
    <mergeCell ref="A11510:F11510"/>
    <mergeCell ref="A11511:F11511"/>
    <mergeCell ref="A11512:F11512"/>
    <mergeCell ref="A11513:F11513"/>
    <mergeCell ref="A11514:F11514"/>
    <mergeCell ref="A11515:F11515"/>
    <mergeCell ref="A11516:F11516"/>
    <mergeCell ref="A11517:F11517"/>
    <mergeCell ref="A11518:F11518"/>
    <mergeCell ref="A11519:F11519"/>
    <mergeCell ref="A11520:G11520"/>
    <mergeCell ref="B11521:G11521"/>
    <mergeCell ref="A11529:F11529"/>
    <mergeCell ref="A11530:F11530"/>
    <mergeCell ref="A11531:F11531"/>
    <mergeCell ref="A11532:F11532"/>
    <mergeCell ref="A11533:F11533"/>
    <mergeCell ref="A11534:F11534"/>
    <mergeCell ref="A11535:F11535"/>
    <mergeCell ref="A11536:F11536"/>
    <mergeCell ref="A11537:F11537"/>
    <mergeCell ref="A11538:F11538"/>
    <mergeCell ref="A11539:G11539"/>
    <mergeCell ref="A11546:F11546"/>
    <mergeCell ref="A11547:F11547"/>
    <mergeCell ref="A11548:F11548"/>
    <mergeCell ref="A11549:F11549"/>
    <mergeCell ref="A11550:F11550"/>
    <mergeCell ref="A11551:F11551"/>
    <mergeCell ref="A11552:F11552"/>
    <mergeCell ref="A11553:F11553"/>
    <mergeCell ref="A11554:F11554"/>
    <mergeCell ref="A11555:F11555"/>
    <mergeCell ref="A11556:G11556"/>
    <mergeCell ref="A11559:F11559"/>
    <mergeCell ref="A11560:F11560"/>
    <mergeCell ref="A11561:F11561"/>
    <mergeCell ref="A11562:F11562"/>
    <mergeCell ref="A11563:F11563"/>
    <mergeCell ref="A11564:F11564"/>
    <mergeCell ref="A11565:F11565"/>
    <mergeCell ref="A11566:F11566"/>
    <mergeCell ref="A11567:F11567"/>
    <mergeCell ref="A11568:F11568"/>
    <mergeCell ref="A11569:G11569"/>
    <mergeCell ref="A11574:F11574"/>
    <mergeCell ref="A11575:F11575"/>
    <mergeCell ref="A11576:F11576"/>
    <mergeCell ref="A11577:F11577"/>
    <mergeCell ref="A11578:F11578"/>
    <mergeCell ref="A11579:F11579"/>
    <mergeCell ref="A11580:F11580"/>
    <mergeCell ref="A11581:F11581"/>
    <mergeCell ref="A11582:F11582"/>
    <mergeCell ref="A11583:F11583"/>
    <mergeCell ref="A11584:G11584"/>
    <mergeCell ref="A11591:F11591"/>
    <mergeCell ref="A11592:F11592"/>
    <mergeCell ref="A11593:F11593"/>
    <mergeCell ref="A11594:F11594"/>
    <mergeCell ref="A11595:F11595"/>
    <mergeCell ref="A11596:F11596"/>
    <mergeCell ref="A11597:F11597"/>
    <mergeCell ref="A11598:F11598"/>
    <mergeCell ref="A11599:F11599"/>
    <mergeCell ref="A11600:F11600"/>
    <mergeCell ref="A11601:G11601"/>
    <mergeCell ref="A11609:F11609"/>
    <mergeCell ref="A11610:F11610"/>
    <mergeCell ref="A11611:F11611"/>
    <mergeCell ref="A11612:F11612"/>
    <mergeCell ref="A11613:F11613"/>
    <mergeCell ref="A11614:F11614"/>
    <mergeCell ref="A11615:F11615"/>
    <mergeCell ref="A11616:F11616"/>
    <mergeCell ref="A11617:F11617"/>
    <mergeCell ref="A11618:F11618"/>
    <mergeCell ref="A11619:G11619"/>
    <mergeCell ref="A11627:F11627"/>
    <mergeCell ref="A11628:F11628"/>
    <mergeCell ref="A11629:F11629"/>
    <mergeCell ref="A11630:F11630"/>
    <mergeCell ref="A11631:F11631"/>
    <mergeCell ref="A11632:F11632"/>
    <mergeCell ref="A11633:F11633"/>
    <mergeCell ref="A11634:F11634"/>
    <mergeCell ref="A11635:F11635"/>
    <mergeCell ref="A11636:F11636"/>
    <mergeCell ref="A11637:G11637"/>
    <mergeCell ref="A11644:F11644"/>
    <mergeCell ref="A11645:F11645"/>
    <mergeCell ref="A11646:F11646"/>
    <mergeCell ref="A11647:F11647"/>
    <mergeCell ref="A11648:F11648"/>
    <mergeCell ref="A11649:F11649"/>
    <mergeCell ref="A11650:F11650"/>
    <mergeCell ref="A11651:F11651"/>
    <mergeCell ref="A11652:F11652"/>
    <mergeCell ref="A11653:F11653"/>
    <mergeCell ref="A11654:G11654"/>
    <mergeCell ref="A11661:F11661"/>
    <mergeCell ref="A11662:F11662"/>
    <mergeCell ref="A11663:F11663"/>
    <mergeCell ref="A11664:F11664"/>
    <mergeCell ref="A11665:F11665"/>
    <mergeCell ref="A11666:F11666"/>
    <mergeCell ref="A11667:F11667"/>
    <mergeCell ref="A11668:F11668"/>
    <mergeCell ref="A11669:F11669"/>
    <mergeCell ref="A11670:F11670"/>
    <mergeCell ref="A11671:G11671"/>
    <mergeCell ref="A11678:F11678"/>
    <mergeCell ref="A11679:F11679"/>
    <mergeCell ref="A11680:F11680"/>
    <mergeCell ref="A11681:F11681"/>
    <mergeCell ref="A11682:F11682"/>
    <mergeCell ref="A11683:F11683"/>
    <mergeCell ref="A11684:F11684"/>
    <mergeCell ref="A11685:F11685"/>
    <mergeCell ref="A11686:F11686"/>
    <mergeCell ref="A11687:F11687"/>
    <mergeCell ref="A11688:G11688"/>
    <mergeCell ref="A11695:F11695"/>
    <mergeCell ref="A11696:F11696"/>
    <mergeCell ref="A11697:F11697"/>
    <mergeCell ref="A11698:F11698"/>
    <mergeCell ref="A11699:F11699"/>
    <mergeCell ref="A11700:F11700"/>
    <mergeCell ref="A11701:F11701"/>
    <mergeCell ref="A11702:F11702"/>
    <mergeCell ref="A11703:F11703"/>
    <mergeCell ref="A11704:F11704"/>
    <mergeCell ref="A11705:G11705"/>
    <mergeCell ref="A11708:F11708"/>
    <mergeCell ref="A11709:F11709"/>
    <mergeCell ref="A11710:F11710"/>
    <mergeCell ref="A11711:F11711"/>
    <mergeCell ref="A11712:F11712"/>
    <mergeCell ref="A11713:F11713"/>
    <mergeCell ref="A11714:F11714"/>
    <mergeCell ref="A11715:F11715"/>
    <mergeCell ref="A11716:F11716"/>
    <mergeCell ref="A11717:F11717"/>
    <mergeCell ref="A11718:G11718"/>
    <mergeCell ref="A11722:F11722"/>
    <mergeCell ref="A11723:F11723"/>
    <mergeCell ref="A11724:F11724"/>
    <mergeCell ref="A11725:F11725"/>
    <mergeCell ref="A11726:F11726"/>
    <mergeCell ref="A11727:F11727"/>
    <mergeCell ref="A11728:F11728"/>
    <mergeCell ref="A11729:F11729"/>
    <mergeCell ref="A11730:F11730"/>
    <mergeCell ref="A11731:F11731"/>
    <mergeCell ref="A11732:G11732"/>
    <mergeCell ref="A11743:F11743"/>
    <mergeCell ref="A11744:F11744"/>
    <mergeCell ref="A11745:F11745"/>
    <mergeCell ref="A11746:F11746"/>
    <mergeCell ref="A11747:F11747"/>
    <mergeCell ref="A11748:F11748"/>
    <mergeCell ref="A11749:F11749"/>
    <mergeCell ref="A11750:F11750"/>
    <mergeCell ref="A11751:F11751"/>
    <mergeCell ref="A11752:F11752"/>
    <mergeCell ref="A11753:G11753"/>
    <mergeCell ref="A11758:F11758"/>
    <mergeCell ref="A11759:F11759"/>
    <mergeCell ref="A11760:F11760"/>
    <mergeCell ref="A11761:F11761"/>
    <mergeCell ref="A11762:F11762"/>
    <mergeCell ref="A11763:F11763"/>
    <mergeCell ref="A11764:F11764"/>
    <mergeCell ref="A11765:F11765"/>
    <mergeCell ref="A11766:F11766"/>
    <mergeCell ref="A11767:F11767"/>
    <mergeCell ref="A11768:G11768"/>
    <mergeCell ref="A11778:F11778"/>
    <mergeCell ref="A11779:F11779"/>
    <mergeCell ref="A11780:F11780"/>
    <mergeCell ref="A11781:F11781"/>
    <mergeCell ref="A11782:F11782"/>
    <mergeCell ref="A11783:F11783"/>
    <mergeCell ref="A11784:F11784"/>
    <mergeCell ref="A11785:F11785"/>
    <mergeCell ref="A11786:F11786"/>
    <mergeCell ref="A11787:F11787"/>
    <mergeCell ref="A11788:G11788"/>
    <mergeCell ref="A11801:F11801"/>
    <mergeCell ref="A11802:F11802"/>
    <mergeCell ref="A11803:F11803"/>
    <mergeCell ref="A11804:F11804"/>
    <mergeCell ref="A11805:F11805"/>
    <mergeCell ref="A11806:F11806"/>
    <mergeCell ref="A11807:F11807"/>
    <mergeCell ref="A11808:F11808"/>
    <mergeCell ref="A11809:F11809"/>
    <mergeCell ref="A11810:F11810"/>
    <mergeCell ref="A11811:G11811"/>
    <mergeCell ref="A11818:F11818"/>
    <mergeCell ref="A11819:F11819"/>
    <mergeCell ref="A11820:F11820"/>
    <mergeCell ref="A11821:F11821"/>
    <mergeCell ref="A11822:F11822"/>
    <mergeCell ref="A11823:F11823"/>
    <mergeCell ref="A11824:F11824"/>
    <mergeCell ref="A11825:F11825"/>
    <mergeCell ref="A11826:F11826"/>
    <mergeCell ref="A11827:F11827"/>
    <mergeCell ref="A11828:G11828"/>
    <mergeCell ref="B11829:G11829"/>
    <mergeCell ref="A11835:F11835"/>
    <mergeCell ref="A11836:F11836"/>
    <mergeCell ref="A11837:F11837"/>
    <mergeCell ref="A11838:F11838"/>
    <mergeCell ref="A11839:F11839"/>
    <mergeCell ref="A11840:F11840"/>
    <mergeCell ref="A11841:F11841"/>
    <mergeCell ref="A11842:F11842"/>
    <mergeCell ref="A11843:F11843"/>
    <mergeCell ref="A11844:F11844"/>
    <mergeCell ref="A11845:G11845"/>
    <mergeCell ref="A11853:F11853"/>
    <mergeCell ref="A11854:F11854"/>
    <mergeCell ref="A11855:F11855"/>
    <mergeCell ref="A11856:F11856"/>
    <mergeCell ref="A11857:F11857"/>
    <mergeCell ref="A11858:F11858"/>
    <mergeCell ref="A11859:F11859"/>
    <mergeCell ref="A11860:F11860"/>
    <mergeCell ref="A11861:F11861"/>
    <mergeCell ref="A11862:F11862"/>
    <mergeCell ref="A11863:G11863"/>
    <mergeCell ref="A11871:F11871"/>
    <mergeCell ref="A11872:F11872"/>
    <mergeCell ref="A11873:F11873"/>
    <mergeCell ref="A11874:F11874"/>
    <mergeCell ref="A11875:F11875"/>
    <mergeCell ref="A11876:F11876"/>
    <mergeCell ref="A11877:F11877"/>
    <mergeCell ref="A11878:F11878"/>
    <mergeCell ref="A11879:F11879"/>
    <mergeCell ref="A11880:F11880"/>
    <mergeCell ref="A11881:G11881"/>
    <mergeCell ref="A11889:F11889"/>
    <mergeCell ref="A11890:F11890"/>
    <mergeCell ref="A11891:F11891"/>
    <mergeCell ref="A11892:F11892"/>
    <mergeCell ref="A11893:F11893"/>
    <mergeCell ref="A11894:F11894"/>
    <mergeCell ref="A11895:F11895"/>
    <mergeCell ref="A11896:F11896"/>
    <mergeCell ref="A11897:F11897"/>
    <mergeCell ref="A11898:F11898"/>
    <mergeCell ref="A11899:G11899"/>
    <mergeCell ref="A11907:F11907"/>
    <mergeCell ref="A11908:F11908"/>
    <mergeCell ref="A11909:F11909"/>
    <mergeCell ref="A11910:F11910"/>
    <mergeCell ref="A11911:F11911"/>
    <mergeCell ref="A11912:F11912"/>
    <mergeCell ref="A11913:F11913"/>
    <mergeCell ref="A11914:F11914"/>
    <mergeCell ref="A11915:F11915"/>
    <mergeCell ref="A11916:F11916"/>
    <mergeCell ref="A11917:G11917"/>
    <mergeCell ref="B11918:G11918"/>
    <mergeCell ref="B11919:G11919"/>
    <mergeCell ref="A11926:F11926"/>
    <mergeCell ref="A11927:F11927"/>
    <mergeCell ref="A11928:F11928"/>
    <mergeCell ref="A11929:F11929"/>
    <mergeCell ref="A11930:F11930"/>
    <mergeCell ref="A11931:F11931"/>
    <mergeCell ref="A11932:F11932"/>
    <mergeCell ref="A11933:F11933"/>
    <mergeCell ref="A11934:F11934"/>
    <mergeCell ref="A11935:F11935"/>
    <mergeCell ref="A11936:G11936"/>
    <mergeCell ref="A11941:F11941"/>
    <mergeCell ref="A11942:F11942"/>
    <mergeCell ref="A11943:F11943"/>
    <mergeCell ref="A11944:F11944"/>
    <mergeCell ref="A11945:F11945"/>
    <mergeCell ref="A11946:F11946"/>
    <mergeCell ref="A11947:F11947"/>
    <mergeCell ref="A11948:F11948"/>
    <mergeCell ref="A11949:F11949"/>
    <mergeCell ref="A11950:F11950"/>
    <mergeCell ref="A11951:G11951"/>
    <mergeCell ref="A11956:F11956"/>
    <mergeCell ref="A11957:F11957"/>
    <mergeCell ref="A11958:F11958"/>
    <mergeCell ref="A11959:F11959"/>
    <mergeCell ref="A11960:F11960"/>
    <mergeCell ref="A11961:F11961"/>
    <mergeCell ref="A11962:F11962"/>
    <mergeCell ref="A11963:F11963"/>
    <mergeCell ref="A11964:F11964"/>
    <mergeCell ref="A11965:F11965"/>
    <mergeCell ref="A11966:G11966"/>
    <mergeCell ref="A11972:F11972"/>
    <mergeCell ref="A11973:F11973"/>
    <mergeCell ref="A11974:F11974"/>
    <mergeCell ref="A11975:F11975"/>
    <mergeCell ref="A11976:F11976"/>
    <mergeCell ref="A11977:F11977"/>
    <mergeCell ref="A11978:F11978"/>
    <mergeCell ref="A11979:F11979"/>
    <mergeCell ref="A11980:F11980"/>
    <mergeCell ref="A11981:F11981"/>
    <mergeCell ref="A11982:G11982"/>
    <mergeCell ref="A11988:F11988"/>
    <mergeCell ref="A11989:F11989"/>
    <mergeCell ref="A11990:F11990"/>
    <mergeCell ref="A11991:F11991"/>
    <mergeCell ref="A11992:F11992"/>
    <mergeCell ref="A11993:F11993"/>
    <mergeCell ref="A11994:F11994"/>
    <mergeCell ref="A11995:F11995"/>
    <mergeCell ref="A11996:F11996"/>
    <mergeCell ref="A11997:F11997"/>
    <mergeCell ref="A11998:G11998"/>
    <mergeCell ref="B11999:G11999"/>
    <mergeCell ref="A12006:F12006"/>
    <mergeCell ref="A12007:F12007"/>
    <mergeCell ref="A12008:F12008"/>
    <mergeCell ref="A12009:F12009"/>
    <mergeCell ref="A12010:F12010"/>
    <mergeCell ref="A12011:F12011"/>
    <mergeCell ref="A12012:F12012"/>
    <mergeCell ref="A12013:F12013"/>
    <mergeCell ref="A12014:F12014"/>
    <mergeCell ref="A12015:F12015"/>
    <mergeCell ref="A12016:G12016"/>
    <mergeCell ref="A12021:F12021"/>
    <mergeCell ref="A12022:F12022"/>
    <mergeCell ref="A12023:F12023"/>
    <mergeCell ref="A12024:F12024"/>
    <mergeCell ref="A12025:F12025"/>
    <mergeCell ref="A12026:F12026"/>
    <mergeCell ref="A12027:F12027"/>
    <mergeCell ref="A12028:F12028"/>
    <mergeCell ref="A12029:F12029"/>
    <mergeCell ref="A12030:F12030"/>
    <mergeCell ref="A12031:G12031"/>
    <mergeCell ref="A12036:F12036"/>
    <mergeCell ref="A12037:F12037"/>
    <mergeCell ref="A12038:F12038"/>
    <mergeCell ref="A12039:F12039"/>
    <mergeCell ref="A12040:F12040"/>
    <mergeCell ref="A12041:F12041"/>
    <mergeCell ref="A12042:F12042"/>
    <mergeCell ref="A12043:F12043"/>
    <mergeCell ref="A12044:F12044"/>
    <mergeCell ref="A12045:F12045"/>
    <mergeCell ref="A12046:G12046"/>
    <mergeCell ref="A12051:F12051"/>
    <mergeCell ref="A12052:F12052"/>
    <mergeCell ref="A12053:F12053"/>
    <mergeCell ref="A12054:F12054"/>
    <mergeCell ref="A12055:F12055"/>
    <mergeCell ref="A12056:F12056"/>
    <mergeCell ref="A12057:F12057"/>
    <mergeCell ref="A12058:F12058"/>
    <mergeCell ref="A12059:F12059"/>
    <mergeCell ref="A12060:F12060"/>
    <mergeCell ref="A12061:G12061"/>
    <mergeCell ref="A12066:F12066"/>
    <mergeCell ref="A12067:F12067"/>
    <mergeCell ref="A12068:F12068"/>
    <mergeCell ref="A12069:F12069"/>
    <mergeCell ref="A12070:F12070"/>
    <mergeCell ref="A12071:F12071"/>
    <mergeCell ref="A12072:F12072"/>
    <mergeCell ref="A12073:F12073"/>
    <mergeCell ref="A12074:F12074"/>
    <mergeCell ref="A12075:F12075"/>
    <mergeCell ref="A12076:G12076"/>
    <mergeCell ref="A12081:F12081"/>
    <mergeCell ref="A12082:F12082"/>
    <mergeCell ref="A12083:F12083"/>
    <mergeCell ref="A12084:F12084"/>
    <mergeCell ref="A12085:F12085"/>
    <mergeCell ref="A12086:F12086"/>
    <mergeCell ref="A12087:F12087"/>
    <mergeCell ref="A12088:F12088"/>
    <mergeCell ref="A12089:F12089"/>
    <mergeCell ref="A12090:F12090"/>
    <mergeCell ref="A12091:G12091"/>
    <mergeCell ref="B12092:G12092"/>
    <mergeCell ref="A12095:F12095"/>
    <mergeCell ref="A12096:F12096"/>
    <mergeCell ref="A12097:F12097"/>
    <mergeCell ref="A12098:F12098"/>
    <mergeCell ref="A12099:F12099"/>
    <mergeCell ref="A12100:F12100"/>
    <mergeCell ref="A12101:F12101"/>
    <mergeCell ref="A12102:F12102"/>
    <mergeCell ref="A12103:F12103"/>
    <mergeCell ref="A12104:F12104"/>
    <mergeCell ref="A12105:G12105"/>
    <mergeCell ref="A12108:F12108"/>
    <mergeCell ref="A12109:F12109"/>
    <mergeCell ref="A12110:F12110"/>
    <mergeCell ref="A12111:F12111"/>
    <mergeCell ref="A12112:F12112"/>
    <mergeCell ref="A12113:F12113"/>
    <mergeCell ref="A12114:F12114"/>
    <mergeCell ref="A12115:F12115"/>
    <mergeCell ref="A12116:F12116"/>
    <mergeCell ref="A12117:F12117"/>
    <mergeCell ref="A12118:G12118"/>
    <mergeCell ref="A12121:F12121"/>
    <mergeCell ref="A12122:F12122"/>
    <mergeCell ref="A12123:F12123"/>
    <mergeCell ref="A12124:F12124"/>
    <mergeCell ref="A12125:F12125"/>
    <mergeCell ref="A12126:F12126"/>
    <mergeCell ref="A12127:F12127"/>
    <mergeCell ref="A12128:F12128"/>
    <mergeCell ref="A12129:F12129"/>
    <mergeCell ref="A12130:F12130"/>
    <mergeCell ref="A12131:G12131"/>
    <mergeCell ref="A12134:F12134"/>
    <mergeCell ref="A12135:F12135"/>
    <mergeCell ref="A12136:F12136"/>
    <mergeCell ref="A12137:F12137"/>
    <mergeCell ref="A12138:F12138"/>
    <mergeCell ref="A12139:F12139"/>
    <mergeCell ref="A12140:F12140"/>
    <mergeCell ref="A12141:F12141"/>
    <mergeCell ref="A12142:F12142"/>
    <mergeCell ref="A12143:F12143"/>
    <mergeCell ref="A12144:G12144"/>
    <mergeCell ref="A12147:F12147"/>
    <mergeCell ref="A12148:F12148"/>
    <mergeCell ref="A12149:F12149"/>
    <mergeCell ref="A12150:F12150"/>
    <mergeCell ref="A12151:F12151"/>
    <mergeCell ref="A12152:F12152"/>
    <mergeCell ref="A12153:F12153"/>
    <mergeCell ref="A12154:F12154"/>
    <mergeCell ref="A12155:F12155"/>
    <mergeCell ref="A12156:F12156"/>
    <mergeCell ref="A12157:G12157"/>
    <mergeCell ref="A12160:F12160"/>
    <mergeCell ref="A12161:F12161"/>
    <mergeCell ref="A12162:F12162"/>
    <mergeCell ref="A12163:F12163"/>
    <mergeCell ref="A12164:F12164"/>
    <mergeCell ref="A12165:F12165"/>
    <mergeCell ref="A12166:F12166"/>
    <mergeCell ref="A12167:F12167"/>
    <mergeCell ref="A12168:F12168"/>
    <mergeCell ref="A12169:F12169"/>
    <mergeCell ref="A12170:G12170"/>
    <mergeCell ref="A12173:F12173"/>
    <mergeCell ref="A12174:F12174"/>
    <mergeCell ref="A12175:F12175"/>
    <mergeCell ref="A12176:F12176"/>
    <mergeCell ref="A12177:F12177"/>
    <mergeCell ref="A12178:F12178"/>
    <mergeCell ref="A12179:F12179"/>
    <mergeCell ref="A12180:F12180"/>
    <mergeCell ref="A12181:F12181"/>
    <mergeCell ref="A12182:F12182"/>
    <mergeCell ref="A12183:G12183"/>
    <mergeCell ref="B12184:G12184"/>
    <mergeCell ref="A12189:F12189"/>
    <mergeCell ref="A12190:F12190"/>
    <mergeCell ref="A12191:F12191"/>
    <mergeCell ref="A12192:F12192"/>
    <mergeCell ref="A12193:F12193"/>
    <mergeCell ref="A12194:F12194"/>
    <mergeCell ref="A12195:F12195"/>
    <mergeCell ref="A12196:F12196"/>
    <mergeCell ref="A12197:F12197"/>
    <mergeCell ref="A12198:F12198"/>
    <mergeCell ref="A12199:G12199"/>
    <mergeCell ref="A12204:F12204"/>
    <mergeCell ref="A12205:F12205"/>
    <mergeCell ref="A12206:F12206"/>
    <mergeCell ref="A12207:F12207"/>
    <mergeCell ref="A12208:F12208"/>
    <mergeCell ref="A12209:F12209"/>
    <mergeCell ref="A12210:F12210"/>
    <mergeCell ref="A12211:F12211"/>
    <mergeCell ref="A12212:F12212"/>
    <mergeCell ref="A12213:F12213"/>
    <mergeCell ref="A12214:G12214"/>
    <mergeCell ref="A12222:F12222"/>
    <mergeCell ref="A12223:F12223"/>
    <mergeCell ref="A12224:F12224"/>
    <mergeCell ref="A12225:F12225"/>
    <mergeCell ref="A12226:F12226"/>
    <mergeCell ref="A12227:F12227"/>
    <mergeCell ref="A12228:F12228"/>
    <mergeCell ref="A12229:F12229"/>
    <mergeCell ref="A12230:F12230"/>
    <mergeCell ref="A12231:F12231"/>
    <mergeCell ref="A12232:G12232"/>
    <mergeCell ref="A12238:F12238"/>
    <mergeCell ref="A12239:F12239"/>
    <mergeCell ref="A12240:F12240"/>
    <mergeCell ref="A12241:F12241"/>
    <mergeCell ref="A12242:F12242"/>
    <mergeCell ref="A12243:F12243"/>
    <mergeCell ref="A12244:F12244"/>
    <mergeCell ref="A12245:F12245"/>
    <mergeCell ref="A12246:F12246"/>
    <mergeCell ref="A12247:F12247"/>
    <mergeCell ref="A12248:G12248"/>
    <mergeCell ref="A12253:F12253"/>
    <mergeCell ref="A12254:F12254"/>
    <mergeCell ref="A12255:F12255"/>
    <mergeCell ref="A12256:F12256"/>
    <mergeCell ref="A12257:F12257"/>
    <mergeCell ref="A12258:F12258"/>
    <mergeCell ref="A12259:F12259"/>
    <mergeCell ref="A12260:F12260"/>
    <mergeCell ref="A12261:F12261"/>
    <mergeCell ref="A12262:F12262"/>
    <mergeCell ref="A12263:G12263"/>
    <mergeCell ref="A12271:F12271"/>
    <mergeCell ref="A12272:F12272"/>
    <mergeCell ref="A12273:F12273"/>
    <mergeCell ref="A12274:F12274"/>
    <mergeCell ref="A12275:F12275"/>
    <mergeCell ref="A12276:F12276"/>
    <mergeCell ref="A12277:F12277"/>
    <mergeCell ref="A12278:F12278"/>
    <mergeCell ref="A12279:F12279"/>
    <mergeCell ref="A12280:F12280"/>
    <mergeCell ref="A12281:G12281"/>
    <mergeCell ref="A12289:F12289"/>
    <mergeCell ref="A12290:F12290"/>
    <mergeCell ref="A12291:F12291"/>
    <mergeCell ref="A12292:F12292"/>
    <mergeCell ref="A12293:F12293"/>
    <mergeCell ref="A12294:F12294"/>
    <mergeCell ref="A12295:F12295"/>
    <mergeCell ref="A12296:F12296"/>
    <mergeCell ref="A12297:F12297"/>
    <mergeCell ref="A12298:F12298"/>
    <mergeCell ref="A12299:G12299"/>
    <mergeCell ref="A12310:F12310"/>
    <mergeCell ref="A12311:F12311"/>
    <mergeCell ref="A12312:F12312"/>
    <mergeCell ref="A12313:F12313"/>
    <mergeCell ref="A12314:F12314"/>
    <mergeCell ref="A12315:F12315"/>
    <mergeCell ref="A12316:F12316"/>
    <mergeCell ref="A12317:F12317"/>
    <mergeCell ref="A12318:F12318"/>
    <mergeCell ref="A12319:F12319"/>
    <mergeCell ref="A12320:G12320"/>
    <mergeCell ref="A12331:F12331"/>
    <mergeCell ref="A12332:F12332"/>
    <mergeCell ref="A12333:F12333"/>
    <mergeCell ref="A12334:F12334"/>
    <mergeCell ref="A12335:F12335"/>
    <mergeCell ref="A12336:F12336"/>
    <mergeCell ref="A12337:F12337"/>
    <mergeCell ref="A12338:F12338"/>
    <mergeCell ref="A12339:F12339"/>
    <mergeCell ref="A12340:F12340"/>
    <mergeCell ref="A12341:G12341"/>
    <mergeCell ref="A12347:F12347"/>
    <mergeCell ref="A12348:F12348"/>
    <mergeCell ref="A12349:F12349"/>
    <mergeCell ref="A12350:F12350"/>
    <mergeCell ref="A12351:F12351"/>
    <mergeCell ref="A12352:F12352"/>
    <mergeCell ref="A12353:F12353"/>
    <mergeCell ref="A12354:F12354"/>
    <mergeCell ref="A12355:F12355"/>
    <mergeCell ref="A12356:F12356"/>
    <mergeCell ref="A12357:G12357"/>
    <mergeCell ref="B12358:G12358"/>
    <mergeCell ref="B12359:G12359"/>
    <mergeCell ref="A12365:F12365"/>
    <mergeCell ref="A12366:F12366"/>
    <mergeCell ref="A12367:F12367"/>
    <mergeCell ref="A12368:F12368"/>
    <mergeCell ref="A12369:F12369"/>
    <mergeCell ref="A12370:F12370"/>
    <mergeCell ref="A12371:F12371"/>
    <mergeCell ref="A12372:F12372"/>
    <mergeCell ref="A12373:F12373"/>
    <mergeCell ref="A12374:F12374"/>
    <mergeCell ref="A12375:G12375"/>
    <mergeCell ref="A12381:F12381"/>
    <mergeCell ref="A12382:F12382"/>
    <mergeCell ref="A12383:F12383"/>
    <mergeCell ref="A12384:F12384"/>
    <mergeCell ref="A12385:F12385"/>
    <mergeCell ref="A12386:F12386"/>
    <mergeCell ref="A12387:F12387"/>
    <mergeCell ref="A12388:F12388"/>
    <mergeCell ref="A12389:F12389"/>
    <mergeCell ref="A12390:F12390"/>
    <mergeCell ref="A12391:G12391"/>
    <mergeCell ref="B12392:G12392"/>
    <mergeCell ref="B12393:G12393"/>
    <mergeCell ref="A12396:F12396"/>
    <mergeCell ref="A12397:F12397"/>
    <mergeCell ref="A12398:F12398"/>
    <mergeCell ref="A12399:F12399"/>
    <mergeCell ref="A12400:F12400"/>
    <mergeCell ref="A12401:F12401"/>
    <mergeCell ref="A12402:F12402"/>
    <mergeCell ref="A12403:F12403"/>
    <mergeCell ref="A12404:F12404"/>
    <mergeCell ref="A12405:F12405"/>
    <mergeCell ref="A12406:G12406"/>
    <mergeCell ref="B12407:G12407"/>
    <mergeCell ref="A12411:F12411"/>
    <mergeCell ref="A12412:F12412"/>
    <mergeCell ref="A12413:F12413"/>
    <mergeCell ref="A12414:F12414"/>
    <mergeCell ref="A12415:F12415"/>
    <mergeCell ref="A12416:F12416"/>
    <mergeCell ref="A12417:F12417"/>
    <mergeCell ref="A12418:F12418"/>
    <mergeCell ref="A12419:F12419"/>
    <mergeCell ref="A12420:F12420"/>
    <mergeCell ref="A12421:G12421"/>
    <mergeCell ref="A12425:F12425"/>
    <mergeCell ref="A12426:F12426"/>
    <mergeCell ref="A12427:F12427"/>
    <mergeCell ref="A12428:F12428"/>
    <mergeCell ref="A12429:F12429"/>
    <mergeCell ref="A12430:F12430"/>
    <mergeCell ref="A12431:F12431"/>
    <mergeCell ref="A12432:F12432"/>
    <mergeCell ref="A12433:F12433"/>
    <mergeCell ref="A12434:F12434"/>
    <mergeCell ref="A12435:G12435"/>
    <mergeCell ref="A12439:F12439"/>
    <mergeCell ref="A12440:F12440"/>
    <mergeCell ref="A12441:F12441"/>
    <mergeCell ref="A12442:F12442"/>
    <mergeCell ref="A12443:F12443"/>
    <mergeCell ref="A12444:F12444"/>
    <mergeCell ref="A12445:F12445"/>
    <mergeCell ref="A12446:F12446"/>
    <mergeCell ref="A12447:F12447"/>
    <mergeCell ref="A12448:F12448"/>
    <mergeCell ref="A12449:G12449"/>
    <mergeCell ref="B12450:G12450"/>
    <mergeCell ref="A12454:F12454"/>
    <mergeCell ref="A12455:F12455"/>
    <mergeCell ref="A12456:F12456"/>
    <mergeCell ref="A12457:F12457"/>
    <mergeCell ref="A12458:F12458"/>
    <mergeCell ref="A12459:F12459"/>
    <mergeCell ref="A12460:F12460"/>
    <mergeCell ref="A12461:F12461"/>
    <mergeCell ref="A12462:F12462"/>
    <mergeCell ref="A12463:F12463"/>
    <mergeCell ref="A12464:G12464"/>
    <mergeCell ref="B12465:G12465"/>
    <mergeCell ref="A12468:F12468"/>
    <mergeCell ref="A12469:F12469"/>
    <mergeCell ref="A12470:F12470"/>
    <mergeCell ref="A12471:F12471"/>
    <mergeCell ref="A12472:F12472"/>
    <mergeCell ref="A12473:F12473"/>
    <mergeCell ref="A12474:F12474"/>
    <mergeCell ref="A12475:F12475"/>
    <mergeCell ref="A12476:F12476"/>
    <mergeCell ref="A12477:F12477"/>
    <mergeCell ref="A12478:G12478"/>
    <mergeCell ref="B12479:G12479"/>
    <mergeCell ref="A12487:F12487"/>
    <mergeCell ref="A12488:F12488"/>
    <mergeCell ref="A12489:F12489"/>
    <mergeCell ref="A12490:F12490"/>
    <mergeCell ref="A12491:F12491"/>
    <mergeCell ref="A12492:F12492"/>
    <mergeCell ref="A12493:F12493"/>
    <mergeCell ref="A12494:F12494"/>
    <mergeCell ref="A12495:F12495"/>
    <mergeCell ref="A12496:F12496"/>
    <mergeCell ref="A12497:G12497"/>
    <mergeCell ref="A12504:F12504"/>
    <mergeCell ref="A12505:F12505"/>
    <mergeCell ref="A12506:F12506"/>
    <mergeCell ref="A12507:F12507"/>
    <mergeCell ref="A12508:F12508"/>
    <mergeCell ref="A12509:F12509"/>
    <mergeCell ref="A12510:F12510"/>
    <mergeCell ref="A12511:F12511"/>
    <mergeCell ref="A12512:F12512"/>
    <mergeCell ref="A12513:F12513"/>
    <mergeCell ref="A12514:G12514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7:D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2" activeCellId="0" sqref="B12"/>
    </sheetView>
  </sheetViews>
  <sheetFormatPr defaultRowHeight="15" zeroHeight="false" outlineLevelRow="0" outlineLevelCol="0"/>
  <cols>
    <col collapsed="false" customWidth="true" hidden="false" outlineLevel="0" max="1" min="1" style="0" width="14.86"/>
    <col collapsed="false" customWidth="true" hidden="false" outlineLevel="0" max="2" min="2" style="0" width="61"/>
    <col collapsed="false" customWidth="true" hidden="false" outlineLevel="0" max="3" min="3" style="89" width="8"/>
    <col collapsed="false" customWidth="true" hidden="false" outlineLevel="0" max="4" min="4" style="90" width="14.28"/>
    <col collapsed="false" customWidth="true" hidden="false" outlineLevel="0" max="1025" min="5" style="0" width="8.57"/>
  </cols>
  <sheetData>
    <row r="7" customFormat="false" ht="15" hidden="false" customHeight="false" outlineLevel="0" collapsed="false">
      <c r="A7" s="91" t="s">
        <v>0</v>
      </c>
      <c r="B7" s="91"/>
      <c r="C7" s="91"/>
      <c r="D7" s="91"/>
    </row>
    <row r="8" customFormat="false" ht="15" hidden="false" customHeight="false" outlineLevel="0" collapsed="false">
      <c r="A8" s="91" t="s">
        <v>2259</v>
      </c>
      <c r="B8" s="91"/>
      <c r="C8" s="91"/>
      <c r="D8" s="91"/>
    </row>
    <row r="10" customFormat="false" ht="15" hidden="false" customHeight="false" outlineLevel="0" collapsed="false">
      <c r="A10" s="92" t="s">
        <v>2260</v>
      </c>
      <c r="B10" s="92"/>
      <c r="C10" s="92"/>
      <c r="D10" s="92"/>
    </row>
    <row r="11" customFormat="false" ht="15" hidden="false" customHeight="false" outlineLevel="0" collapsed="false">
      <c r="A11" s="93" t="s">
        <v>2261</v>
      </c>
      <c r="B11" s="93" t="s">
        <v>2262</v>
      </c>
      <c r="C11" s="94"/>
      <c r="D11" s="95"/>
    </row>
    <row r="12" customFormat="false" ht="15" hidden="false" customHeight="false" outlineLevel="0" collapsed="false">
      <c r="A12" s="94" t="n">
        <v>1</v>
      </c>
      <c r="B12" s="93" t="s">
        <v>2263</v>
      </c>
      <c r="C12" s="94" t="s">
        <v>2264</v>
      </c>
      <c r="D12" s="96" t="n">
        <v>0.8832</v>
      </c>
    </row>
    <row r="13" customFormat="false" ht="15" hidden="false" customHeight="false" outlineLevel="0" collapsed="false">
      <c r="A13" s="94" t="n">
        <v>2</v>
      </c>
      <c r="B13" s="93" t="s">
        <v>2265</v>
      </c>
      <c r="C13" s="94"/>
      <c r="D13" s="96" t="n">
        <v>0.5035</v>
      </c>
    </row>
    <row r="14" customFormat="false" ht="15" hidden="false" customHeight="false" outlineLevel="0" collapsed="false">
      <c r="A14" s="93"/>
      <c r="B14" s="93"/>
      <c r="C14" s="94"/>
      <c r="D14" s="96"/>
    </row>
    <row r="15" customFormat="false" ht="15" hidden="false" customHeight="false" outlineLevel="0" collapsed="false">
      <c r="A15" s="93" t="s">
        <v>2261</v>
      </c>
      <c r="B15" s="93" t="s">
        <v>2266</v>
      </c>
      <c r="C15" s="94"/>
      <c r="D15" s="96"/>
    </row>
    <row r="16" customFormat="false" ht="15" hidden="false" customHeight="false" outlineLevel="0" collapsed="false">
      <c r="A16" s="94" t="n">
        <v>1</v>
      </c>
      <c r="B16" s="93" t="s">
        <v>2267</v>
      </c>
      <c r="C16" s="94" t="s">
        <v>2268</v>
      </c>
      <c r="D16" s="96" t="n">
        <v>0.009</v>
      </c>
    </row>
    <row r="17" customFormat="false" ht="15" hidden="false" customHeight="false" outlineLevel="0" collapsed="false">
      <c r="A17" s="94" t="n">
        <v>2</v>
      </c>
      <c r="B17" s="93" t="s">
        <v>2269</v>
      </c>
      <c r="C17" s="94" t="s">
        <v>2270</v>
      </c>
      <c r="D17" s="96" t="n">
        <v>0.004</v>
      </c>
    </row>
    <row r="18" customFormat="false" ht="15" hidden="false" customHeight="false" outlineLevel="0" collapsed="false">
      <c r="A18" s="94" t="n">
        <v>3</v>
      </c>
      <c r="B18" s="93" t="s">
        <v>2271</v>
      </c>
      <c r="C18" s="94" t="s">
        <v>2272</v>
      </c>
      <c r="D18" s="96" t="n">
        <v>0.003</v>
      </c>
    </row>
    <row r="19" customFormat="false" ht="15" hidden="false" customHeight="false" outlineLevel="0" collapsed="false">
      <c r="A19" s="94" t="n">
        <v>4</v>
      </c>
      <c r="B19" s="93" t="s">
        <v>2273</v>
      </c>
      <c r="C19" s="94" t="s">
        <v>2274</v>
      </c>
      <c r="D19" s="96" t="n">
        <v>0.009</v>
      </c>
    </row>
    <row r="20" customFormat="false" ht="15" hidden="false" customHeight="false" outlineLevel="0" collapsed="false">
      <c r="A20" s="94" t="n">
        <v>5</v>
      </c>
      <c r="B20" s="93" t="s">
        <v>2275</v>
      </c>
      <c r="C20" s="94" t="s">
        <v>2276</v>
      </c>
      <c r="D20" s="96" t="n">
        <v>0.014</v>
      </c>
    </row>
    <row r="21" customFormat="false" ht="15" hidden="false" customHeight="false" outlineLevel="0" collapsed="false">
      <c r="A21" s="94" t="n">
        <v>6</v>
      </c>
      <c r="B21" s="93" t="s">
        <v>2277</v>
      </c>
      <c r="C21" s="94" t="s">
        <v>1398</v>
      </c>
      <c r="D21" s="96" t="n">
        <v>0.05</v>
      </c>
    </row>
    <row r="22" customFormat="false" ht="15" hidden="false" customHeight="false" outlineLevel="0" collapsed="false">
      <c r="A22" s="94" t="n">
        <v>7</v>
      </c>
      <c r="B22" s="93" t="s">
        <v>2278</v>
      </c>
      <c r="C22" s="97" t="s">
        <v>2279</v>
      </c>
      <c r="D22" s="96" t="n">
        <v>0.03</v>
      </c>
    </row>
    <row r="23" customFormat="false" ht="15" hidden="false" customHeight="false" outlineLevel="0" collapsed="false">
      <c r="A23" s="94" t="n">
        <v>8</v>
      </c>
      <c r="B23" s="93" t="s">
        <v>2280</v>
      </c>
      <c r="C23" s="97"/>
      <c r="D23" s="96" t="n">
        <v>0.0065</v>
      </c>
    </row>
    <row r="24" customFormat="false" ht="15" hidden="false" customHeight="false" outlineLevel="0" collapsed="false">
      <c r="A24" s="94" t="n">
        <v>9</v>
      </c>
      <c r="B24" s="93" t="s">
        <v>2281</v>
      </c>
      <c r="C24" s="97"/>
      <c r="D24" s="96" t="n">
        <v>0.045</v>
      </c>
    </row>
    <row r="25" customFormat="false" ht="15" hidden="false" customHeight="false" outlineLevel="0" collapsed="false">
      <c r="A25" s="94" t="n">
        <v>10</v>
      </c>
      <c r="B25" s="98" t="s">
        <v>2282</v>
      </c>
      <c r="C25" s="97"/>
      <c r="D25" s="96" t="n">
        <v>0.05</v>
      </c>
    </row>
    <row r="26" customFormat="false" ht="15" hidden="false" customHeight="false" outlineLevel="0" collapsed="false">
      <c r="A26" s="97" t="s">
        <v>2283</v>
      </c>
      <c r="B26" s="99" t="s">
        <v>2284</v>
      </c>
      <c r="C26" s="97" t="s">
        <v>2285</v>
      </c>
      <c r="D26" s="100" t="n">
        <f aca="false">(((1+(D16+D17+D18+D20))*(1+D19)*(1+D21))/(1-(SUM(D22:D25))))-1</f>
        <v>0.256457685664939</v>
      </c>
    </row>
    <row r="27" customFormat="false" ht="15" hidden="false" customHeight="false" outlineLevel="0" collapsed="false">
      <c r="A27" s="97"/>
      <c r="B27" s="101" t="s">
        <v>2286</v>
      </c>
      <c r="C27" s="97"/>
      <c r="D27" s="100"/>
    </row>
  </sheetData>
  <sheetProtection algorithmName="SHA-512" hashValue="eY/M5E0rB99j+2YEcTaHx35/EpZhmPGMgZluta3ghUFrqITIq7cCqIaeLobG+td85EPtvYzaFLjA3Vi8dTjWRQ==" saltValue="ULZSmh9TZp2qKX1o0xcGcA==" spinCount="100000" sheet="true" objects="true" scenarios="true"/>
  <mergeCells count="7">
    <mergeCell ref="A7:D7"/>
    <mergeCell ref="A8:D8"/>
    <mergeCell ref="A10:D10"/>
    <mergeCell ref="C22:C25"/>
    <mergeCell ref="A26:A27"/>
    <mergeCell ref="C26:C27"/>
    <mergeCell ref="D26:D27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7:O72"/>
  <sheetViews>
    <sheetView showFormulas="false" showGridLines="true" showRowColHeaders="true" showZeros="true" rightToLeft="false" tabSelected="false" showOutlineSymbols="true" defaultGridColor="true" view="normal" topLeftCell="A10" colorId="64" zoomScale="100" zoomScaleNormal="100" zoomScalePageLayoutView="100" workbookViewId="0">
      <selection pane="topLeft" activeCell="D14" activeCellId="0" sqref="D14"/>
    </sheetView>
  </sheetViews>
  <sheetFormatPr defaultRowHeight="15" zeroHeight="false" outlineLevelRow="0" outlineLevelCol="0"/>
  <cols>
    <col collapsed="false" customWidth="true" hidden="false" outlineLevel="0" max="1" min="1" style="89" width="5.28"/>
    <col collapsed="false" customWidth="true" hidden="false" outlineLevel="0" max="2" min="2" style="0" width="37.14"/>
    <col collapsed="false" customWidth="true" hidden="false" outlineLevel="0" max="3" min="3" style="0" width="15.71"/>
    <col collapsed="false" customWidth="true" hidden="false" outlineLevel="0" max="5" min="4" style="102" width="13.29"/>
    <col collapsed="false" customWidth="true" hidden="false" outlineLevel="0" max="11" min="6" style="102" width="14.01"/>
    <col collapsed="false" customWidth="true" hidden="false" outlineLevel="0" max="12" min="12" style="102" width="14.15"/>
    <col collapsed="false" customWidth="true" hidden="false" outlineLevel="0" max="13" min="13" style="102" width="15.71"/>
    <col collapsed="false" customWidth="true" hidden="false" outlineLevel="0" max="14" min="14" style="102" width="14.01"/>
    <col collapsed="false" customWidth="true" hidden="false" outlineLevel="0" max="15" min="15" style="0" width="13.14"/>
    <col collapsed="false" customWidth="true" hidden="false" outlineLevel="0" max="1025" min="16" style="0" width="8.57"/>
  </cols>
  <sheetData>
    <row r="7" customFormat="false" ht="15" hidden="false" customHeight="false" outlineLevel="0" collapsed="false">
      <c r="A7" s="91" t="s">
        <v>0</v>
      </c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</row>
    <row r="8" customFormat="false" ht="15" hidden="false" customHeight="false" outlineLevel="0" collapsed="false">
      <c r="A8" s="91" t="s">
        <v>2287</v>
      </c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</row>
    <row r="9" customFormat="false" ht="15" hidden="false" customHeight="false" outlineLevel="0" collapsed="false">
      <c r="A9" s="103"/>
      <c r="B9" s="1"/>
      <c r="C9" s="1"/>
    </row>
    <row r="10" customFormat="false" ht="15" hidden="false" customHeight="false" outlineLevel="0" collapsed="false">
      <c r="A10" s="103"/>
      <c r="B10" s="1"/>
      <c r="C10" s="1"/>
    </row>
    <row r="11" customFormat="false" ht="15" hidden="false" customHeight="false" outlineLevel="0" collapsed="false">
      <c r="A11" s="104" t="s">
        <v>2261</v>
      </c>
      <c r="B11" s="105" t="s">
        <v>6</v>
      </c>
      <c r="C11" s="104" t="s">
        <v>2288</v>
      </c>
      <c r="D11" s="104" t="s">
        <v>2289</v>
      </c>
      <c r="E11" s="104" t="s">
        <v>2290</v>
      </c>
      <c r="F11" s="104" t="s">
        <v>2291</v>
      </c>
      <c r="G11" s="104" t="s">
        <v>2292</v>
      </c>
      <c r="H11" s="104" t="s">
        <v>2293</v>
      </c>
      <c r="I11" s="104" t="s">
        <v>2294</v>
      </c>
      <c r="J11" s="104" t="s">
        <v>2295</v>
      </c>
      <c r="K11" s="104" t="s">
        <v>2296</v>
      </c>
      <c r="L11" s="104" t="s">
        <v>2297</v>
      </c>
      <c r="M11" s="104" t="s">
        <v>2298</v>
      </c>
      <c r="N11" s="104" t="s">
        <v>2299</v>
      </c>
    </row>
    <row r="12" customFormat="false" ht="15" hidden="false" customHeight="false" outlineLevel="0" collapsed="false">
      <c r="A12" s="106" t="s">
        <v>4</v>
      </c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</row>
    <row r="13" customFormat="false" ht="15" hidden="false" customHeight="false" outlineLevel="0" collapsed="false">
      <c r="A13" s="107" t="n">
        <v>1</v>
      </c>
      <c r="B13" s="108" t="s">
        <v>12</v>
      </c>
      <c r="C13" s="109" t="n">
        <f aca="false">SINTÉTICA!G55</f>
        <v>60098.3059</v>
      </c>
      <c r="D13" s="110" t="n">
        <f aca="false">SINTÉTICA!G55</f>
        <v>60098.3059</v>
      </c>
      <c r="E13" s="111"/>
      <c r="F13" s="111"/>
      <c r="G13" s="111"/>
      <c r="H13" s="111"/>
      <c r="I13" s="111"/>
      <c r="J13" s="111"/>
      <c r="K13" s="111"/>
      <c r="L13" s="111"/>
      <c r="M13" s="111"/>
      <c r="N13" s="110" t="n">
        <f aca="false">D13</f>
        <v>60098.3059</v>
      </c>
    </row>
    <row r="14" customFormat="false" ht="15" hidden="false" customHeight="false" outlineLevel="0" collapsed="false">
      <c r="A14" s="107"/>
      <c r="B14" s="108"/>
      <c r="C14" s="109"/>
      <c r="D14" s="112" t="n">
        <f aca="false">D13/C13</f>
        <v>1</v>
      </c>
      <c r="E14" s="113"/>
      <c r="F14" s="113"/>
      <c r="G14" s="113"/>
      <c r="H14" s="113"/>
      <c r="I14" s="113"/>
      <c r="J14" s="113"/>
      <c r="K14" s="113"/>
      <c r="L14" s="113"/>
      <c r="M14" s="113"/>
      <c r="N14" s="114" t="n">
        <f aca="false">D14</f>
        <v>1</v>
      </c>
    </row>
    <row r="15" customFormat="false" ht="15" hidden="false" customHeight="false" outlineLevel="0" collapsed="false">
      <c r="A15" s="107" t="n">
        <v>2</v>
      </c>
      <c r="B15" s="108" t="s">
        <v>96</v>
      </c>
      <c r="C15" s="109" t="n">
        <f aca="false">SINTÉTICA!G59</f>
        <v>2285.0016</v>
      </c>
      <c r="D15" s="111"/>
      <c r="E15" s="115" t="n">
        <f aca="false">SINTÉTICA!G59</f>
        <v>2285.0016</v>
      </c>
      <c r="F15" s="111"/>
      <c r="G15" s="111"/>
      <c r="H15" s="111"/>
      <c r="I15" s="111"/>
      <c r="J15" s="111"/>
      <c r="K15" s="111"/>
      <c r="L15" s="111"/>
      <c r="M15" s="111"/>
      <c r="N15" s="110" t="n">
        <f aca="false">E15</f>
        <v>2285.0016</v>
      </c>
    </row>
    <row r="16" customFormat="false" ht="15" hidden="false" customHeight="false" outlineLevel="0" collapsed="false">
      <c r="A16" s="107"/>
      <c r="B16" s="108"/>
      <c r="C16" s="109"/>
      <c r="D16" s="113"/>
      <c r="E16" s="116" t="n">
        <f aca="false">E15/C15</f>
        <v>1</v>
      </c>
      <c r="F16" s="113"/>
      <c r="G16" s="113"/>
      <c r="H16" s="113"/>
      <c r="I16" s="113"/>
      <c r="J16" s="113"/>
      <c r="K16" s="113"/>
      <c r="L16" s="113"/>
      <c r="M16" s="113"/>
      <c r="N16" s="117" t="n">
        <f aca="false">E16</f>
        <v>1</v>
      </c>
    </row>
    <row r="17" customFormat="false" ht="15" hidden="false" customHeight="false" outlineLevel="0" collapsed="false">
      <c r="A17" s="107" t="n">
        <v>3</v>
      </c>
      <c r="B17" s="108" t="s">
        <v>101</v>
      </c>
      <c r="C17" s="109" t="n">
        <f aca="false">SINTÉTICA!G88</f>
        <v>96412.8452</v>
      </c>
      <c r="D17" s="118" t="n">
        <f aca="false">(SINTÉTICA!G62+SINTÉTICA!G63+SINTÉTICA!G64+SINTÉTICA!G66+SINTÉTICA!G67+SINTÉTICA!G68+SINTÉTICA!G69+SINTÉTICA!G65)/2</f>
        <v>16924.19745</v>
      </c>
      <c r="E17" s="118" t="n">
        <f aca="false">((SINTÉTICA!G62+SINTÉTICA!G63+SINTÉTICA!G64+SINTÉTICA!G66+SINTÉTICA!G67+SINTÉTICA!G68+SINTÉTICA!G69+SINTÉTICA!G65)/2)+((SINTÉTICA!G71+SINTÉTICA!G72+SINTÉTICA!G74+SINTÉTICA!G75+SINTÉTICA!G78+SINTÉTICA!G77+SINTÉTICA!G79+SINTÉTICA!G80+SINTÉTICA!G81+SINTÉTICA!G82+SINTÉTICA!G86)/2)</f>
        <v>37522.02635</v>
      </c>
      <c r="F17" s="118" t="n">
        <f aca="false">((SINTÉTICA!G71+SINTÉTICA!G72+SINTÉTICA!G74+SINTÉTICA!G75+SINTÉTICA!G77+SINTÉTICA!G78+SINTÉTICA!G79+SINTÉTICA!G80+SINTÉTICA!G81+SINTÉTICA!G82+SINTÉTICA!G86)/2)+(SINTÉTICA!G87+SINTÉTICA!G85+SINTÉTICA!G84+SINTÉTICA!G83+SINTÉTICA!G73+SINTÉTICA!G76)</f>
        <v>41966.6214</v>
      </c>
      <c r="G17" s="118"/>
      <c r="H17" s="111"/>
      <c r="I17" s="111"/>
      <c r="J17" s="111"/>
      <c r="K17" s="111"/>
      <c r="L17" s="111"/>
      <c r="M17" s="111"/>
      <c r="N17" s="118" t="n">
        <f aca="false">F17+E17+D17</f>
        <v>96412.8452</v>
      </c>
    </row>
    <row r="18" customFormat="false" ht="15" hidden="false" customHeight="false" outlineLevel="0" collapsed="false">
      <c r="A18" s="107"/>
      <c r="B18" s="108"/>
      <c r="C18" s="109"/>
      <c r="D18" s="117" t="n">
        <f aca="false">D17/C17</f>
        <v>0.175538823845435</v>
      </c>
      <c r="E18" s="116" t="n">
        <f aca="false">E17/C17</f>
        <v>0.389180780550183</v>
      </c>
      <c r="F18" s="116" t="n">
        <f aca="false">F17/C17</f>
        <v>0.435280395604382</v>
      </c>
      <c r="G18" s="119"/>
      <c r="H18" s="113"/>
      <c r="I18" s="113"/>
      <c r="J18" s="113"/>
      <c r="K18" s="113"/>
      <c r="L18" s="113"/>
      <c r="M18" s="113"/>
      <c r="N18" s="117" t="n">
        <f aca="false">F18+E18+D18</f>
        <v>1</v>
      </c>
    </row>
    <row r="19" customFormat="false" ht="15" hidden="false" customHeight="false" outlineLevel="0" collapsed="false">
      <c r="A19" s="107" t="n">
        <v>4</v>
      </c>
      <c r="B19" s="108" t="s">
        <v>154</v>
      </c>
      <c r="C19" s="109" t="n">
        <f aca="false">SINTÉTICA!G150</f>
        <v>142885.5391</v>
      </c>
      <c r="D19" s="118" t="n">
        <f aca="false">SINTÉTICA!G134</f>
        <v>7552.79</v>
      </c>
      <c r="E19" s="118" t="n">
        <f aca="false">(SINTÉTICA!G91+SINTÉTICA!G92+SINTÉTICA!G93+SINTÉTICA!G94)/2+((SINTÉTICA!G111+SINTÉTICA!G112+SINTÉTICA!G120+SINTÉTICA!G121+SINTÉTICA!G122)/2)</f>
        <v>11873.99155</v>
      </c>
      <c r="F19" s="118" t="n">
        <f aca="false">((SINTÉTICA!G91+SINTÉTICA!G92+SINTÉTICA!G93+SINTÉTICA!G94)/2)+((SINTÉTICA!G111+SINTÉTICA!G112+SINTÉTICA!G120+SINTÉTICA!G121+SINTÉTICA!G122)/2)</f>
        <v>11873.99155</v>
      </c>
      <c r="G19" s="118" t="n">
        <f aca="false">SINTÉTICA!G100+SINTÉTICA!G108+SINTÉTICA!G109+SINTÉTICA!G110+SINTÉTICA!G114+SINTÉTICA!G105+(SUM(SINTÉTICA!G97:G99))+SINTÉTICA!G101+SINTÉTICA!G102+SINTÉTICA!G107+(SUM(SINTÉTICA!G123:G127))</f>
        <v>65640.1976</v>
      </c>
      <c r="H19" s="118" t="n">
        <f aca="false">SUM(SINTÉTICA!G116:G119)+SUM(SINTÉTICA!G128:G133)+SUM(SINTÉTICA!G136:G140)+SINTÉTICA!G149+SUM(SINTÉTICA!G142:G148)+SINTÉTICA!G103+SINTÉTICA!G104+SINTÉTICA!G96</f>
        <v>45944.5684</v>
      </c>
      <c r="I19" s="118"/>
      <c r="J19" s="111"/>
      <c r="K19" s="111"/>
      <c r="L19" s="111"/>
      <c r="M19" s="111"/>
      <c r="N19" s="118" t="n">
        <f aca="false">I19+H19+G19+F19+E19+D19</f>
        <v>142885.5391</v>
      </c>
    </row>
    <row r="20" customFormat="false" ht="15" hidden="false" customHeight="false" outlineLevel="0" collapsed="false">
      <c r="A20" s="107"/>
      <c r="B20" s="108"/>
      <c r="C20" s="109"/>
      <c r="D20" s="116" t="n">
        <f aca="false">D19/C19</f>
        <v>0.0528590230164166</v>
      </c>
      <c r="E20" s="116" t="n">
        <f aca="false">E19/C19</f>
        <v>0.0831014224727799</v>
      </c>
      <c r="F20" s="116" t="n">
        <f aca="false">F19/C19</f>
        <v>0.0831014224727799</v>
      </c>
      <c r="G20" s="116" t="n">
        <f aca="false">G19/C19</f>
        <v>0.459390068536334</v>
      </c>
      <c r="H20" s="116" t="n">
        <f aca="false">H19/C19</f>
        <v>0.32154806350169</v>
      </c>
      <c r="I20" s="116"/>
      <c r="J20" s="113"/>
      <c r="K20" s="113"/>
      <c r="L20" s="113"/>
      <c r="M20" s="113"/>
      <c r="N20" s="117" t="n">
        <f aca="false">I20+H20+G20+F20+E20+D20</f>
        <v>1</v>
      </c>
    </row>
    <row r="21" customFormat="false" ht="15" hidden="false" customHeight="false" outlineLevel="0" collapsed="false">
      <c r="A21" s="107" t="n">
        <v>5</v>
      </c>
      <c r="B21" s="108" t="s">
        <v>274</v>
      </c>
      <c r="C21" s="109" t="n">
        <f aca="false">SINTÉTICA!G155</f>
        <v>7824.9247</v>
      </c>
      <c r="D21" s="111"/>
      <c r="E21" s="118" t="n">
        <f aca="false">SINTÉTICA!G154</f>
        <v>957.1257</v>
      </c>
      <c r="F21" s="118" t="n">
        <f aca="false">SINTÉTICA!G152</f>
        <v>6574.6956</v>
      </c>
      <c r="G21" s="118" t="n">
        <f aca="false">SINTÉTICA!G153</f>
        <v>293.1034</v>
      </c>
      <c r="H21" s="111"/>
      <c r="I21" s="111"/>
      <c r="J21" s="111"/>
      <c r="K21" s="111"/>
      <c r="L21" s="111"/>
      <c r="M21" s="111"/>
      <c r="N21" s="118" t="n">
        <f aca="false">G21+F21+E21</f>
        <v>7824.9247</v>
      </c>
    </row>
    <row r="22" customFormat="false" ht="15" hidden="false" customHeight="false" outlineLevel="0" collapsed="false">
      <c r="A22" s="107"/>
      <c r="B22" s="108"/>
      <c r="C22" s="109"/>
      <c r="D22" s="113"/>
      <c r="E22" s="116" t="n">
        <f aca="false">E21/C21</f>
        <v>0.122317560448856</v>
      </c>
      <c r="F22" s="116" t="n">
        <f aca="false">F21/C21</f>
        <v>0.840224775581546</v>
      </c>
      <c r="G22" s="116" t="n">
        <f aca="false">G21/C21</f>
        <v>0.037457663969597</v>
      </c>
      <c r="H22" s="113"/>
      <c r="I22" s="113"/>
      <c r="J22" s="113"/>
      <c r="K22" s="113"/>
      <c r="L22" s="113"/>
      <c r="M22" s="113"/>
      <c r="N22" s="117" t="n">
        <f aca="false">G22+F22+E22</f>
        <v>1</v>
      </c>
    </row>
    <row r="23" customFormat="false" ht="15" hidden="false" customHeight="false" outlineLevel="0" collapsed="false">
      <c r="A23" s="107" t="n">
        <v>6</v>
      </c>
      <c r="B23" s="108" t="s">
        <v>281</v>
      </c>
      <c r="C23" s="109" t="n">
        <f aca="false">SINTÉTICA!G162</f>
        <v>293.7</v>
      </c>
      <c r="D23" s="111"/>
      <c r="E23" s="111"/>
      <c r="F23" s="111"/>
      <c r="G23" s="111"/>
      <c r="H23" s="118" t="n">
        <f aca="false">SUM(SINTÉTICA!G158:G161)</f>
        <v>293.7</v>
      </c>
      <c r="I23" s="118"/>
      <c r="J23" s="111"/>
      <c r="K23" s="111"/>
      <c r="L23" s="111"/>
      <c r="M23" s="111"/>
      <c r="N23" s="110" t="n">
        <f aca="false">H23</f>
        <v>293.7</v>
      </c>
    </row>
    <row r="24" customFormat="false" ht="15" hidden="false" customHeight="false" outlineLevel="0" collapsed="false">
      <c r="A24" s="107"/>
      <c r="B24" s="108"/>
      <c r="C24" s="109"/>
      <c r="D24" s="113"/>
      <c r="E24" s="113"/>
      <c r="F24" s="113"/>
      <c r="G24" s="113"/>
      <c r="H24" s="116" t="n">
        <f aca="false">H23/C23</f>
        <v>1</v>
      </c>
      <c r="I24" s="116"/>
      <c r="J24" s="113"/>
      <c r="K24" s="113"/>
      <c r="L24" s="113"/>
      <c r="M24" s="113"/>
      <c r="N24" s="117" t="n">
        <f aca="false">H24</f>
        <v>1</v>
      </c>
    </row>
    <row r="25" customFormat="false" ht="15" hidden="false" customHeight="false" outlineLevel="0" collapsed="false">
      <c r="A25" s="107" t="n">
        <v>7</v>
      </c>
      <c r="B25" s="108" t="s">
        <v>292</v>
      </c>
      <c r="C25" s="109" t="n">
        <f aca="false">SINTÉTICA!G305</f>
        <v>82766.4145</v>
      </c>
      <c r="D25" s="111"/>
      <c r="E25" s="118" t="n">
        <f aca="false">SUM(SINTÉTICA!G165:G177)+SUM(SINTÉTICA!G180:G185)</f>
        <v>6503.09</v>
      </c>
      <c r="F25" s="118" t="n">
        <f aca="false">SUM(SINTÉTICA!G187:G202)+SUM(SINTÉTICA!G294:G304)</f>
        <v>14066.4378</v>
      </c>
      <c r="G25" s="118" t="n">
        <f aca="false">SUM(SINTÉTICA!G204:G209)+((SUM(SINTÉTICA!G211:G273))/2)+SUM(SINTÉTICA!G281:G292)</f>
        <v>39129.78285</v>
      </c>
      <c r="H25" s="118" t="n">
        <f aca="false">((SUM(SINTÉTICA!G211:G273))/2)+SUM(SINTÉTICA!G275:G279)+SINTÉTICA!G178+SINTÉTICA!G179</f>
        <v>23067.10385</v>
      </c>
      <c r="I25" s="111"/>
      <c r="J25" s="111"/>
      <c r="K25" s="111"/>
      <c r="L25" s="111"/>
      <c r="M25" s="111"/>
      <c r="N25" s="118" t="n">
        <f aca="false">H25+G25+F25+E25</f>
        <v>82766.4145</v>
      </c>
    </row>
    <row r="26" customFormat="false" ht="15" hidden="false" customHeight="false" outlineLevel="0" collapsed="false">
      <c r="A26" s="107"/>
      <c r="B26" s="108"/>
      <c r="C26" s="109"/>
      <c r="D26" s="113"/>
      <c r="E26" s="116" t="n">
        <f aca="false">E25/C25</f>
        <v>0.0785716046694279</v>
      </c>
      <c r="F26" s="116" t="n">
        <f aca="false">F25/C25</f>
        <v>0.169953451348312</v>
      </c>
      <c r="G26" s="116" t="n">
        <f aca="false">G25/C25</f>
        <v>0.472773685877138</v>
      </c>
      <c r="H26" s="116" t="n">
        <f aca="false">H25/C25</f>
        <v>0.278701258105122</v>
      </c>
      <c r="I26" s="113"/>
      <c r="J26" s="113"/>
      <c r="K26" s="113"/>
      <c r="L26" s="113"/>
      <c r="M26" s="113"/>
      <c r="N26" s="117" t="n">
        <f aca="false">H26+G26+F26+E26</f>
        <v>1</v>
      </c>
    </row>
    <row r="27" customFormat="false" ht="15" hidden="false" customHeight="false" outlineLevel="0" collapsed="false">
      <c r="A27" s="107" t="n">
        <v>8</v>
      </c>
      <c r="B27" s="108" t="s">
        <v>540</v>
      </c>
      <c r="C27" s="109" t="n">
        <f aca="false">SINTÉTICA!G369</f>
        <v>49394.0106</v>
      </c>
      <c r="D27" s="111"/>
      <c r="E27" s="111"/>
      <c r="F27" s="111"/>
      <c r="G27" s="118" t="n">
        <f aca="false">((SUM(SINTÉTICA!G308:G351))/2)+((SUM(SINTÉTICA!G353:G354))/2)+SUM(SINTÉTICA!G356:G358)+SUM(SINTÉTICA!G360:G363)</f>
        <v>25876.6603</v>
      </c>
      <c r="H27" s="118" t="n">
        <f aca="false">((SUM(SINTÉTICA!G308:G351))/2)+((SUM(SINTÉTICA!G353:G354))/2)+SINTÉTICA!G359+SINTÉTICA!G364+SINTÉTICA!G365+SINTÉTICA!G367+SINTÉTICA!G368</f>
        <v>23517.3503</v>
      </c>
      <c r="I27" s="111"/>
      <c r="J27" s="111"/>
      <c r="K27" s="111"/>
      <c r="L27" s="111"/>
      <c r="M27" s="111"/>
      <c r="N27" s="118" t="n">
        <f aca="false">H27+G27</f>
        <v>49394.0106</v>
      </c>
    </row>
    <row r="28" customFormat="false" ht="15" hidden="false" customHeight="false" outlineLevel="0" collapsed="false">
      <c r="A28" s="107"/>
      <c r="B28" s="108"/>
      <c r="C28" s="109"/>
      <c r="D28" s="113"/>
      <c r="E28" s="113"/>
      <c r="F28" s="113"/>
      <c r="G28" s="116" t="n">
        <f aca="false">G27/C27</f>
        <v>0.523882551460602</v>
      </c>
      <c r="H28" s="116" t="n">
        <f aca="false">H27/C27</f>
        <v>0.476117448539399</v>
      </c>
      <c r="I28" s="113"/>
      <c r="J28" s="113"/>
      <c r="K28" s="113"/>
      <c r="L28" s="113"/>
      <c r="M28" s="113"/>
      <c r="N28" s="117" t="n">
        <f aca="false">H28+G28</f>
        <v>1</v>
      </c>
    </row>
    <row r="29" customFormat="false" ht="15" hidden="false" customHeight="false" outlineLevel="0" collapsed="false">
      <c r="A29" s="107" t="n">
        <v>9</v>
      </c>
      <c r="B29" s="108" t="s">
        <v>2300</v>
      </c>
      <c r="C29" s="109" t="n">
        <f aca="false">SINTÉTICA!G435</f>
        <v>27690.6934</v>
      </c>
      <c r="D29" s="111"/>
      <c r="E29" s="111"/>
      <c r="F29" s="118" t="n">
        <f aca="false">(SUM(SINTÉTICA!G372:G412))/2</f>
        <v>6829.79355</v>
      </c>
      <c r="G29" s="118" t="n">
        <f aca="false">((SUM(SINTÉTICA!G372:G412))/2)+((SUM(SINTÉTICA!G414:G426))/2)+((SUM(SINTÉTICA!G428:G434))/2)</f>
        <v>13845.3467</v>
      </c>
      <c r="H29" s="118" t="n">
        <f aca="false">((SUM(SINTÉTICA!G414:G426))/2)+((SUM(SINTÉTICA!G428:G434))/2)</f>
        <v>7015.55315</v>
      </c>
      <c r="I29" s="111"/>
      <c r="J29" s="111"/>
      <c r="K29" s="111"/>
      <c r="L29" s="111"/>
      <c r="M29" s="111"/>
      <c r="N29" s="118" t="n">
        <f aca="false">H29+G29+F29</f>
        <v>27690.6934</v>
      </c>
    </row>
    <row r="30" customFormat="false" ht="15" hidden="false" customHeight="false" outlineLevel="0" collapsed="false">
      <c r="A30" s="107"/>
      <c r="B30" s="108"/>
      <c r="C30" s="109"/>
      <c r="D30" s="113"/>
      <c r="E30" s="113"/>
      <c r="F30" s="116" t="n">
        <f aca="false">F29/C29</f>
        <v>0.246645811693542</v>
      </c>
      <c r="G30" s="116" t="n">
        <f aca="false">G29/C29</f>
        <v>0.5</v>
      </c>
      <c r="H30" s="116" t="n">
        <f aca="false">H29/C29</f>
        <v>0.253354188306458</v>
      </c>
      <c r="I30" s="113"/>
      <c r="J30" s="113"/>
      <c r="K30" s="113"/>
      <c r="L30" s="113"/>
      <c r="M30" s="113"/>
      <c r="N30" s="117" t="n">
        <f aca="false">H30+G30+F30</f>
        <v>1</v>
      </c>
    </row>
    <row r="31" customFormat="false" ht="15" hidden="false" customHeight="false" outlineLevel="0" collapsed="false">
      <c r="A31" s="107" t="n">
        <v>10</v>
      </c>
      <c r="B31" s="108" t="s">
        <v>746</v>
      </c>
      <c r="C31" s="109" t="n">
        <f aca="false">SINTÉTICA!G449</f>
        <v>27195.7285</v>
      </c>
      <c r="D31" s="111"/>
      <c r="E31" s="111"/>
      <c r="F31" s="111"/>
      <c r="G31" s="120" t="n">
        <f aca="false">((SUM(SINTÉTICA!G438:G442))/2)</f>
        <v>8050.5314</v>
      </c>
      <c r="H31" s="118" t="n">
        <f aca="false">((SUM(SINTÉTICA!G438:G442))/2)+SUM(SINTÉTICA!G444:G448)</f>
        <v>19145.1971</v>
      </c>
      <c r="I31" s="118"/>
      <c r="J31" s="111"/>
      <c r="K31" s="111"/>
      <c r="L31" s="111"/>
      <c r="M31" s="111"/>
      <c r="N31" s="118" t="n">
        <f aca="false">H31+G31</f>
        <v>27195.7285</v>
      </c>
    </row>
    <row r="32" customFormat="false" ht="15" hidden="false" customHeight="false" outlineLevel="0" collapsed="false">
      <c r="A32" s="107"/>
      <c r="B32" s="108"/>
      <c r="C32" s="109"/>
      <c r="D32" s="113"/>
      <c r="E32" s="113"/>
      <c r="F32" s="113"/>
      <c r="G32" s="121" t="n">
        <f aca="false">G31/C31</f>
        <v>0.296021906528446</v>
      </c>
      <c r="H32" s="117" t="n">
        <f aca="false">H31/C31</f>
        <v>0.703978093471554</v>
      </c>
      <c r="I32" s="116"/>
      <c r="J32" s="113"/>
      <c r="K32" s="113"/>
      <c r="L32" s="113"/>
      <c r="M32" s="113"/>
      <c r="N32" s="117" t="n">
        <f aca="false">G32+H32</f>
        <v>1</v>
      </c>
    </row>
    <row r="33" customFormat="false" ht="15" hidden="false" customHeight="false" outlineLevel="0" collapsed="false">
      <c r="A33" s="107" t="n">
        <v>11</v>
      </c>
      <c r="B33" s="108" t="s">
        <v>769</v>
      </c>
      <c r="C33" s="109" t="n">
        <f aca="false">SINTÉTICA!G461</f>
        <v>7777.74</v>
      </c>
      <c r="D33" s="111"/>
      <c r="E33" s="111"/>
      <c r="F33" s="111"/>
      <c r="G33" s="118" t="n">
        <f aca="false">(SUM(SINTÉTICA!G451:G460))/2</f>
        <v>3888.87</v>
      </c>
      <c r="H33" s="118" t="n">
        <f aca="false">(SUM(SINTÉTICA!G451:G460))/2</f>
        <v>3888.87</v>
      </c>
      <c r="I33" s="111"/>
      <c r="J33" s="111"/>
      <c r="K33" s="111"/>
      <c r="L33" s="111"/>
      <c r="M33" s="111"/>
      <c r="N33" s="118" t="n">
        <f aca="false">H33+G33</f>
        <v>7777.74</v>
      </c>
    </row>
    <row r="34" customFormat="false" ht="15" hidden="false" customHeight="false" outlineLevel="0" collapsed="false">
      <c r="A34" s="107"/>
      <c r="B34" s="108"/>
      <c r="C34" s="109"/>
      <c r="D34" s="113"/>
      <c r="E34" s="113"/>
      <c r="F34" s="113"/>
      <c r="G34" s="116" t="n">
        <f aca="false">G33/C33</f>
        <v>0.5</v>
      </c>
      <c r="H34" s="116" t="n">
        <f aca="false">H33/C33</f>
        <v>0.5</v>
      </c>
      <c r="I34" s="113"/>
      <c r="J34" s="113"/>
      <c r="K34" s="113"/>
      <c r="L34" s="113"/>
      <c r="M34" s="113"/>
      <c r="N34" s="117" t="n">
        <f aca="false">H34+G34</f>
        <v>1</v>
      </c>
    </row>
    <row r="35" customFormat="false" ht="15" hidden="false" customHeight="false" outlineLevel="0" collapsed="false">
      <c r="A35" s="107" t="n">
        <v>12</v>
      </c>
      <c r="B35" s="108" t="s">
        <v>790</v>
      </c>
      <c r="C35" s="109" t="n">
        <f aca="false">SINTÉTICA!G473</f>
        <v>81398.8959</v>
      </c>
      <c r="D35" s="111"/>
      <c r="E35" s="111"/>
      <c r="F35" s="120" t="n">
        <f aca="false">(SINTÉTICA!G463+SINTÉTICA!G465+SINTÉTICA!G464+SINTÉTICA!G468+SINTÉTICA!G469+SINTÉTICA!G470+SINTÉTICA!G471+SINTÉTICA!G467+SINTÉTICA!G466)/3</f>
        <v>23718.5553</v>
      </c>
      <c r="G35" s="118" t="n">
        <f aca="false">(SINTÉTICA!G463+SINTÉTICA!G465+SINTÉTICA!G464+SINTÉTICA!G468+SINTÉTICA!G469+SINTÉTICA!G470+SINTÉTICA!G471+SINTÉTICA!G467+SINTÉTICA!G466)/3</f>
        <v>23718.5553</v>
      </c>
      <c r="H35" s="118" t="n">
        <f aca="false">((SINTÉTICA!G463+SINTÉTICA!G465+SINTÉTICA!G464+SINTÉTICA!G468+SINTÉTICA!G469+SINTÉTICA!G470+SINTÉTICA!G471+SINTÉTICA!G467+SINTÉTICA!G466)/3)+SINTÉTICA!G472</f>
        <v>33961.7853</v>
      </c>
      <c r="I35" s="118"/>
      <c r="J35" s="111"/>
      <c r="K35" s="111"/>
      <c r="L35" s="111"/>
      <c r="M35" s="111"/>
      <c r="N35" s="110" t="n">
        <f aca="false">F35+G35+H35</f>
        <v>81398.8959</v>
      </c>
    </row>
    <row r="36" customFormat="false" ht="15" hidden="false" customHeight="false" outlineLevel="0" collapsed="false">
      <c r="A36" s="107"/>
      <c r="B36" s="108"/>
      <c r="C36" s="109"/>
      <c r="D36" s="113"/>
      <c r="E36" s="113"/>
      <c r="F36" s="117" t="n">
        <f aca="false">F35/C35</f>
        <v>0.291386695578017</v>
      </c>
      <c r="G36" s="116" t="n">
        <f aca="false">G35/C35</f>
        <v>0.291386695578017</v>
      </c>
      <c r="H36" s="116" t="n">
        <f aca="false">H35/C35</f>
        <v>0.417226608843966</v>
      </c>
      <c r="I36" s="116"/>
      <c r="J36" s="113"/>
      <c r="K36" s="113"/>
      <c r="L36" s="113"/>
      <c r="M36" s="113"/>
      <c r="N36" s="117" t="n">
        <f aca="false">F36+G36+H36</f>
        <v>1</v>
      </c>
    </row>
    <row r="37" customFormat="false" ht="15" hidden="false" customHeight="false" outlineLevel="0" collapsed="false">
      <c r="A37" s="107" t="n">
        <v>13</v>
      </c>
      <c r="B37" s="108" t="s">
        <v>808</v>
      </c>
      <c r="C37" s="109" t="n">
        <f aca="false">SINTÉTICA!G477</f>
        <v>7107.5688</v>
      </c>
      <c r="D37" s="111"/>
      <c r="E37" s="111"/>
      <c r="F37" s="111"/>
      <c r="G37" s="111"/>
      <c r="H37" s="122" t="n">
        <f aca="false">SINTÉTICA!G476</f>
        <v>7107.5688</v>
      </c>
      <c r="I37" s="118"/>
      <c r="J37" s="111"/>
      <c r="K37" s="111"/>
      <c r="L37" s="111"/>
      <c r="M37" s="111"/>
      <c r="N37" s="110" t="n">
        <f aca="false">H37</f>
        <v>7107.5688</v>
      </c>
    </row>
    <row r="38" customFormat="false" ht="15" hidden="false" customHeight="false" outlineLevel="0" collapsed="false">
      <c r="A38" s="107"/>
      <c r="B38" s="108"/>
      <c r="C38" s="109"/>
      <c r="D38" s="113"/>
      <c r="E38" s="113"/>
      <c r="F38" s="113"/>
      <c r="G38" s="113"/>
      <c r="H38" s="116" t="n">
        <f aca="false">H37/C37</f>
        <v>1</v>
      </c>
      <c r="I38" s="116"/>
      <c r="J38" s="113"/>
      <c r="K38" s="113"/>
      <c r="L38" s="113"/>
      <c r="M38" s="113"/>
      <c r="N38" s="117" t="n">
        <f aca="false">H38</f>
        <v>1</v>
      </c>
    </row>
    <row r="39" customFormat="false" ht="15" hidden="false" customHeight="false" outlineLevel="0" collapsed="false">
      <c r="A39" s="106" t="s">
        <v>814</v>
      </c>
      <c r="B39" s="106"/>
      <c r="C39" s="106"/>
      <c r="D39" s="106"/>
      <c r="E39" s="106"/>
      <c r="F39" s="106"/>
      <c r="G39" s="106"/>
      <c r="H39" s="106"/>
      <c r="I39" s="106"/>
      <c r="J39" s="106"/>
      <c r="K39" s="106"/>
      <c r="L39" s="106"/>
      <c r="M39" s="106"/>
      <c r="N39" s="106"/>
    </row>
    <row r="40" customFormat="false" ht="15" hidden="false" customHeight="false" outlineLevel="0" collapsed="false">
      <c r="A40" s="107" t="n">
        <v>14</v>
      </c>
      <c r="B40" s="108" t="s">
        <v>12</v>
      </c>
      <c r="C40" s="109" t="n">
        <f aca="false">SINTÉTICA!G513</f>
        <v>46768.6089</v>
      </c>
      <c r="D40" s="111"/>
      <c r="E40" s="111"/>
      <c r="F40" s="111"/>
      <c r="G40" s="111"/>
      <c r="H40" s="111"/>
      <c r="I40" s="120" t="n">
        <f aca="false">SUM(SINTÉTICA!G483:G512)</f>
        <v>46768.6089</v>
      </c>
      <c r="J40" s="118"/>
      <c r="K40" s="111"/>
      <c r="L40" s="111"/>
      <c r="M40" s="111"/>
      <c r="N40" s="110" t="n">
        <f aca="false">I40</f>
        <v>46768.6089</v>
      </c>
    </row>
    <row r="41" customFormat="false" ht="15" hidden="false" customHeight="false" outlineLevel="0" collapsed="false">
      <c r="A41" s="107"/>
      <c r="B41" s="108"/>
      <c r="C41" s="109"/>
      <c r="D41" s="113"/>
      <c r="E41" s="113"/>
      <c r="F41" s="113"/>
      <c r="G41" s="113"/>
      <c r="H41" s="113"/>
      <c r="I41" s="116" t="n">
        <f aca="false">I40/C40</f>
        <v>1</v>
      </c>
      <c r="J41" s="116"/>
      <c r="K41" s="113"/>
      <c r="L41" s="113"/>
      <c r="M41" s="113"/>
      <c r="N41" s="117" t="n">
        <f aca="false">I41</f>
        <v>1</v>
      </c>
    </row>
    <row r="42" customFormat="false" ht="15" hidden="false" customHeight="false" outlineLevel="0" collapsed="false">
      <c r="A42" s="107" t="n">
        <v>15</v>
      </c>
      <c r="B42" s="108" t="s">
        <v>96</v>
      </c>
      <c r="C42" s="109" t="n">
        <f aca="false">SINTÉTICA!G517</f>
        <v>72.1004</v>
      </c>
      <c r="D42" s="111"/>
      <c r="E42" s="111"/>
      <c r="F42" s="111"/>
      <c r="G42" s="111"/>
      <c r="H42" s="111"/>
      <c r="I42" s="110" t="n">
        <f aca="false">C42</f>
        <v>72.1004</v>
      </c>
      <c r="J42" s="110"/>
      <c r="K42" s="111"/>
      <c r="L42" s="111"/>
      <c r="M42" s="111"/>
      <c r="N42" s="110" t="n">
        <f aca="false">I42</f>
        <v>72.1004</v>
      </c>
    </row>
    <row r="43" customFormat="false" ht="15" hidden="false" customHeight="false" outlineLevel="0" collapsed="false">
      <c r="A43" s="107"/>
      <c r="B43" s="108"/>
      <c r="C43" s="109"/>
      <c r="D43" s="113"/>
      <c r="E43" s="113"/>
      <c r="F43" s="113"/>
      <c r="G43" s="113"/>
      <c r="H43" s="113"/>
      <c r="I43" s="116" t="n">
        <f aca="false">I42/C42</f>
        <v>1</v>
      </c>
      <c r="J43" s="116"/>
      <c r="K43" s="113"/>
      <c r="L43" s="113"/>
      <c r="M43" s="113"/>
      <c r="N43" s="117" t="n">
        <f aca="false">I43</f>
        <v>1</v>
      </c>
    </row>
    <row r="44" customFormat="false" ht="15" hidden="false" customHeight="false" outlineLevel="0" collapsed="false">
      <c r="A44" s="107" t="n">
        <v>16</v>
      </c>
      <c r="B44" s="108" t="s">
        <v>101</v>
      </c>
      <c r="C44" s="109" t="n">
        <f aca="false">SINTÉTICA!G543</f>
        <v>21431.0152</v>
      </c>
      <c r="D44" s="111"/>
      <c r="E44" s="111"/>
      <c r="F44" s="111"/>
      <c r="G44" s="111"/>
      <c r="H44" s="111"/>
      <c r="I44" s="120" t="n">
        <f aca="false">SUM(SINTÉTICA!G520:G526)+(SUM(SINTÉTICA!G528:G542))/2</f>
        <v>14949.6559</v>
      </c>
      <c r="J44" s="118" t="n">
        <f aca="false">(SUM(SINTÉTICA!G528:G542))/2</f>
        <v>6481.3593</v>
      </c>
      <c r="K44" s="118"/>
      <c r="L44" s="111"/>
      <c r="M44" s="111"/>
      <c r="N44" s="118" t="n">
        <f aca="false">J44+I44</f>
        <v>21431.0152</v>
      </c>
    </row>
    <row r="45" customFormat="false" ht="15" hidden="false" customHeight="false" outlineLevel="0" collapsed="false">
      <c r="A45" s="107"/>
      <c r="B45" s="108"/>
      <c r="C45" s="109"/>
      <c r="D45" s="113"/>
      <c r="E45" s="113"/>
      <c r="F45" s="113"/>
      <c r="G45" s="113"/>
      <c r="H45" s="113"/>
      <c r="I45" s="116" t="n">
        <f aca="false">I44/C44</f>
        <v>0.697571055803273</v>
      </c>
      <c r="J45" s="116" t="n">
        <f aca="false">J44/C44</f>
        <v>0.302428944196727</v>
      </c>
      <c r="K45" s="116"/>
      <c r="L45" s="113"/>
      <c r="M45" s="113"/>
      <c r="N45" s="117" t="n">
        <f aca="false">I45+J45</f>
        <v>1</v>
      </c>
    </row>
    <row r="46" customFormat="false" ht="15" hidden="false" customHeight="false" outlineLevel="0" collapsed="false">
      <c r="A46" s="107" t="n">
        <v>17</v>
      </c>
      <c r="B46" s="108" t="s">
        <v>154</v>
      </c>
      <c r="C46" s="109" t="n">
        <f aca="false">SINTÉTICA!G655</f>
        <v>320090.3344</v>
      </c>
      <c r="D46" s="111"/>
      <c r="E46" s="111"/>
      <c r="F46" s="111"/>
      <c r="G46" s="111"/>
      <c r="H46" s="111"/>
      <c r="I46" s="120" t="n">
        <f aca="false">(SUM(SINTÉTICA!G546:G549))/2+(SINTÉTICA!G556+SINTÉTICA!G557)/2+(SUM(SINTÉTICA!G586:G588))/2</f>
        <v>11291.621</v>
      </c>
      <c r="J46" s="118" t="n">
        <f aca="false">((SUM(SINTÉTICA!G546:G549))/2)+((SINTÉTICA!G556+SINTÉTICA!G557)/2)+SINTÉTICA!G554+SINTÉTICA!G555+SINTÉTICA!G558+SUM(SINTÉTICA!G568:G575)+SINTÉTICA!G577+(SUM(SINTÉTICA!G586:G588))/2+SUM(SINTÉTICA!G589:G604)+SINTÉTICA!G552</f>
        <v>88539.5445</v>
      </c>
      <c r="K46" s="118" t="n">
        <f aca="false">SINTÉTICA!G580+SINTÉTICA!G583+SINTÉTICA!G584+(SUM(SINTÉTICA!G605:G614))/2+SUM(SINTÉTICA!G616:G629)+SINTÉTICA!G579</f>
        <v>69973.1612</v>
      </c>
      <c r="L46" s="118" t="n">
        <f aca="false">((SUM(SINTÉTICA!G559:G566))/2)+((SUM(SINTÉTICA!G644:G654))/2)+SINTÉTICA!G647+SINTÉTICA!G648+(SUM(SINTÉTICA!G605:G614))/2</f>
        <v>101077.48295</v>
      </c>
      <c r="M46" s="118" t="n">
        <f aca="false">SUM(SINTÉTICA!G631:G640)+SINTÉTICA!G642+(SUM(SINTÉTICA!G644:G654))/2-SINTÉTICA!G647-SINTÉTICA!G648+SINTÉTICA!G551+SINTÉTICA!G553+(SUM(SINTÉTICA!G559:G566))/2+SINTÉTICA!G581+SINTÉTICA!G582+SINTÉTICA!G585</f>
        <v>49208.52475</v>
      </c>
      <c r="N46" s="118" t="n">
        <f aca="false">M46+L46+K46+J46+I46</f>
        <v>320090.3344</v>
      </c>
    </row>
    <row r="47" customFormat="false" ht="15" hidden="false" customHeight="false" outlineLevel="0" collapsed="false">
      <c r="A47" s="107"/>
      <c r="B47" s="108"/>
      <c r="C47" s="109"/>
      <c r="D47" s="113"/>
      <c r="E47" s="113"/>
      <c r="F47" s="113"/>
      <c r="G47" s="113"/>
      <c r="H47" s="113"/>
      <c r="I47" s="116" t="n">
        <f aca="false">I46/C46</f>
        <v>0.03527635728572</v>
      </c>
      <c r="J47" s="116" t="n">
        <f aca="false">J46/C46</f>
        <v>0.276607991509537</v>
      </c>
      <c r="K47" s="116" t="n">
        <f aca="false">K46/C46</f>
        <v>0.218604417815873</v>
      </c>
      <c r="L47" s="116" t="n">
        <f aca="false">L46/C46</f>
        <v>0.315777991670591</v>
      </c>
      <c r="M47" s="116" t="n">
        <f aca="false">M46/C46</f>
        <v>0.153733241718279</v>
      </c>
      <c r="N47" s="117" t="n">
        <f aca="false">I47+M47+L47+K47+J47</f>
        <v>1</v>
      </c>
    </row>
    <row r="48" customFormat="false" ht="15" hidden="false" customHeight="false" outlineLevel="0" collapsed="false">
      <c r="A48" s="107" t="n">
        <v>18</v>
      </c>
      <c r="B48" s="108" t="s">
        <v>274</v>
      </c>
      <c r="C48" s="109" t="n">
        <f aca="false">SINTÉTICA!G660</f>
        <v>2610.6144</v>
      </c>
      <c r="D48" s="111"/>
      <c r="E48" s="111"/>
      <c r="F48" s="111"/>
      <c r="G48" s="111"/>
      <c r="H48" s="111"/>
      <c r="I48" s="122" t="n">
        <f aca="false">SINTÉTICA!G659+SINTÉTICA!G657</f>
        <v>2165.0658</v>
      </c>
      <c r="J48" s="118"/>
      <c r="K48" s="122"/>
      <c r="L48" s="118" t="n">
        <f aca="false">SINTÉTICA!G658</f>
        <v>445.5486</v>
      </c>
      <c r="M48" s="111"/>
      <c r="N48" s="118" t="n">
        <f aca="false">L48+I48</f>
        <v>2610.6144</v>
      </c>
    </row>
    <row r="49" customFormat="false" ht="15" hidden="false" customHeight="false" outlineLevel="0" collapsed="false">
      <c r="A49" s="107"/>
      <c r="B49" s="108"/>
      <c r="C49" s="109"/>
      <c r="D49" s="113"/>
      <c r="E49" s="113"/>
      <c r="F49" s="113"/>
      <c r="G49" s="113"/>
      <c r="H49" s="113"/>
      <c r="I49" s="117" t="n">
        <f aca="false">I48/C48</f>
        <v>0.829331899801059</v>
      </c>
      <c r="J49" s="116"/>
      <c r="K49" s="117"/>
      <c r="L49" s="116" t="n">
        <f aca="false">L48/C48</f>
        <v>0.170668100198942</v>
      </c>
      <c r="M49" s="123"/>
      <c r="N49" s="117" t="n">
        <f aca="false">L49+I49</f>
        <v>1</v>
      </c>
    </row>
    <row r="50" customFormat="false" ht="15" hidden="false" customHeight="false" outlineLevel="0" collapsed="false">
      <c r="A50" s="107" t="n">
        <v>19</v>
      </c>
      <c r="B50" s="108" t="s">
        <v>281</v>
      </c>
      <c r="C50" s="109" t="n">
        <f aca="false">SINTÉTICA!G668</f>
        <v>335.83</v>
      </c>
      <c r="D50" s="111"/>
      <c r="E50" s="111"/>
      <c r="F50" s="111"/>
      <c r="G50" s="111"/>
      <c r="H50" s="111"/>
      <c r="I50" s="111"/>
      <c r="J50" s="111"/>
      <c r="K50" s="111"/>
      <c r="L50" s="111"/>
      <c r="M50" s="118" t="n">
        <f aca="false">SUM(SINTÉTICA!G663:G667)</f>
        <v>335.83</v>
      </c>
      <c r="N50" s="110" t="n">
        <f aca="false">M50</f>
        <v>335.83</v>
      </c>
    </row>
    <row r="51" customFormat="false" ht="15" hidden="false" customHeight="false" outlineLevel="0" collapsed="false">
      <c r="A51" s="107"/>
      <c r="B51" s="108"/>
      <c r="C51" s="109"/>
      <c r="D51" s="113"/>
      <c r="E51" s="113"/>
      <c r="F51" s="113"/>
      <c r="G51" s="113"/>
      <c r="H51" s="113"/>
      <c r="I51" s="113"/>
      <c r="J51" s="113"/>
      <c r="K51" s="113"/>
      <c r="L51" s="113"/>
      <c r="M51" s="116" t="n">
        <f aca="false">M50/C50</f>
        <v>1</v>
      </c>
      <c r="N51" s="117" t="n">
        <f aca="false">M51</f>
        <v>1</v>
      </c>
    </row>
    <row r="52" customFormat="false" ht="15" hidden="false" customHeight="false" outlineLevel="0" collapsed="false">
      <c r="A52" s="107" t="n">
        <v>20</v>
      </c>
      <c r="B52" s="108" t="s">
        <v>292</v>
      </c>
      <c r="C52" s="109" t="n">
        <f aca="false">SINTÉTICA!G738</f>
        <v>41196.0516</v>
      </c>
      <c r="D52" s="111"/>
      <c r="E52" s="111"/>
      <c r="F52" s="111"/>
      <c r="G52" s="111"/>
      <c r="H52" s="111"/>
      <c r="I52" s="120" t="n">
        <f aca="false">(SUM(SINTÉTICA!G671:G719))/3</f>
        <v>10082.4905333333</v>
      </c>
      <c r="J52" s="118" t="n">
        <f aca="false">(SUM(SINTÉTICA!G671:G719))/3</f>
        <v>10082.4905333333</v>
      </c>
      <c r="K52" s="118" t="n">
        <f aca="false">(SUM(SINTÉTICA!G671:G719))/3+SUM(SINTÉTICA!G727:G737)</f>
        <v>14924.7305333333</v>
      </c>
      <c r="L52" s="118" t="n">
        <f aca="false">SUM(SINTÉTICA!G721:G725)</f>
        <v>6106.34</v>
      </c>
      <c r="M52" s="118"/>
      <c r="N52" s="118" t="n">
        <f aca="false">L52+K52+J52+I52</f>
        <v>41196.0516</v>
      </c>
    </row>
    <row r="53" customFormat="false" ht="15" hidden="false" customHeight="false" outlineLevel="0" collapsed="false">
      <c r="A53" s="107"/>
      <c r="B53" s="108"/>
      <c r="C53" s="109"/>
      <c r="D53" s="113"/>
      <c r="E53" s="113"/>
      <c r="F53" s="113"/>
      <c r="G53" s="113"/>
      <c r="H53" s="113"/>
      <c r="I53" s="117" t="n">
        <f aca="false">I52/C52</f>
        <v>0.244744099051797</v>
      </c>
      <c r="J53" s="116" t="n">
        <f aca="false">J52/C52</f>
        <v>0.244744099051797</v>
      </c>
      <c r="K53" s="116" t="n">
        <f aca="false">K52/C52</f>
        <v>0.362285460709864</v>
      </c>
      <c r="L53" s="116" t="n">
        <f aca="false">L52/C52</f>
        <v>0.148226341186542</v>
      </c>
      <c r="M53" s="116"/>
      <c r="N53" s="117" t="n">
        <f aca="false">L53+K53+J53+I53</f>
        <v>1</v>
      </c>
    </row>
    <row r="54" customFormat="false" ht="15" hidden="false" customHeight="false" outlineLevel="0" collapsed="false">
      <c r="A54" s="107" t="n">
        <v>21</v>
      </c>
      <c r="B54" s="108" t="s">
        <v>540</v>
      </c>
      <c r="C54" s="109" t="n">
        <f aca="false">SINTÉTICA!G778</f>
        <v>47346.385</v>
      </c>
      <c r="D54" s="111"/>
      <c r="E54" s="111"/>
      <c r="F54" s="111"/>
      <c r="G54" s="111"/>
      <c r="H54" s="111"/>
      <c r="I54" s="120" t="n">
        <f aca="false">(SUM(SINTÉTICA!G741:G774))/3</f>
        <v>14824.0483333333</v>
      </c>
      <c r="J54" s="118" t="n">
        <f aca="false">(SUM(SINTÉTICA!G741:G774))/3</f>
        <v>14824.0483333333</v>
      </c>
      <c r="K54" s="118" t="n">
        <f aca="false">(SUM(SINTÉTICA!G741:G774))/3</f>
        <v>14824.0483333333</v>
      </c>
      <c r="L54" s="118" t="n">
        <f aca="false">SINTÉTICA!G776+SINTÉTICA!G777</f>
        <v>2874.24</v>
      </c>
      <c r="M54" s="118"/>
      <c r="N54" s="118" t="n">
        <f aca="false">I54+L54+K54+J54</f>
        <v>47346.385</v>
      </c>
    </row>
    <row r="55" customFormat="false" ht="15" hidden="false" customHeight="false" outlineLevel="0" collapsed="false">
      <c r="A55" s="107"/>
      <c r="B55" s="108"/>
      <c r="C55" s="109"/>
      <c r="D55" s="113"/>
      <c r="E55" s="113"/>
      <c r="F55" s="113"/>
      <c r="G55" s="113"/>
      <c r="H55" s="113"/>
      <c r="I55" s="124" t="n">
        <f aca="false">I54/C54</f>
        <v>0.313097786311106</v>
      </c>
      <c r="J55" s="116" t="n">
        <f aca="false">J54/C54</f>
        <v>0.313097786311106</v>
      </c>
      <c r="K55" s="116" t="n">
        <f aca="false">K54/C54</f>
        <v>0.313097786311106</v>
      </c>
      <c r="L55" s="116" t="n">
        <f aca="false">L54/C54</f>
        <v>0.0607066410666834</v>
      </c>
      <c r="M55" s="116"/>
      <c r="N55" s="117" t="n">
        <f aca="false">L55+K55+J55+I55</f>
        <v>1</v>
      </c>
    </row>
    <row r="56" customFormat="false" ht="15" hidden="false" customHeight="false" outlineLevel="0" collapsed="false">
      <c r="A56" s="107" t="n">
        <v>22</v>
      </c>
      <c r="B56" s="108" t="s">
        <v>2300</v>
      </c>
      <c r="C56" s="109" t="n">
        <f aca="false">SINTÉTICA!G858</f>
        <v>40537.979</v>
      </c>
      <c r="D56" s="111"/>
      <c r="E56" s="111"/>
      <c r="F56" s="111"/>
      <c r="G56" s="111"/>
      <c r="H56" s="111"/>
      <c r="I56" s="111"/>
      <c r="J56" s="118" t="n">
        <f aca="false">(SUM(SINTÉTICA!G781:G832))/2</f>
        <v>7940.546</v>
      </c>
      <c r="K56" s="118" t="n">
        <f aca="false">(SUM(SINTÉTICA!G781:G832))/2+(SUM(SINTÉTICA!G834:G857))/2</f>
        <v>20268.9895</v>
      </c>
      <c r="L56" s="118" t="n">
        <f aca="false">(SUM(SINTÉTICA!G834:G857))/2</f>
        <v>12328.4435</v>
      </c>
      <c r="M56" s="118"/>
      <c r="N56" s="118" t="n">
        <f aca="false">L56+K56+J56</f>
        <v>40537.979</v>
      </c>
    </row>
    <row r="57" customFormat="false" ht="15" hidden="false" customHeight="false" outlineLevel="0" collapsed="false">
      <c r="A57" s="107"/>
      <c r="B57" s="108"/>
      <c r="C57" s="109"/>
      <c r="D57" s="113"/>
      <c r="E57" s="113"/>
      <c r="F57" s="113"/>
      <c r="G57" s="113"/>
      <c r="H57" s="113"/>
      <c r="I57" s="113"/>
      <c r="J57" s="116" t="n">
        <f aca="false">J56/C56</f>
        <v>0.195879177893895</v>
      </c>
      <c r="K57" s="116" t="n">
        <f aca="false">K56/C56</f>
        <v>0.5</v>
      </c>
      <c r="L57" s="116" t="n">
        <f aca="false">L56/C56</f>
        <v>0.304120822106105</v>
      </c>
      <c r="M57" s="116"/>
      <c r="N57" s="117" t="n">
        <f aca="false">L57+K57+J57</f>
        <v>1</v>
      </c>
    </row>
    <row r="58" customFormat="false" ht="15" hidden="false" customHeight="false" outlineLevel="0" collapsed="false">
      <c r="A58" s="107" t="n">
        <v>23</v>
      </c>
      <c r="B58" s="108" t="s">
        <v>746</v>
      </c>
      <c r="C58" s="109" t="n">
        <f aca="false">SINTÉTICA!G873</f>
        <v>22290.2031</v>
      </c>
      <c r="D58" s="111"/>
      <c r="E58" s="111"/>
      <c r="F58" s="111"/>
      <c r="G58" s="111"/>
      <c r="H58" s="111"/>
      <c r="I58" s="111"/>
      <c r="J58" s="111"/>
      <c r="K58" s="111"/>
      <c r="L58" s="122" t="n">
        <f aca="false">(SUM(SINTÉTICA!G861:G865))/2</f>
        <v>7017.41665</v>
      </c>
      <c r="M58" s="118" t="n">
        <f aca="false">(SUM(SINTÉTICA!G861:G865))/2+SUM(SINTÉTICA!G867:G872)</f>
        <v>15272.78645</v>
      </c>
      <c r="N58" s="118" t="n">
        <f aca="false">M58+L58</f>
        <v>22290.2031</v>
      </c>
    </row>
    <row r="59" customFormat="false" ht="15" hidden="false" customHeight="false" outlineLevel="0" collapsed="false">
      <c r="A59" s="107"/>
      <c r="B59" s="108"/>
      <c r="C59" s="109"/>
      <c r="D59" s="113"/>
      <c r="E59" s="113"/>
      <c r="F59" s="113"/>
      <c r="G59" s="113"/>
      <c r="H59" s="113"/>
      <c r="I59" s="113"/>
      <c r="J59" s="113"/>
      <c r="K59" s="113"/>
      <c r="L59" s="117" t="n">
        <f aca="false">L58/C58</f>
        <v>0.314820668906332</v>
      </c>
      <c r="M59" s="116" t="n">
        <f aca="false">M58/C58</f>
        <v>0.685179331093668</v>
      </c>
      <c r="N59" s="117" t="n">
        <f aca="false">M59+L59</f>
        <v>1</v>
      </c>
    </row>
    <row r="60" customFormat="false" ht="15" hidden="false" customHeight="false" outlineLevel="0" collapsed="false">
      <c r="A60" s="107" t="n">
        <v>24</v>
      </c>
      <c r="B60" s="108" t="s">
        <v>769</v>
      </c>
      <c r="C60" s="109" t="n">
        <f aca="false">SINTÉTICA!G882</f>
        <v>5434.36</v>
      </c>
      <c r="D60" s="111"/>
      <c r="E60" s="111"/>
      <c r="F60" s="111"/>
      <c r="G60" s="111"/>
      <c r="H60" s="111"/>
      <c r="I60" s="111"/>
      <c r="J60" s="111"/>
      <c r="K60" s="118" t="n">
        <f aca="false">(SUM(SINTÉTICA!G875:G881))/2</f>
        <v>2717.18</v>
      </c>
      <c r="L60" s="118" t="n">
        <f aca="false">(SUM(SINTÉTICA!G875:G881))/2</f>
        <v>2717.18</v>
      </c>
      <c r="M60" s="111"/>
      <c r="N60" s="118" t="n">
        <f aca="false">L60+K60</f>
        <v>5434.36</v>
      </c>
    </row>
    <row r="61" customFormat="false" ht="15" hidden="false" customHeight="false" outlineLevel="0" collapsed="false">
      <c r="A61" s="107"/>
      <c r="B61" s="108"/>
      <c r="C61" s="109"/>
      <c r="D61" s="113"/>
      <c r="E61" s="113"/>
      <c r="F61" s="113"/>
      <c r="G61" s="113"/>
      <c r="H61" s="113"/>
      <c r="I61" s="113"/>
      <c r="J61" s="113"/>
      <c r="K61" s="116" t="n">
        <f aca="false">K60/C60</f>
        <v>0.5</v>
      </c>
      <c r="L61" s="116" t="n">
        <f aca="false">L60/C60</f>
        <v>0.5</v>
      </c>
      <c r="M61" s="123"/>
      <c r="N61" s="117" t="n">
        <f aca="false">L61+K61</f>
        <v>1</v>
      </c>
    </row>
    <row r="62" customFormat="false" ht="15" hidden="false" customHeight="false" outlineLevel="0" collapsed="false">
      <c r="A62" s="107" t="n">
        <v>25</v>
      </c>
      <c r="B62" s="108" t="s">
        <v>790</v>
      </c>
      <c r="C62" s="109" t="n">
        <f aca="false">SINTÉTICA!G894</f>
        <v>96865.8135</v>
      </c>
      <c r="D62" s="111"/>
      <c r="E62" s="111"/>
      <c r="F62" s="111"/>
      <c r="G62" s="111"/>
      <c r="H62" s="111"/>
      <c r="I62" s="111"/>
      <c r="J62" s="111"/>
      <c r="K62" s="118" t="n">
        <f aca="false">(SUM(SINTÉTICA!G884:G892))/2</f>
        <v>45470.44175</v>
      </c>
      <c r="L62" s="118" t="n">
        <f aca="false">(SUM(SINTÉTICA!G884:G892))/2</f>
        <v>45470.44175</v>
      </c>
      <c r="M62" s="120" t="n">
        <f aca="false">SINTÉTICA!G893</f>
        <v>5924.93</v>
      </c>
      <c r="N62" s="118" t="n">
        <f aca="false">L62+K62+M62</f>
        <v>96865.8135</v>
      </c>
    </row>
    <row r="63" customFormat="false" ht="15" hidden="false" customHeight="false" outlineLevel="0" collapsed="false">
      <c r="A63" s="107"/>
      <c r="B63" s="108"/>
      <c r="C63" s="109"/>
      <c r="D63" s="113"/>
      <c r="E63" s="113"/>
      <c r="F63" s="113"/>
      <c r="G63" s="113"/>
      <c r="H63" s="113"/>
      <c r="I63" s="113"/>
      <c r="J63" s="113"/>
      <c r="K63" s="116" t="n">
        <f aca="false">K62/C62</f>
        <v>0.469416815975019</v>
      </c>
      <c r="L63" s="116" t="n">
        <f aca="false">L62/C62</f>
        <v>0.469416815975019</v>
      </c>
      <c r="M63" s="117" t="n">
        <f aca="false">M62/C62</f>
        <v>0.0611663680499622</v>
      </c>
      <c r="N63" s="117" t="n">
        <f aca="false">L63+K63+M63</f>
        <v>1</v>
      </c>
    </row>
    <row r="64" customFormat="false" ht="15" hidden="false" customHeight="false" outlineLevel="0" collapsed="false">
      <c r="A64" s="107" t="n">
        <v>26</v>
      </c>
      <c r="B64" s="108" t="s">
        <v>1310</v>
      </c>
      <c r="C64" s="109" t="n">
        <f aca="false">SINTÉTICA!G899</f>
        <v>65487.2</v>
      </c>
      <c r="D64" s="125" t="n">
        <f aca="false">C64*0.0674</f>
        <v>4413.83728</v>
      </c>
      <c r="E64" s="125" t="n">
        <f aca="false">C64*0.0471</f>
        <v>3084.44712</v>
      </c>
      <c r="F64" s="125" t="n">
        <f aca="false">C64*0.0836</f>
        <v>5474.72992</v>
      </c>
      <c r="G64" s="125" t="n">
        <f aca="false">C64*0.1437</f>
        <v>9410.51064</v>
      </c>
      <c r="H64" s="125" t="n">
        <f aca="false">C64*0.1306</f>
        <v>8552.62832</v>
      </c>
      <c r="I64" s="125" t="n">
        <f aca="false">C64*0.0798</f>
        <v>5225.87856</v>
      </c>
      <c r="J64" s="125" t="n">
        <f aca="false">C64*0.1018</f>
        <v>6666.59696</v>
      </c>
      <c r="K64" s="125" t="n">
        <f aca="false">C64*0.1339</f>
        <v>8768.73608</v>
      </c>
      <c r="L64" s="125" t="n">
        <f aca="false">C64*0.1418</f>
        <v>9286.08496</v>
      </c>
      <c r="M64" s="125" t="n">
        <f aca="false">C64*0.0703</f>
        <v>4603.75016</v>
      </c>
      <c r="N64" s="118" t="n">
        <f aca="false">C64</f>
        <v>65487.2</v>
      </c>
    </row>
    <row r="65" customFormat="false" ht="15" hidden="false" customHeight="false" outlineLevel="0" collapsed="false">
      <c r="A65" s="107"/>
      <c r="B65" s="108"/>
      <c r="C65" s="109"/>
      <c r="D65" s="116" t="n">
        <f aca="false">D70</f>
        <v>0.0673595120942359</v>
      </c>
      <c r="E65" s="117" t="n">
        <f aca="false">E70</f>
        <v>0.0471011636042783</v>
      </c>
      <c r="F65" s="117" t="n">
        <f aca="false">F70</f>
        <v>0.0836456211162568</v>
      </c>
      <c r="G65" s="117" t="n">
        <f aca="false">G70</f>
        <v>0.143707922063032</v>
      </c>
      <c r="H65" s="117" t="n">
        <f aca="false">H70</f>
        <v>0.130568008739784</v>
      </c>
      <c r="I65" s="117" t="n">
        <f aca="false">I70</f>
        <v>0.0797660297957415</v>
      </c>
      <c r="J65" s="117" t="n">
        <f aca="false">J70</f>
        <v>0.101834729516477</v>
      </c>
      <c r="K65" s="117" t="n">
        <f aca="false">K70</f>
        <v>0.133938637910683</v>
      </c>
      <c r="L65" s="117" t="n">
        <f aca="false">L70</f>
        <v>0.141792574130231</v>
      </c>
      <c r="M65" s="117" t="n">
        <f aca="false">M70</f>
        <v>0.0702858010292808</v>
      </c>
      <c r="N65" s="117" t="n">
        <f aca="false">M65+L65+K65+J65+I65+H65+G65+F65+E65+D65</f>
        <v>1</v>
      </c>
    </row>
    <row r="66" customFormat="false" ht="15" hidden="false" customHeight="false" outlineLevel="0" collapsed="false">
      <c r="A66" s="107" t="n">
        <v>27</v>
      </c>
      <c r="B66" s="108" t="s">
        <v>808</v>
      </c>
      <c r="C66" s="109" t="n">
        <f aca="false">SINTÉTICA!G914</f>
        <v>17509.2504</v>
      </c>
      <c r="D66" s="126"/>
      <c r="E66" s="126"/>
      <c r="F66" s="126"/>
      <c r="G66" s="126"/>
      <c r="H66" s="126"/>
      <c r="I66" s="126"/>
      <c r="J66" s="126"/>
      <c r="K66" s="126"/>
      <c r="L66" s="126"/>
      <c r="M66" s="127" t="n">
        <f aca="false">SINTÉTICA!G902+SINTÉTICA!G904+SINTÉTICA!G905+SINTÉTICA!G906+SINTÉTICA!G908+SINTÉTICA!G910+SINTÉTICA!G912+SINTÉTICA!G913</f>
        <v>17509.2504</v>
      </c>
      <c r="N66" s="128" t="n">
        <f aca="false">M66</f>
        <v>17509.2504</v>
      </c>
      <c r="O66" s="129"/>
    </row>
    <row r="67" customFormat="false" ht="15" hidden="false" customHeight="false" outlineLevel="0" collapsed="false">
      <c r="A67" s="107"/>
      <c r="B67" s="108"/>
      <c r="C67" s="109"/>
      <c r="D67" s="113"/>
      <c r="E67" s="113"/>
      <c r="F67" s="113"/>
      <c r="G67" s="113"/>
      <c r="H67" s="113"/>
      <c r="I67" s="113"/>
      <c r="J67" s="113"/>
      <c r="K67" s="113"/>
      <c r="L67" s="113"/>
      <c r="M67" s="116" t="n">
        <f aca="false">M66/C66</f>
        <v>1</v>
      </c>
      <c r="N67" s="117" t="n">
        <f aca="false">M67</f>
        <v>1</v>
      </c>
    </row>
    <row r="68" customFormat="false" ht="15" hidden="false" customHeight="false" outlineLevel="0" collapsed="false">
      <c r="A68" s="103"/>
      <c r="B68" s="1"/>
      <c r="C68" s="1"/>
    </row>
    <row r="69" customFormat="false" ht="15" hidden="false" customHeight="false" outlineLevel="0" collapsed="false">
      <c r="A69" s="130"/>
      <c r="B69" s="131" t="s">
        <v>2301</v>
      </c>
      <c r="C69" s="132"/>
      <c r="D69" s="133" t="n">
        <f aca="false">D13+D17+D19+D64</f>
        <v>88989.13063</v>
      </c>
      <c r="E69" s="133" t="n">
        <f aca="false">E64+E25+E21+E19+E17+E15</f>
        <v>62225.68232</v>
      </c>
      <c r="F69" s="133" t="n">
        <f aca="false">F64+F35+F29+F25+F21+F19+F17</f>
        <v>110504.82512</v>
      </c>
      <c r="G69" s="133" t="n">
        <f aca="false">G64+G35+G33+G31+G29+G27+G25+G21+G19</f>
        <v>189853.55819</v>
      </c>
      <c r="H69" s="133" t="n">
        <f aca="false">H64+H37+H35+H33+H31+H29+H27+H25+H23+H19</f>
        <v>172494.32522</v>
      </c>
      <c r="I69" s="133" t="n">
        <f aca="false">I40+I42+I44+I46+I48+I64+I52+I54</f>
        <v>105379.469426667</v>
      </c>
      <c r="J69" s="133" t="n">
        <f aca="false">J64+J56+J54+J52+J46+J44</f>
        <v>134534.585626667</v>
      </c>
      <c r="K69" s="133" t="n">
        <f aca="false">K64+K62+K60+K56+K54+K52+K46</f>
        <v>176947.287396667</v>
      </c>
      <c r="L69" s="133" t="n">
        <f aca="false">L64+L62+L60+L58+L56+L54+L52+L48+L46</f>
        <v>187323.17841</v>
      </c>
      <c r="M69" s="133" t="n">
        <f aca="false">M66+M64+M62+M58+M50+M46</f>
        <v>92855.07176</v>
      </c>
      <c r="N69" s="134" t="n">
        <f aca="false">M69+L69+K69+J69+I69+H69+G69+F69+E69+D69</f>
        <v>1321107.1141</v>
      </c>
      <c r="O69" s="129"/>
    </row>
    <row r="70" customFormat="false" ht="15" hidden="false" customHeight="false" outlineLevel="0" collapsed="false">
      <c r="A70" s="130"/>
      <c r="B70" s="131"/>
      <c r="C70" s="132"/>
      <c r="D70" s="135" t="n">
        <f aca="false">D69/C71</f>
        <v>0.0673595120942359</v>
      </c>
      <c r="E70" s="136" t="n">
        <f aca="false">E69/C71</f>
        <v>0.0471011636042783</v>
      </c>
      <c r="F70" s="136" t="n">
        <f aca="false">F69/C71</f>
        <v>0.0836456211162568</v>
      </c>
      <c r="G70" s="136" t="n">
        <f aca="false">G69/C71</f>
        <v>0.143707922063032</v>
      </c>
      <c r="H70" s="136" t="n">
        <f aca="false">H69/C71</f>
        <v>0.130568008739784</v>
      </c>
      <c r="I70" s="136" t="n">
        <f aca="false">I69/C71</f>
        <v>0.0797660297957415</v>
      </c>
      <c r="J70" s="136" t="n">
        <f aca="false">J69/C71</f>
        <v>0.101834729516477</v>
      </c>
      <c r="K70" s="136" t="n">
        <f aca="false">K69/C71</f>
        <v>0.133938637910683</v>
      </c>
      <c r="L70" s="136" t="n">
        <f aca="false">L69/C71</f>
        <v>0.141792574130231</v>
      </c>
      <c r="M70" s="136" t="n">
        <f aca="false">M69/C71</f>
        <v>0.0702858010292808</v>
      </c>
      <c r="N70" s="136" t="n">
        <f aca="false">N69/C71</f>
        <v>1</v>
      </c>
      <c r="O70" s="129"/>
    </row>
    <row r="71" customFormat="false" ht="15" hidden="false" customHeight="false" outlineLevel="0" collapsed="false">
      <c r="A71" s="130"/>
      <c r="B71" s="131" t="s">
        <v>2302</v>
      </c>
      <c r="C71" s="137" t="n">
        <f aca="false">SUM(C13:C67)</f>
        <v>1321107.1141</v>
      </c>
      <c r="D71" s="138" t="n">
        <f aca="false">D69</f>
        <v>88989.13063</v>
      </c>
      <c r="E71" s="134" t="n">
        <f aca="false">D69+E69</f>
        <v>151214.81295</v>
      </c>
      <c r="F71" s="134" t="n">
        <f aca="false">E71+F69</f>
        <v>261719.63807</v>
      </c>
      <c r="G71" s="134" t="n">
        <f aca="false">F71+G69</f>
        <v>451573.19626</v>
      </c>
      <c r="H71" s="134" t="n">
        <f aca="false">G71+H69</f>
        <v>624067.52148</v>
      </c>
      <c r="I71" s="134" t="n">
        <f aca="false">H71+I69</f>
        <v>729446.990906667</v>
      </c>
      <c r="J71" s="134" t="n">
        <f aca="false">I71+J69</f>
        <v>863981.576533333</v>
      </c>
      <c r="K71" s="134" t="n">
        <f aca="false">J71+K69</f>
        <v>1040928.86393</v>
      </c>
      <c r="L71" s="134" t="n">
        <f aca="false">K71+L69</f>
        <v>1228252.04234</v>
      </c>
      <c r="M71" s="133" t="n">
        <f aca="false">L71+M69</f>
        <v>1321107.1141</v>
      </c>
      <c r="N71" s="134" t="n">
        <f aca="false">N69</f>
        <v>1321107.1141</v>
      </c>
    </row>
    <row r="72" customFormat="false" ht="15" hidden="false" customHeight="false" outlineLevel="0" collapsed="false">
      <c r="A72" s="130"/>
      <c r="B72" s="131"/>
      <c r="C72" s="137"/>
      <c r="D72" s="135" t="n">
        <f aca="false">D70</f>
        <v>0.0673595120942359</v>
      </c>
      <c r="E72" s="135" t="n">
        <f aca="false">E70+D70</f>
        <v>0.114460675698514</v>
      </c>
      <c r="F72" s="135" t="n">
        <f aca="false">E72+F70</f>
        <v>0.198106296814771</v>
      </c>
      <c r="G72" s="135" t="n">
        <f aca="false">F72+G70</f>
        <v>0.341814218877803</v>
      </c>
      <c r="H72" s="135" t="n">
        <f aca="false">G72+H70</f>
        <v>0.472382227617587</v>
      </c>
      <c r="I72" s="135" t="n">
        <f aca="false">H72+I70</f>
        <v>0.552148257413329</v>
      </c>
      <c r="J72" s="135" t="n">
        <f aca="false">I72+J70</f>
        <v>0.653982986929806</v>
      </c>
      <c r="K72" s="135" t="n">
        <f aca="false">J72+K70</f>
        <v>0.787921624840488</v>
      </c>
      <c r="L72" s="135" t="n">
        <f aca="false">K72+L70</f>
        <v>0.929714198970719</v>
      </c>
      <c r="M72" s="136" t="n">
        <f aca="false">L72+M70</f>
        <v>1</v>
      </c>
      <c r="N72" s="135" t="n">
        <f aca="false">N70</f>
        <v>1</v>
      </c>
    </row>
  </sheetData>
  <sheetProtection algorithmName="SHA-512" hashValue="GrP6jiD/SmSqphKmnSGR/v8a1/sKLhjIiJv6RPGaZwVc6yhgEwJMSiOtMm2vO60O7iRGlg0p2XVhWmS707CDmw==" saltValue="pl7K9dPYDoN6Qb9ef0S1vA==" spinCount="100000" sheet="true" objects="true" scenarios="true"/>
  <mergeCells count="91">
    <mergeCell ref="A7:N7"/>
    <mergeCell ref="A8:N8"/>
    <mergeCell ref="A12:N12"/>
    <mergeCell ref="A13:A14"/>
    <mergeCell ref="B13:B14"/>
    <mergeCell ref="C13:C14"/>
    <mergeCell ref="A15:A16"/>
    <mergeCell ref="B15:B16"/>
    <mergeCell ref="C15:C16"/>
    <mergeCell ref="A17:A18"/>
    <mergeCell ref="B17:B18"/>
    <mergeCell ref="C17:C18"/>
    <mergeCell ref="A19:A20"/>
    <mergeCell ref="B19:B20"/>
    <mergeCell ref="C19:C20"/>
    <mergeCell ref="A21:A22"/>
    <mergeCell ref="B21:B22"/>
    <mergeCell ref="C21:C22"/>
    <mergeCell ref="A23:A24"/>
    <mergeCell ref="B23:B24"/>
    <mergeCell ref="C23:C24"/>
    <mergeCell ref="A25:A26"/>
    <mergeCell ref="B25:B26"/>
    <mergeCell ref="C25:C26"/>
    <mergeCell ref="A27:A28"/>
    <mergeCell ref="B27:B28"/>
    <mergeCell ref="C27:C28"/>
    <mergeCell ref="A29:A30"/>
    <mergeCell ref="B29:B30"/>
    <mergeCell ref="C29:C30"/>
    <mergeCell ref="A31:A32"/>
    <mergeCell ref="B31:B32"/>
    <mergeCell ref="C31:C32"/>
    <mergeCell ref="A33:A34"/>
    <mergeCell ref="B33:B34"/>
    <mergeCell ref="C33:C34"/>
    <mergeCell ref="A35:A36"/>
    <mergeCell ref="B35:B36"/>
    <mergeCell ref="C35:C36"/>
    <mergeCell ref="A37:A38"/>
    <mergeCell ref="B37:B38"/>
    <mergeCell ref="C37:C38"/>
    <mergeCell ref="A39:N39"/>
    <mergeCell ref="A40:A41"/>
    <mergeCell ref="B40:B41"/>
    <mergeCell ref="C40:C41"/>
    <mergeCell ref="A42:A43"/>
    <mergeCell ref="B42:B43"/>
    <mergeCell ref="C42:C43"/>
    <mergeCell ref="A44:A45"/>
    <mergeCell ref="B44:B45"/>
    <mergeCell ref="C44:C45"/>
    <mergeCell ref="A46:A47"/>
    <mergeCell ref="B46:B47"/>
    <mergeCell ref="C46:C47"/>
    <mergeCell ref="A48:A49"/>
    <mergeCell ref="B48:B49"/>
    <mergeCell ref="C48:C49"/>
    <mergeCell ref="A50:A51"/>
    <mergeCell ref="B50:B51"/>
    <mergeCell ref="C50:C51"/>
    <mergeCell ref="A52:A53"/>
    <mergeCell ref="B52:B53"/>
    <mergeCell ref="C52:C53"/>
    <mergeCell ref="A54:A55"/>
    <mergeCell ref="B54:B55"/>
    <mergeCell ref="C54:C55"/>
    <mergeCell ref="A56:A57"/>
    <mergeCell ref="B56:B57"/>
    <mergeCell ref="C56:C57"/>
    <mergeCell ref="A58:A59"/>
    <mergeCell ref="B58:B59"/>
    <mergeCell ref="C58:C59"/>
    <mergeCell ref="A60:A61"/>
    <mergeCell ref="B60:B61"/>
    <mergeCell ref="C60:C61"/>
    <mergeCell ref="A62:A63"/>
    <mergeCell ref="B62:B63"/>
    <mergeCell ref="C62:C63"/>
    <mergeCell ref="A64:A65"/>
    <mergeCell ref="B64:B65"/>
    <mergeCell ref="C64:C65"/>
    <mergeCell ref="A66:A67"/>
    <mergeCell ref="B66:B67"/>
    <mergeCell ref="C66:C67"/>
    <mergeCell ref="A69:A70"/>
    <mergeCell ref="B69:B70"/>
    <mergeCell ref="C69:C70"/>
    <mergeCell ref="A71:A72"/>
    <mergeCell ref="B71:B72"/>
    <mergeCell ref="C71:C72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7:I784"/>
  <sheetViews>
    <sheetView showFormulas="false" showGridLines="true" showRowColHeaders="true" showZeros="true" rightToLeft="false" tabSelected="false" showOutlineSymbols="true" defaultGridColor="true" view="normal" topLeftCell="A70" colorId="64" zoomScale="100" zoomScaleNormal="100" zoomScalePageLayoutView="100" workbookViewId="0">
      <selection pane="topLeft" activeCell="N82" activeCellId="0" sqref="N82"/>
    </sheetView>
  </sheetViews>
  <sheetFormatPr defaultRowHeight="15" zeroHeight="false" outlineLevelRow="0" outlineLevelCol="0"/>
  <cols>
    <col collapsed="false" customWidth="true" hidden="false" outlineLevel="0" max="1" min="1" style="0" width="8.42"/>
    <col collapsed="false" customWidth="true" hidden="false" outlineLevel="0" max="2" min="2" style="0" width="50.86"/>
    <col collapsed="false" customWidth="true" hidden="false" outlineLevel="0" max="3" min="3" style="0" width="8"/>
    <col collapsed="false" customWidth="true" hidden="false" outlineLevel="0" max="4" min="4" style="0" width="9"/>
    <col collapsed="false" customWidth="true" hidden="false" outlineLevel="0" max="5" min="5" style="0" width="8"/>
    <col collapsed="false" customWidth="true" hidden="false" outlineLevel="0" max="6" min="6" style="0" width="10.71"/>
    <col collapsed="false" customWidth="true" hidden="false" outlineLevel="0" max="7" min="7" style="0" width="12.14"/>
    <col collapsed="false" customWidth="true" hidden="false" outlineLevel="0" max="8" min="8" style="139" width="9.14"/>
    <col collapsed="false" customWidth="true" hidden="false" outlineLevel="0" max="9" min="9" style="139" width="15.15"/>
    <col collapsed="false" customWidth="true" hidden="false" outlineLevel="0" max="1025" min="10" style="0" width="8.67"/>
  </cols>
  <sheetData>
    <row r="7" customFormat="false" ht="15" hidden="false" customHeight="false" outlineLevel="0" collapsed="false">
      <c r="A7" s="91" t="s">
        <v>0</v>
      </c>
      <c r="B7" s="91"/>
      <c r="C7" s="91"/>
      <c r="D7" s="91"/>
      <c r="E7" s="91"/>
      <c r="F7" s="91"/>
      <c r="G7" s="91"/>
      <c r="H7" s="91"/>
      <c r="I7" s="91"/>
    </row>
    <row r="8" customFormat="false" ht="15" hidden="false" customHeight="false" outlineLevel="0" collapsed="false">
      <c r="A8" s="91" t="s">
        <v>2303</v>
      </c>
      <c r="B8" s="91"/>
      <c r="C8" s="91"/>
      <c r="D8" s="91"/>
      <c r="E8" s="91"/>
      <c r="F8" s="91"/>
      <c r="G8" s="91"/>
      <c r="H8" s="91"/>
      <c r="I8" s="91"/>
    </row>
    <row r="10" customFormat="false" ht="25.5" hidden="false" customHeight="false" outlineLevel="0" collapsed="false">
      <c r="A10" s="140" t="s">
        <v>5</v>
      </c>
      <c r="B10" s="140" t="s">
        <v>6</v>
      </c>
      <c r="C10" s="141" t="s">
        <v>7</v>
      </c>
      <c r="D10" s="141" t="s">
        <v>8</v>
      </c>
      <c r="E10" s="142" t="s">
        <v>9</v>
      </c>
      <c r="F10" s="142" t="s">
        <v>10</v>
      </c>
      <c r="G10" s="143" t="s">
        <v>11</v>
      </c>
      <c r="H10" s="144" t="s">
        <v>2304</v>
      </c>
      <c r="I10" s="144" t="s">
        <v>2305</v>
      </c>
    </row>
    <row r="11" customFormat="false" ht="25.5" hidden="false" customHeight="false" outlineLevel="0" collapsed="false">
      <c r="A11" s="145" t="s">
        <v>1315</v>
      </c>
      <c r="B11" s="145" t="s">
        <v>1316</v>
      </c>
      <c r="C11" s="146" t="s">
        <v>17</v>
      </c>
      <c r="D11" s="146" t="s">
        <v>1314</v>
      </c>
      <c r="E11" s="147" t="n">
        <v>1760</v>
      </c>
      <c r="F11" s="147" t="n">
        <v>32.27</v>
      </c>
      <c r="G11" s="148" t="n">
        <f aca="false">F11*E11</f>
        <v>56795.2</v>
      </c>
      <c r="H11" s="149" t="n">
        <f aca="false">G11/$G$784</f>
        <v>0.0429906094621946</v>
      </c>
      <c r="I11" s="150" t="n">
        <f aca="false">H11</f>
        <v>0.0429906094621946</v>
      </c>
    </row>
    <row r="12" customFormat="false" ht="51" hidden="false" customHeight="false" outlineLevel="0" collapsed="false">
      <c r="A12" s="145" t="s">
        <v>1044</v>
      </c>
      <c r="B12" s="145" t="s">
        <v>1045</v>
      </c>
      <c r="C12" s="146" t="s">
        <v>17</v>
      </c>
      <c r="D12" s="146" t="s">
        <v>18</v>
      </c>
      <c r="E12" s="147" t="n">
        <v>25.33</v>
      </c>
      <c r="F12" s="147" t="n">
        <v>1643.3</v>
      </c>
      <c r="G12" s="148" t="n">
        <f aca="false">F12*E12</f>
        <v>41624.789</v>
      </c>
      <c r="H12" s="149" t="n">
        <f aca="false">G12/$G$784</f>
        <v>0.0315075049976979</v>
      </c>
      <c r="I12" s="150" t="n">
        <f aca="false">H12+H11</f>
        <v>0.0744981144598925</v>
      </c>
    </row>
    <row r="13" customFormat="false" ht="38.25" hidden="false" customHeight="false" outlineLevel="0" collapsed="false">
      <c r="A13" s="145" t="s">
        <v>1305</v>
      </c>
      <c r="B13" s="145" t="s">
        <v>801</v>
      </c>
      <c r="C13" s="146" t="s">
        <v>17</v>
      </c>
      <c r="D13" s="146" t="s">
        <v>18</v>
      </c>
      <c r="E13" s="147" t="n">
        <v>307.22</v>
      </c>
      <c r="F13" s="147" t="n">
        <v>110.39</v>
      </c>
      <c r="G13" s="148" t="n">
        <f aca="false">F13*E13</f>
        <v>33914.0158</v>
      </c>
      <c r="H13" s="149" t="n">
        <f aca="false">G13/$G$784</f>
        <v>0.0256709054383557</v>
      </c>
      <c r="I13" s="150" t="n">
        <f aca="false">H13+I12</f>
        <v>0.100169019898248</v>
      </c>
    </row>
    <row r="14" customFormat="false" ht="25.5" hidden="false" customHeight="false" outlineLevel="0" collapsed="false">
      <c r="A14" s="145" t="s">
        <v>1168</v>
      </c>
      <c r="B14" s="145" t="s">
        <v>601</v>
      </c>
      <c r="C14" s="146" t="s">
        <v>17</v>
      </c>
      <c r="D14" s="146" t="s">
        <v>49</v>
      </c>
      <c r="E14" s="147" t="n">
        <v>3274</v>
      </c>
      <c r="F14" s="147" t="n">
        <v>10.09</v>
      </c>
      <c r="G14" s="148" t="n">
        <f aca="false">F14*E14</f>
        <v>33034.66</v>
      </c>
      <c r="H14" s="149" t="n">
        <f aca="false">G14/$G$784</f>
        <v>0.0250052850729706</v>
      </c>
      <c r="I14" s="150" t="n">
        <f aca="false">H14+I13</f>
        <v>0.125174304971219</v>
      </c>
    </row>
    <row r="15" customFormat="false" ht="51" hidden="false" customHeight="false" outlineLevel="0" collapsed="false">
      <c r="A15" s="145" t="s">
        <v>890</v>
      </c>
      <c r="B15" s="145" t="s">
        <v>174</v>
      </c>
      <c r="C15" s="146" t="s">
        <v>17</v>
      </c>
      <c r="D15" s="146" t="s">
        <v>18</v>
      </c>
      <c r="E15" s="147" t="n">
        <v>223.32</v>
      </c>
      <c r="F15" s="147" t="n">
        <v>117.7</v>
      </c>
      <c r="G15" s="148" t="n">
        <f aca="false">F15*E15</f>
        <v>26284.764</v>
      </c>
      <c r="H15" s="149" t="n">
        <f aca="false">G15/$G$784</f>
        <v>0.0198960127604085</v>
      </c>
      <c r="I15" s="150" t="n">
        <f aca="false">H15+I14</f>
        <v>0.145070317731627</v>
      </c>
    </row>
    <row r="16" customFormat="false" ht="38.25" hidden="false" customHeight="false" outlineLevel="0" collapsed="false">
      <c r="A16" s="145" t="s">
        <v>800</v>
      </c>
      <c r="B16" s="145" t="s">
        <v>801</v>
      </c>
      <c r="C16" s="146" t="s">
        <v>17</v>
      </c>
      <c r="D16" s="146" t="s">
        <v>18</v>
      </c>
      <c r="E16" s="147" t="n">
        <v>230.63</v>
      </c>
      <c r="F16" s="147" t="n">
        <v>110.39</v>
      </c>
      <c r="G16" s="148" t="n">
        <f aca="false">E16*F16</f>
        <v>25459.2457</v>
      </c>
      <c r="H16" s="149" t="n">
        <f aca="false">G16/$G$784</f>
        <v>0.0192711442004035</v>
      </c>
      <c r="I16" s="150" t="n">
        <f aca="false">H16+I15</f>
        <v>0.164341461932031</v>
      </c>
    </row>
    <row r="17" customFormat="false" ht="25.5" hidden="false" customHeight="false" outlineLevel="0" collapsed="false">
      <c r="A17" s="145" t="s">
        <v>104</v>
      </c>
      <c r="B17" s="145" t="s">
        <v>105</v>
      </c>
      <c r="C17" s="146" t="s">
        <v>17</v>
      </c>
      <c r="D17" s="146" t="s">
        <v>49</v>
      </c>
      <c r="E17" s="147" t="n">
        <v>260</v>
      </c>
      <c r="F17" s="147" t="n">
        <v>90.72</v>
      </c>
      <c r="G17" s="148" t="n">
        <f aca="false">F17*E17</f>
        <v>23587.2</v>
      </c>
      <c r="H17" s="149" t="n">
        <f aca="false">G17/$G$784</f>
        <v>0.0178541162546602</v>
      </c>
      <c r="I17" s="150" t="n">
        <f aca="false">H17+I16</f>
        <v>0.182195578186691</v>
      </c>
    </row>
    <row r="18" customFormat="false" ht="25.5" hidden="false" customHeight="false" outlineLevel="0" collapsed="false">
      <c r="A18" s="145" t="s">
        <v>1037</v>
      </c>
      <c r="B18" s="145" t="s">
        <v>1038</v>
      </c>
      <c r="C18" s="146" t="s">
        <v>17</v>
      </c>
      <c r="D18" s="146" t="s">
        <v>18</v>
      </c>
      <c r="E18" s="147" t="n">
        <v>46.33</v>
      </c>
      <c r="F18" s="147" t="n">
        <v>487.57</v>
      </c>
      <c r="G18" s="148" t="n">
        <f aca="false">F18*E18</f>
        <v>22589.1181</v>
      </c>
      <c r="H18" s="149" t="n">
        <f aca="false">G18/$G$784</f>
        <v>0.0170986272490015</v>
      </c>
      <c r="I18" s="150" t="n">
        <f aca="false">H18+I17</f>
        <v>0.199294205435693</v>
      </c>
    </row>
    <row r="19" customFormat="false" ht="76.5" hidden="false" customHeight="false" outlineLevel="0" collapsed="false">
      <c r="A19" s="145" t="s">
        <v>1299</v>
      </c>
      <c r="B19" s="145" t="s">
        <v>792</v>
      </c>
      <c r="C19" s="146" t="s">
        <v>17</v>
      </c>
      <c r="D19" s="146" t="s">
        <v>18</v>
      </c>
      <c r="E19" s="147" t="n">
        <v>307.22</v>
      </c>
      <c r="F19" s="147" t="n">
        <v>71.54</v>
      </c>
      <c r="G19" s="148" t="n">
        <f aca="false">F19*E19</f>
        <v>21978.5188</v>
      </c>
      <c r="H19" s="149" t="n">
        <f aca="false">G19/$G$784</f>
        <v>0.0166364396689914</v>
      </c>
      <c r="I19" s="150" t="n">
        <f aca="false">H19+I18</f>
        <v>0.215930645104684</v>
      </c>
    </row>
    <row r="20" customFormat="false" ht="25.5" hidden="false" customHeight="false" outlineLevel="0" collapsed="false">
      <c r="A20" s="145" t="s">
        <v>600</v>
      </c>
      <c r="B20" s="145" t="s">
        <v>601</v>
      </c>
      <c r="C20" s="146" t="s">
        <v>17</v>
      </c>
      <c r="D20" s="146" t="s">
        <v>49</v>
      </c>
      <c r="E20" s="147" t="n">
        <v>1890</v>
      </c>
      <c r="F20" s="147" t="n">
        <v>10.09</v>
      </c>
      <c r="G20" s="148" t="n">
        <f aca="false">F20*E20</f>
        <v>19070.1</v>
      </c>
      <c r="H20" s="149" t="n">
        <f aca="false">G20/$G$784</f>
        <v>0.0144349385424296</v>
      </c>
      <c r="I20" s="150" t="n">
        <f aca="false">H20+I19</f>
        <v>0.230365583647113</v>
      </c>
    </row>
    <row r="21" customFormat="false" ht="63.75" hidden="false" customHeight="false" outlineLevel="0" collapsed="false">
      <c r="A21" s="145" t="s">
        <v>966</v>
      </c>
      <c r="B21" s="145" t="s">
        <v>967</v>
      </c>
      <c r="C21" s="146" t="s">
        <v>17</v>
      </c>
      <c r="D21" s="146" t="s">
        <v>23</v>
      </c>
      <c r="E21" s="147" t="n">
        <v>1</v>
      </c>
      <c r="F21" s="147" t="n">
        <v>17761.27</v>
      </c>
      <c r="G21" s="148" t="n">
        <f aca="false">F21*E21</f>
        <v>17761.27</v>
      </c>
      <c r="H21" s="149" t="n">
        <f aca="false">G21/$G$784</f>
        <v>0.013444231592152</v>
      </c>
      <c r="I21" s="150" t="n">
        <f aca="false">H21+I20</f>
        <v>0.243809815239265</v>
      </c>
    </row>
    <row r="22" customFormat="false" ht="51" hidden="false" customHeight="false" outlineLevel="0" collapsed="false">
      <c r="A22" s="145" t="s">
        <v>173</v>
      </c>
      <c r="B22" s="145" t="s">
        <v>174</v>
      </c>
      <c r="C22" s="146" t="s">
        <v>17</v>
      </c>
      <c r="D22" s="146" t="s">
        <v>18</v>
      </c>
      <c r="E22" s="147" t="n">
        <v>148.55</v>
      </c>
      <c r="F22" s="147" t="n">
        <v>117.7</v>
      </c>
      <c r="G22" s="148" t="n">
        <f aca="false">F22*E22</f>
        <v>17484.335</v>
      </c>
      <c r="H22" s="149" t="n">
        <f aca="false">G22/$G$784</f>
        <v>0.0132346081656756</v>
      </c>
      <c r="I22" s="150" t="n">
        <f aca="false">H22+I21</f>
        <v>0.257044423404941</v>
      </c>
    </row>
    <row r="23" customFormat="false" ht="38.25" hidden="false" customHeight="false" outlineLevel="0" collapsed="false">
      <c r="A23" s="145" t="s">
        <v>968</v>
      </c>
      <c r="B23" s="145" t="s">
        <v>969</v>
      </c>
      <c r="C23" s="146" t="s">
        <v>17</v>
      </c>
      <c r="D23" s="146" t="s">
        <v>23</v>
      </c>
      <c r="E23" s="147" t="n">
        <v>1</v>
      </c>
      <c r="F23" s="147" t="n">
        <v>17471.34</v>
      </c>
      <c r="G23" s="148" t="n">
        <f aca="false">F23*E23</f>
        <v>17471.34</v>
      </c>
      <c r="H23" s="149" t="n">
        <f aca="false">G23/$G$784</f>
        <v>0.0132247717187583</v>
      </c>
      <c r="I23" s="150" t="n">
        <f aca="false">H23+I22</f>
        <v>0.270269195123699</v>
      </c>
    </row>
    <row r="24" customFormat="false" ht="76.5" hidden="false" customHeight="false" outlineLevel="0" collapsed="false">
      <c r="A24" s="145" t="s">
        <v>791</v>
      </c>
      <c r="B24" s="145" t="s">
        <v>792</v>
      </c>
      <c r="C24" s="146" t="s">
        <v>17</v>
      </c>
      <c r="D24" s="146" t="s">
        <v>18</v>
      </c>
      <c r="E24" s="147" t="n">
        <v>230.63</v>
      </c>
      <c r="F24" s="147" t="n">
        <v>71.54</v>
      </c>
      <c r="G24" s="148" t="n">
        <f aca="false">E24*F24</f>
        <v>16499.2702</v>
      </c>
      <c r="H24" s="149" t="n">
        <f aca="false">G24/$G$784</f>
        <v>0.0124889723353281</v>
      </c>
      <c r="I24" s="150" t="n">
        <f aca="false">H24+I23</f>
        <v>0.282758167459027</v>
      </c>
    </row>
    <row r="25" customFormat="false" ht="51" hidden="false" customHeight="false" outlineLevel="0" collapsed="false">
      <c r="A25" s="145" t="s">
        <v>912</v>
      </c>
      <c r="B25" s="145" t="s">
        <v>913</v>
      </c>
      <c r="C25" s="146" t="s">
        <v>17</v>
      </c>
      <c r="D25" s="146" t="s">
        <v>18</v>
      </c>
      <c r="E25" s="147" t="n">
        <v>136.66</v>
      </c>
      <c r="F25" s="147" t="n">
        <v>117.7</v>
      </c>
      <c r="G25" s="148" t="n">
        <f aca="false">F25*E25</f>
        <v>16084.882</v>
      </c>
      <c r="H25" s="149" t="n">
        <f aca="false">G25/$G$784</f>
        <v>0.0121753049607622</v>
      </c>
      <c r="I25" s="150" t="n">
        <f aca="false">H25+I24</f>
        <v>0.29493347241979</v>
      </c>
    </row>
    <row r="26" customFormat="false" ht="51" hidden="false" customHeight="false" outlineLevel="0" collapsed="false">
      <c r="A26" s="145" t="s">
        <v>129</v>
      </c>
      <c r="B26" s="145" t="s">
        <v>130</v>
      </c>
      <c r="C26" s="146" t="s">
        <v>17</v>
      </c>
      <c r="D26" s="146" t="s">
        <v>18</v>
      </c>
      <c r="E26" s="147" t="n">
        <v>198.27</v>
      </c>
      <c r="F26" s="147" t="n">
        <v>70.67</v>
      </c>
      <c r="G26" s="148" t="n">
        <f aca="false">F26*E26</f>
        <v>14011.7409</v>
      </c>
      <c r="H26" s="149" t="n">
        <f aca="false">G26/$G$784</f>
        <v>0.0106060596831662</v>
      </c>
      <c r="I26" s="150" t="n">
        <f aca="false">H26+I25</f>
        <v>0.305539532102956</v>
      </c>
    </row>
    <row r="27" customFormat="false" ht="76.5" hidden="false" customHeight="false" outlineLevel="0" collapsed="false">
      <c r="A27" s="145" t="s">
        <v>163</v>
      </c>
      <c r="B27" s="145" t="s">
        <v>164</v>
      </c>
      <c r="C27" s="146" t="s">
        <v>17</v>
      </c>
      <c r="D27" s="146" t="s">
        <v>18</v>
      </c>
      <c r="E27" s="147" t="n">
        <v>201.68</v>
      </c>
      <c r="F27" s="147" t="n">
        <v>67.33</v>
      </c>
      <c r="G27" s="148" t="n">
        <f aca="false">F27*E27</f>
        <v>13579.1144</v>
      </c>
      <c r="H27" s="149" t="n">
        <f aca="false">G27/$G$784</f>
        <v>0.0102785869934935</v>
      </c>
      <c r="I27" s="150" t="n">
        <f aca="false">H27+I26</f>
        <v>0.315818119096449</v>
      </c>
    </row>
    <row r="28" customFormat="false" ht="38.25" hidden="false" customHeight="false" outlineLevel="0" collapsed="false">
      <c r="A28" s="145" t="s">
        <v>232</v>
      </c>
      <c r="B28" s="145" t="s">
        <v>233</v>
      </c>
      <c r="C28" s="146" t="s">
        <v>17</v>
      </c>
      <c r="D28" s="146" t="s">
        <v>23</v>
      </c>
      <c r="E28" s="147" t="n">
        <v>7</v>
      </c>
      <c r="F28" s="147" t="n">
        <v>1927.38</v>
      </c>
      <c r="G28" s="148" t="n">
        <f aca="false">F28*E28</f>
        <v>13491.66</v>
      </c>
      <c r="H28" s="149" t="n">
        <f aca="false">G28/$G$784</f>
        <v>0.0102123891817744</v>
      </c>
      <c r="I28" s="150" t="n">
        <f aca="false">H28+I27</f>
        <v>0.326030508278224</v>
      </c>
    </row>
    <row r="29" customFormat="false" ht="38.25" hidden="false" customHeight="false" outlineLevel="0" collapsed="false">
      <c r="A29" s="145" t="s">
        <v>974</v>
      </c>
      <c r="B29" s="145" t="s">
        <v>233</v>
      </c>
      <c r="C29" s="146" t="s">
        <v>17</v>
      </c>
      <c r="D29" s="146" t="s">
        <v>23</v>
      </c>
      <c r="E29" s="147" t="n">
        <v>6</v>
      </c>
      <c r="F29" s="147" t="n">
        <v>1927.38</v>
      </c>
      <c r="G29" s="148" t="n">
        <f aca="false">F29*E29</f>
        <v>11564.28</v>
      </c>
      <c r="H29" s="149" t="n">
        <f aca="false">G29/$G$784</f>
        <v>0.0087534764415209</v>
      </c>
      <c r="I29" s="150" t="n">
        <f aca="false">H29+I28</f>
        <v>0.334783984719745</v>
      </c>
    </row>
    <row r="30" customFormat="false" ht="38.25" hidden="false" customHeight="false" outlineLevel="0" collapsed="false">
      <c r="A30" s="145" t="s">
        <v>888</v>
      </c>
      <c r="B30" s="145" t="s">
        <v>168</v>
      </c>
      <c r="C30" s="146" t="s">
        <v>17</v>
      </c>
      <c r="D30" s="146" t="s">
        <v>18</v>
      </c>
      <c r="E30" s="147" t="n">
        <v>30.5</v>
      </c>
      <c r="F30" s="147" t="n">
        <v>371.02</v>
      </c>
      <c r="G30" s="148" t="n">
        <f aca="false">F30*E30</f>
        <v>11316.11</v>
      </c>
      <c r="H30" s="149" t="n">
        <f aca="false">G30/$G$784</f>
        <v>0.00856562641986004</v>
      </c>
      <c r="I30" s="150" t="n">
        <f aca="false">H30+I29</f>
        <v>0.343349611139605</v>
      </c>
    </row>
    <row r="31" customFormat="false" ht="51" hidden="false" customHeight="false" outlineLevel="0" collapsed="false">
      <c r="A31" s="145" t="s">
        <v>141</v>
      </c>
      <c r="B31" s="145" t="s">
        <v>142</v>
      </c>
      <c r="C31" s="146" t="s">
        <v>17</v>
      </c>
      <c r="D31" s="146" t="s">
        <v>114</v>
      </c>
      <c r="E31" s="147" t="n">
        <v>1033.87</v>
      </c>
      <c r="F31" s="147" t="n">
        <v>10.64</v>
      </c>
      <c r="G31" s="148" t="n">
        <f aca="false">F31*E31</f>
        <v>11000.3768</v>
      </c>
      <c r="H31" s="149" t="n">
        <f aca="false">G31/$G$784</f>
        <v>0.00832663504919053</v>
      </c>
      <c r="I31" s="150" t="n">
        <f aca="false">H31+I30</f>
        <v>0.351676246188795</v>
      </c>
    </row>
    <row r="32" customFormat="false" ht="25.5" hidden="false" customHeight="false" outlineLevel="0" collapsed="false">
      <c r="A32" s="145" t="s">
        <v>806</v>
      </c>
      <c r="B32" s="145" t="s">
        <v>807</v>
      </c>
      <c r="C32" s="146" t="s">
        <v>17</v>
      </c>
      <c r="D32" s="146" t="s">
        <v>23</v>
      </c>
      <c r="E32" s="147" t="n">
        <v>1</v>
      </c>
      <c r="F32" s="147" t="n">
        <v>10243.23</v>
      </c>
      <c r="G32" s="148" t="n">
        <f aca="false">E32*F32</f>
        <v>10243.23</v>
      </c>
      <c r="H32" s="149" t="n">
        <f aca="false">G32/$G$784</f>
        <v>0.00775351967351881</v>
      </c>
      <c r="I32" s="150" t="n">
        <f aca="false">H32+I31</f>
        <v>0.359429765862314</v>
      </c>
    </row>
    <row r="33" customFormat="false" ht="25.5" hidden="false" customHeight="false" outlineLevel="0" collapsed="false">
      <c r="A33" s="145" t="s">
        <v>1254</v>
      </c>
      <c r="B33" s="145" t="s">
        <v>1255</v>
      </c>
      <c r="C33" s="146" t="s">
        <v>17</v>
      </c>
      <c r="D33" s="146" t="s">
        <v>23</v>
      </c>
      <c r="E33" s="147" t="n">
        <v>1</v>
      </c>
      <c r="F33" s="147" t="n">
        <v>9383.87</v>
      </c>
      <c r="G33" s="148" t="n">
        <f aca="false">F33*E33</f>
        <v>9383.87</v>
      </c>
      <c r="H33" s="149" t="n">
        <f aca="false">G33/$G$784</f>
        <v>0.00710303494686178</v>
      </c>
      <c r="I33" s="150" t="n">
        <f aca="false">H33+I32</f>
        <v>0.366532800809176</v>
      </c>
    </row>
    <row r="34" customFormat="false" ht="51" hidden="false" customHeight="false" outlineLevel="0" collapsed="false">
      <c r="A34" s="145" t="s">
        <v>1087</v>
      </c>
      <c r="B34" s="145" t="s">
        <v>437</v>
      </c>
      <c r="C34" s="146" t="s">
        <v>17</v>
      </c>
      <c r="D34" s="146" t="s">
        <v>23</v>
      </c>
      <c r="E34" s="147" t="n">
        <v>70</v>
      </c>
      <c r="F34" s="147" t="n">
        <v>133.07</v>
      </c>
      <c r="G34" s="148" t="n">
        <f aca="false">F34*E34</f>
        <v>9314.9</v>
      </c>
      <c r="H34" s="149" t="n">
        <f aca="false">G34/$G$784</f>
        <v>0.00705082873340346</v>
      </c>
      <c r="I34" s="150" t="n">
        <f aca="false">H34+I33</f>
        <v>0.373583629542579</v>
      </c>
    </row>
    <row r="35" customFormat="false" ht="51" hidden="false" customHeight="false" outlineLevel="0" collapsed="false">
      <c r="A35" s="145" t="s">
        <v>893</v>
      </c>
      <c r="B35" s="145" t="s">
        <v>176</v>
      </c>
      <c r="C35" s="146" t="s">
        <v>17</v>
      </c>
      <c r="D35" s="146" t="s">
        <v>18</v>
      </c>
      <c r="E35" s="147" t="n">
        <v>241.45</v>
      </c>
      <c r="F35" s="147" t="n">
        <v>37.85</v>
      </c>
      <c r="G35" s="148" t="n">
        <f aca="false">F35*E35</f>
        <v>9138.8825</v>
      </c>
      <c r="H35" s="149" t="n">
        <f aca="false">G35/$G$784</f>
        <v>0.00691759388959603</v>
      </c>
      <c r="I35" s="150" t="n">
        <f aca="false">H35+I34</f>
        <v>0.380501223432175</v>
      </c>
    </row>
    <row r="36" customFormat="false" ht="15" hidden="false" customHeight="false" outlineLevel="0" collapsed="false">
      <c r="A36" s="145" t="s">
        <v>1318</v>
      </c>
      <c r="B36" s="145" t="s">
        <v>812</v>
      </c>
      <c r="C36" s="146" t="s">
        <v>17</v>
      </c>
      <c r="D36" s="146" t="s">
        <v>18</v>
      </c>
      <c r="E36" s="147" t="n">
        <v>275.25</v>
      </c>
      <c r="F36" s="147" t="n">
        <v>33.08</v>
      </c>
      <c r="G36" s="148" t="n">
        <f aca="false">F36*E36</f>
        <v>9105.27</v>
      </c>
      <c r="H36" s="149" t="n">
        <f aca="false">G36/$G$784</f>
        <v>0.00689215121379688</v>
      </c>
      <c r="I36" s="150" t="n">
        <f aca="false">H36+I35</f>
        <v>0.387393374645972</v>
      </c>
    </row>
    <row r="37" customFormat="false" ht="63.75" hidden="false" customHeight="false" outlineLevel="0" collapsed="false">
      <c r="A37" s="145" t="s">
        <v>1304</v>
      </c>
      <c r="B37" s="145" t="s">
        <v>799</v>
      </c>
      <c r="C37" s="146" t="s">
        <v>17</v>
      </c>
      <c r="D37" s="146" t="s">
        <v>18</v>
      </c>
      <c r="E37" s="147" t="n">
        <v>307.22</v>
      </c>
      <c r="F37" s="147" t="n">
        <v>29.49</v>
      </c>
      <c r="G37" s="148" t="n">
        <f aca="false">F37*E37</f>
        <v>9059.9178</v>
      </c>
      <c r="H37" s="149" t="n">
        <f aca="false">G37/$G$784</f>
        <v>0.00685782227898458</v>
      </c>
      <c r="I37" s="150" t="n">
        <f aca="false">H37+I36</f>
        <v>0.394251196924957</v>
      </c>
    </row>
    <row r="38" customFormat="false" ht="51" hidden="false" customHeight="false" outlineLevel="0" collapsed="false">
      <c r="A38" s="145" t="s">
        <v>436</v>
      </c>
      <c r="B38" s="145" t="s">
        <v>437</v>
      </c>
      <c r="C38" s="146" t="s">
        <v>17</v>
      </c>
      <c r="D38" s="146" t="s">
        <v>23</v>
      </c>
      <c r="E38" s="147" t="n">
        <v>68</v>
      </c>
      <c r="F38" s="147" t="n">
        <v>133.07</v>
      </c>
      <c r="G38" s="148" t="n">
        <f aca="false">F38*E38</f>
        <v>9048.76</v>
      </c>
      <c r="H38" s="149" t="n">
        <f aca="false">G38/$G$784</f>
        <v>0.00684937648387765</v>
      </c>
      <c r="I38" s="150" t="n">
        <f aca="false">H38+I37</f>
        <v>0.401100573408834</v>
      </c>
    </row>
    <row r="39" customFormat="false" ht="76.5" hidden="false" customHeight="false" outlineLevel="0" collapsed="false">
      <c r="A39" s="145" t="s">
        <v>190</v>
      </c>
      <c r="B39" s="145" t="s">
        <v>191</v>
      </c>
      <c r="C39" s="146" t="s">
        <v>17</v>
      </c>
      <c r="D39" s="146" t="s">
        <v>18</v>
      </c>
      <c r="E39" s="147" t="n">
        <v>359.82</v>
      </c>
      <c r="F39" s="147" t="n">
        <v>24.48</v>
      </c>
      <c r="G39" s="148" t="n">
        <f aca="false">F39*E39</f>
        <v>8808.3936</v>
      </c>
      <c r="H39" s="149" t="n">
        <f aca="false">G39/$G$784</f>
        <v>0.00666743332617711</v>
      </c>
      <c r="I39" s="150" t="n">
        <f aca="false">H39+I38</f>
        <v>0.407768006735011</v>
      </c>
    </row>
    <row r="40" customFormat="false" ht="25.5" hidden="false" customHeight="false" outlineLevel="0" collapsed="false">
      <c r="A40" s="145" t="s">
        <v>1312</v>
      </c>
      <c r="B40" s="145" t="s">
        <v>1313</v>
      </c>
      <c r="C40" s="146" t="s">
        <v>17</v>
      </c>
      <c r="D40" s="146" t="s">
        <v>1314</v>
      </c>
      <c r="E40" s="147" t="n">
        <v>200</v>
      </c>
      <c r="F40" s="147" t="n">
        <v>43.46</v>
      </c>
      <c r="G40" s="148" t="n">
        <f aca="false">F40*E40</f>
        <v>8692</v>
      </c>
      <c r="H40" s="149" t="n">
        <f aca="false">G40/$G$784</f>
        <v>0.0065793302505387</v>
      </c>
      <c r="I40" s="150" t="n">
        <f aca="false">H40+I39</f>
        <v>0.41434733698555</v>
      </c>
    </row>
    <row r="41" customFormat="false" ht="38.25" hidden="false" customHeight="false" outlineLevel="0" collapsed="false">
      <c r="A41" s="145" t="s">
        <v>972</v>
      </c>
      <c r="B41" s="145" t="s">
        <v>973</v>
      </c>
      <c r="C41" s="146" t="s">
        <v>17</v>
      </c>
      <c r="D41" s="146" t="s">
        <v>23</v>
      </c>
      <c r="E41" s="147" t="n">
        <v>5</v>
      </c>
      <c r="F41" s="147" t="n">
        <v>1668.8</v>
      </c>
      <c r="G41" s="148" t="n">
        <f aca="false">F41*E41</f>
        <v>8344</v>
      </c>
      <c r="H41" s="149" t="n">
        <f aca="false">G41/$G$784</f>
        <v>0.00631591481943107</v>
      </c>
      <c r="I41" s="150" t="n">
        <f aca="false">H41+I40</f>
        <v>0.420663251804981</v>
      </c>
    </row>
    <row r="42" customFormat="false" ht="38.25" hidden="false" customHeight="false" outlineLevel="0" collapsed="false">
      <c r="A42" s="145" t="s">
        <v>767</v>
      </c>
      <c r="B42" s="145" t="s">
        <v>321</v>
      </c>
      <c r="C42" s="146" t="s">
        <v>17</v>
      </c>
      <c r="D42" s="146" t="s">
        <v>18</v>
      </c>
      <c r="E42" s="147" t="n">
        <v>406.61</v>
      </c>
      <c r="F42" s="147" t="n">
        <v>20.31</v>
      </c>
      <c r="G42" s="148" t="n">
        <f aca="false">F42*E42</f>
        <v>8258.2491</v>
      </c>
      <c r="H42" s="149" t="n">
        <f aca="false">G42/$G$784</f>
        <v>0.00625100645652485</v>
      </c>
      <c r="I42" s="150" t="n">
        <f aca="false">H42+I41</f>
        <v>0.426914258261506</v>
      </c>
    </row>
    <row r="43" customFormat="false" ht="63.75" hidden="false" customHeight="false" outlineLevel="0" collapsed="false">
      <c r="A43" s="145" t="s">
        <v>1302</v>
      </c>
      <c r="B43" s="145" t="s">
        <v>195</v>
      </c>
      <c r="C43" s="146" t="s">
        <v>17</v>
      </c>
      <c r="D43" s="146" t="s">
        <v>18</v>
      </c>
      <c r="E43" s="147" t="n">
        <v>188.14</v>
      </c>
      <c r="F43" s="147" t="n">
        <v>43.24</v>
      </c>
      <c r="G43" s="148" t="n">
        <f aca="false">F43*E43</f>
        <v>8135.1736</v>
      </c>
      <c r="H43" s="149" t="n">
        <f aca="false">G43/$G$784</f>
        <v>0.0061578455775269</v>
      </c>
      <c r="I43" s="150" t="n">
        <f aca="false">H43+I42</f>
        <v>0.433072103839033</v>
      </c>
    </row>
    <row r="44" customFormat="false" ht="25.5" hidden="false" customHeight="false" outlineLevel="0" collapsed="false">
      <c r="A44" s="145" t="s">
        <v>78</v>
      </c>
      <c r="B44" s="145" t="s">
        <v>79</v>
      </c>
      <c r="C44" s="146" t="s">
        <v>17</v>
      </c>
      <c r="D44" s="146" t="s">
        <v>23</v>
      </c>
      <c r="E44" s="147" t="n">
        <v>1</v>
      </c>
      <c r="F44" s="147" t="n">
        <v>7821.71</v>
      </c>
      <c r="G44" s="148" t="n">
        <f aca="false">F44*E44</f>
        <v>7821.71</v>
      </c>
      <c r="H44" s="149" t="n">
        <f aca="false">G44/$G$784</f>
        <v>0.00592057215991038</v>
      </c>
      <c r="I44" s="150" t="n">
        <f aca="false">H44+I43</f>
        <v>0.438992675998943</v>
      </c>
    </row>
    <row r="45" customFormat="false" ht="38.25" hidden="false" customHeight="false" outlineLevel="0" collapsed="false">
      <c r="A45" s="145" t="s">
        <v>922</v>
      </c>
      <c r="B45" s="145" t="s">
        <v>203</v>
      </c>
      <c r="C45" s="146" t="s">
        <v>17</v>
      </c>
      <c r="D45" s="146" t="s">
        <v>18</v>
      </c>
      <c r="E45" s="147" t="n">
        <v>241.55</v>
      </c>
      <c r="F45" s="147" t="n">
        <v>31.79</v>
      </c>
      <c r="G45" s="148" t="n">
        <f aca="false">F45*E45</f>
        <v>7678.8745</v>
      </c>
      <c r="H45" s="149" t="n">
        <f aca="false">G45/$G$784</f>
        <v>0.00581245412884724</v>
      </c>
      <c r="I45" s="150" t="n">
        <f aca="false">H45+I44</f>
        <v>0.444805130127791</v>
      </c>
    </row>
    <row r="46" customFormat="false" ht="25.5" hidden="false" customHeight="false" outlineLevel="0" collapsed="false">
      <c r="A46" s="145" t="s">
        <v>242</v>
      </c>
      <c r="B46" s="145" t="s">
        <v>243</v>
      </c>
      <c r="C46" s="146" t="s">
        <v>17</v>
      </c>
      <c r="D46" s="146" t="s">
        <v>23</v>
      </c>
      <c r="E46" s="147" t="n">
        <v>1</v>
      </c>
      <c r="F46" s="147" t="n">
        <v>7552.79</v>
      </c>
      <c r="G46" s="148" t="n">
        <f aca="false">F46*E46</f>
        <v>7552.79</v>
      </c>
      <c r="H46" s="149" t="n">
        <f aca="false">G46/$G$784</f>
        <v>0.00571701561469928</v>
      </c>
      <c r="I46" s="150" t="n">
        <f aca="false">H46+I45</f>
        <v>0.45052214574249</v>
      </c>
    </row>
    <row r="47" customFormat="false" ht="63.75" hidden="false" customHeight="false" outlineLevel="0" collapsed="false">
      <c r="A47" s="145" t="s">
        <v>194</v>
      </c>
      <c r="B47" s="145" t="s">
        <v>195</v>
      </c>
      <c r="C47" s="146" t="s">
        <v>17</v>
      </c>
      <c r="D47" s="146" t="s">
        <v>18</v>
      </c>
      <c r="E47" s="147" t="n">
        <v>170.81</v>
      </c>
      <c r="F47" s="147" t="n">
        <v>43.24</v>
      </c>
      <c r="G47" s="148" t="n">
        <f aca="false">F47*E47</f>
        <v>7385.8244</v>
      </c>
      <c r="H47" s="149" t="n">
        <f aca="false">G47/$G$784</f>
        <v>0.00559063252417014</v>
      </c>
      <c r="I47" s="150" t="n">
        <f aca="false">H47+I46</f>
        <v>0.45611277826666</v>
      </c>
    </row>
    <row r="48" customFormat="false" ht="51" hidden="false" customHeight="false" outlineLevel="0" collapsed="false">
      <c r="A48" s="145" t="s">
        <v>175</v>
      </c>
      <c r="B48" s="145" t="s">
        <v>176</v>
      </c>
      <c r="C48" s="146" t="s">
        <v>17</v>
      </c>
      <c r="D48" s="146" t="s">
        <v>18</v>
      </c>
      <c r="E48" s="147" t="n">
        <v>194.58</v>
      </c>
      <c r="F48" s="147" t="n">
        <v>37.85</v>
      </c>
      <c r="G48" s="148" t="n">
        <f aca="false">F48*E48</f>
        <v>7364.853</v>
      </c>
      <c r="H48" s="149" t="n">
        <f aca="false">G48/$G$784</f>
        <v>0.00557475841390597</v>
      </c>
      <c r="I48" s="150" t="n">
        <f aca="false">H48+I47</f>
        <v>0.461687536680566</v>
      </c>
    </row>
    <row r="49" customFormat="false" ht="76.5" hidden="false" customHeight="false" outlineLevel="0" collapsed="false">
      <c r="A49" s="145" t="s">
        <v>185</v>
      </c>
      <c r="B49" s="145" t="s">
        <v>186</v>
      </c>
      <c r="C49" s="146" t="s">
        <v>17</v>
      </c>
      <c r="D49" s="146" t="s">
        <v>18</v>
      </c>
      <c r="E49" s="147" t="n">
        <v>12.55</v>
      </c>
      <c r="F49" s="147" t="n">
        <v>586.23</v>
      </c>
      <c r="G49" s="148" t="n">
        <f aca="false">F49*E49</f>
        <v>7357.1865</v>
      </c>
      <c r="H49" s="149" t="n">
        <f aca="false">G49/$G$784</f>
        <v>0.00556895532654221</v>
      </c>
      <c r="I49" s="150" t="n">
        <f aca="false">H49+I48</f>
        <v>0.467256492007108</v>
      </c>
    </row>
    <row r="50" customFormat="false" ht="76.5" hidden="false" customHeight="false" outlineLevel="0" collapsed="false">
      <c r="A50" s="145" t="s">
        <v>125</v>
      </c>
      <c r="B50" s="145" t="s">
        <v>126</v>
      </c>
      <c r="C50" s="146" t="s">
        <v>17</v>
      </c>
      <c r="D50" s="146" t="s">
        <v>28</v>
      </c>
      <c r="E50" s="147" t="n">
        <v>15.8</v>
      </c>
      <c r="F50" s="147" t="n">
        <v>463.36</v>
      </c>
      <c r="G50" s="148" t="n">
        <f aca="false">F50*E50</f>
        <v>7321.088</v>
      </c>
      <c r="H50" s="149" t="n">
        <f aca="false">G50/$G$784</f>
        <v>0.00554163089568061</v>
      </c>
      <c r="I50" s="150" t="n">
        <f aca="false">H50+I49</f>
        <v>0.472798122902789</v>
      </c>
    </row>
    <row r="51" customFormat="false" ht="38.25" hidden="false" customHeight="false" outlineLevel="0" collapsed="false">
      <c r="A51" s="145" t="s">
        <v>1281</v>
      </c>
      <c r="B51" s="145" t="s">
        <v>321</v>
      </c>
      <c r="C51" s="146" t="s">
        <v>17</v>
      </c>
      <c r="D51" s="146" t="s">
        <v>18</v>
      </c>
      <c r="E51" s="147" t="n">
        <v>357.96</v>
      </c>
      <c r="F51" s="147" t="n">
        <v>20.31</v>
      </c>
      <c r="G51" s="148" t="n">
        <f aca="false">F51*E51</f>
        <v>7270.1676</v>
      </c>
      <c r="H51" s="149" t="n">
        <f aca="false">G51/$G$784</f>
        <v>0.00550308716258241</v>
      </c>
      <c r="I51" s="150" t="n">
        <f aca="false">H51+I50</f>
        <v>0.478301210065371</v>
      </c>
    </row>
    <row r="52" customFormat="false" ht="25.5" hidden="false" customHeight="false" outlineLevel="0" collapsed="false">
      <c r="A52" s="145" t="s">
        <v>855</v>
      </c>
      <c r="B52" s="145" t="s">
        <v>105</v>
      </c>
      <c r="C52" s="146" t="s">
        <v>17</v>
      </c>
      <c r="D52" s="146" t="s">
        <v>49</v>
      </c>
      <c r="E52" s="147" t="n">
        <v>80</v>
      </c>
      <c r="F52" s="147" t="n">
        <v>90.72</v>
      </c>
      <c r="G52" s="148" t="n">
        <f aca="false">F52*E52</f>
        <v>7257.6</v>
      </c>
      <c r="H52" s="149" t="n">
        <f aca="false">G52/$G$784</f>
        <v>0.00549357423220314</v>
      </c>
      <c r="I52" s="150" t="n">
        <f aca="false">H52+I51</f>
        <v>0.483794784297574</v>
      </c>
    </row>
    <row r="53" customFormat="false" ht="25.5" hidden="false" customHeight="false" outlineLevel="0" collapsed="false">
      <c r="A53" s="145" t="s">
        <v>834</v>
      </c>
      <c r="B53" s="145" t="s">
        <v>835</v>
      </c>
      <c r="C53" s="146" t="s">
        <v>17</v>
      </c>
      <c r="D53" s="146" t="s">
        <v>18</v>
      </c>
      <c r="E53" s="147" t="n">
        <v>161.44</v>
      </c>
      <c r="F53" s="147" t="n">
        <v>44.26</v>
      </c>
      <c r="G53" s="148" t="n">
        <f aca="false">F53*E53</f>
        <v>7145.3344</v>
      </c>
      <c r="H53" s="149" t="n">
        <f aca="false">G53/$G$784</f>
        <v>0.0054085958085751</v>
      </c>
      <c r="I53" s="150" t="n">
        <f aca="false">H53+I52</f>
        <v>0.489203380106149</v>
      </c>
    </row>
    <row r="54" customFormat="false" ht="76.5" hidden="false" customHeight="false" outlineLevel="0" collapsed="false">
      <c r="A54" s="145" t="s">
        <v>82</v>
      </c>
      <c r="B54" s="145" t="s">
        <v>83</v>
      </c>
      <c r="C54" s="146" t="s">
        <v>17</v>
      </c>
      <c r="D54" s="146" t="s">
        <v>84</v>
      </c>
      <c r="E54" s="147" t="n">
        <v>10</v>
      </c>
      <c r="F54" s="147" t="n">
        <v>711.65</v>
      </c>
      <c r="G54" s="148" t="n">
        <f aca="false">F54*E54</f>
        <v>7116.5</v>
      </c>
      <c r="H54" s="149" t="n">
        <f aca="false">G54/$G$784</f>
        <v>0.00538676987206151</v>
      </c>
      <c r="I54" s="150" t="n">
        <f aca="false">H54+I53</f>
        <v>0.494590149978211</v>
      </c>
    </row>
    <row r="55" customFormat="false" ht="15" hidden="false" customHeight="false" outlineLevel="0" collapsed="false">
      <c r="A55" s="145" t="s">
        <v>811</v>
      </c>
      <c r="B55" s="145" t="s">
        <v>812</v>
      </c>
      <c r="C55" s="146" t="s">
        <v>17</v>
      </c>
      <c r="D55" s="146" t="s">
        <v>18</v>
      </c>
      <c r="E55" s="147" t="n">
        <v>214.86</v>
      </c>
      <c r="F55" s="147" t="n">
        <v>33.08</v>
      </c>
      <c r="G55" s="148" t="n">
        <f aca="false">F55*E55</f>
        <v>7107.5688</v>
      </c>
      <c r="H55" s="149" t="n">
        <f aca="false">G55/$G$784</f>
        <v>0.00538000948154913</v>
      </c>
      <c r="I55" s="150" t="n">
        <f aca="false">H55+I54</f>
        <v>0.49997015945976</v>
      </c>
    </row>
    <row r="56" customFormat="false" ht="63.75" hidden="false" customHeight="false" outlineLevel="0" collapsed="false">
      <c r="A56" s="145" t="s">
        <v>798</v>
      </c>
      <c r="B56" s="145" t="s">
        <v>799</v>
      </c>
      <c r="C56" s="146" t="s">
        <v>17</v>
      </c>
      <c r="D56" s="146" t="s">
        <v>18</v>
      </c>
      <c r="E56" s="147" t="n">
        <v>230.63</v>
      </c>
      <c r="F56" s="147" t="n">
        <v>29.49</v>
      </c>
      <c r="G56" s="148" t="n">
        <f aca="false">E56*F56</f>
        <v>6801.2787</v>
      </c>
      <c r="H56" s="149" t="n">
        <f aca="false">G56/$G$784</f>
        <v>0.00514816597943563</v>
      </c>
      <c r="I56" s="150" t="n">
        <f aca="false">H56+I55</f>
        <v>0.505118325439196</v>
      </c>
    </row>
    <row r="57" customFormat="false" ht="76.5" hidden="false" customHeight="false" outlineLevel="0" collapsed="false">
      <c r="A57" s="145" t="s">
        <v>929</v>
      </c>
      <c r="B57" s="145" t="s">
        <v>213</v>
      </c>
      <c r="C57" s="146" t="s">
        <v>17</v>
      </c>
      <c r="D57" s="146" t="s">
        <v>23</v>
      </c>
      <c r="E57" s="147" t="n">
        <v>10</v>
      </c>
      <c r="F57" s="147" t="n">
        <v>677.92</v>
      </c>
      <c r="G57" s="148" t="n">
        <f aca="false">F57*E57</f>
        <v>6779.2</v>
      </c>
      <c r="H57" s="149" t="n">
        <f aca="false">G57/$G$784</f>
        <v>0.00513145370851955</v>
      </c>
      <c r="I57" s="150" t="n">
        <f aca="false">H57+I56</f>
        <v>0.510249779147715</v>
      </c>
    </row>
    <row r="58" customFormat="false" ht="25.5" hidden="false" customHeight="false" outlineLevel="0" collapsed="false">
      <c r="A58" s="145" t="s">
        <v>37</v>
      </c>
      <c r="B58" s="145" t="s">
        <v>38</v>
      </c>
      <c r="C58" s="146" t="s">
        <v>17</v>
      </c>
      <c r="D58" s="146" t="s">
        <v>28</v>
      </c>
      <c r="E58" s="147" t="n">
        <v>76.43</v>
      </c>
      <c r="F58" s="147" t="n">
        <v>88.52</v>
      </c>
      <c r="G58" s="148" t="n">
        <f aca="false">F58*E58</f>
        <v>6765.5836</v>
      </c>
      <c r="H58" s="149" t="n">
        <f aca="false">G58/$G$784</f>
        <v>0.00512114689853066</v>
      </c>
      <c r="I58" s="150" t="n">
        <f aca="false">H58+I57</f>
        <v>0.515370926046246</v>
      </c>
    </row>
    <row r="59" customFormat="false" ht="38.25" hidden="false" customHeight="false" outlineLevel="0" collapsed="false">
      <c r="A59" s="145" t="s">
        <v>275</v>
      </c>
      <c r="B59" s="145" t="s">
        <v>276</v>
      </c>
      <c r="C59" s="146" t="s">
        <v>17</v>
      </c>
      <c r="D59" s="146" t="s">
        <v>18</v>
      </c>
      <c r="E59" s="147" t="n">
        <v>169.32</v>
      </c>
      <c r="F59" s="147" t="n">
        <v>38.83</v>
      </c>
      <c r="G59" s="148" t="n">
        <f aca="false">F59*E59</f>
        <v>6574.6956</v>
      </c>
      <c r="H59" s="149" t="n">
        <f aca="false">G59/$G$784</f>
        <v>0.00497665596515919</v>
      </c>
      <c r="I59" s="150" t="n">
        <f aca="false">H59+I58</f>
        <v>0.520347582011405</v>
      </c>
    </row>
    <row r="60" customFormat="false" ht="51" hidden="false" customHeight="false" outlineLevel="0" collapsed="false">
      <c r="A60" s="145" t="s">
        <v>91</v>
      </c>
      <c r="B60" s="145" t="s">
        <v>92</v>
      </c>
      <c r="C60" s="146" t="s">
        <v>17</v>
      </c>
      <c r="D60" s="146" t="s">
        <v>18</v>
      </c>
      <c r="E60" s="147" t="n">
        <v>10</v>
      </c>
      <c r="F60" s="147" t="n">
        <v>654.35</v>
      </c>
      <c r="G60" s="148" t="n">
        <f aca="false">F60*E60</f>
        <v>6543.5</v>
      </c>
      <c r="H60" s="149" t="n">
        <f aca="false">G60/$G$784</f>
        <v>0.00495304273980671</v>
      </c>
      <c r="I60" s="150" t="n">
        <f aca="false">H60+I59</f>
        <v>0.525300624751212</v>
      </c>
    </row>
    <row r="61" customFormat="false" ht="63.75" hidden="false" customHeight="false" outlineLevel="0" collapsed="false">
      <c r="A61" s="145" t="s">
        <v>796</v>
      </c>
      <c r="B61" s="145" t="s">
        <v>195</v>
      </c>
      <c r="C61" s="146" t="s">
        <v>17</v>
      </c>
      <c r="D61" s="146" t="s">
        <v>18</v>
      </c>
      <c r="E61" s="147" t="n">
        <v>150.76</v>
      </c>
      <c r="F61" s="147" t="n">
        <v>43.24</v>
      </c>
      <c r="G61" s="148" t="n">
        <f aca="false">E61*F61</f>
        <v>6518.8624</v>
      </c>
      <c r="H61" s="149" t="n">
        <f aca="false">G61/$G$784</f>
        <v>0.00493439353283701</v>
      </c>
      <c r="I61" s="150" t="n">
        <f aca="false">H61+I60</f>
        <v>0.530235018284049</v>
      </c>
    </row>
    <row r="62" customFormat="false" ht="51" hidden="false" customHeight="false" outlineLevel="0" collapsed="false">
      <c r="A62" s="145" t="s">
        <v>1247</v>
      </c>
      <c r="B62" s="145" t="s">
        <v>690</v>
      </c>
      <c r="C62" s="146" t="s">
        <v>17</v>
      </c>
      <c r="D62" s="146" t="s">
        <v>49</v>
      </c>
      <c r="E62" s="147" t="n">
        <v>158.5</v>
      </c>
      <c r="F62" s="147" t="n">
        <v>41.07</v>
      </c>
      <c r="G62" s="148" t="n">
        <f aca="false">F62*E62</f>
        <v>6509.595</v>
      </c>
      <c r="H62" s="149" t="n">
        <f aca="false">G62/$G$784</f>
        <v>0.00492737865879607</v>
      </c>
      <c r="I62" s="150" t="n">
        <f aca="false">H62+I61</f>
        <v>0.535162396942845</v>
      </c>
    </row>
    <row r="63" customFormat="false" ht="76.5" hidden="false" customHeight="false" outlineLevel="0" collapsed="false">
      <c r="A63" s="145" t="s">
        <v>882</v>
      </c>
      <c r="B63" s="145" t="s">
        <v>164</v>
      </c>
      <c r="C63" s="146" t="s">
        <v>17</v>
      </c>
      <c r="D63" s="146" t="s">
        <v>18</v>
      </c>
      <c r="E63" s="147" t="n">
        <v>94.51</v>
      </c>
      <c r="F63" s="147" t="n">
        <v>67.33</v>
      </c>
      <c r="G63" s="148" t="n">
        <f aca="false">F63*E63</f>
        <v>6363.3583</v>
      </c>
      <c r="H63" s="149" t="n">
        <f aca="false">G63/$G$784</f>
        <v>0.0048166861203643</v>
      </c>
      <c r="I63" s="150" t="n">
        <f aca="false">H63+I62</f>
        <v>0.539979083063209</v>
      </c>
    </row>
    <row r="64" customFormat="false" ht="76.5" hidden="false" customHeight="false" outlineLevel="0" collapsed="false">
      <c r="A64" s="145" t="s">
        <v>1301</v>
      </c>
      <c r="B64" s="145" t="s">
        <v>164</v>
      </c>
      <c r="C64" s="146" t="s">
        <v>17</v>
      </c>
      <c r="D64" s="146" t="s">
        <v>18</v>
      </c>
      <c r="E64" s="147" t="n">
        <v>94.07</v>
      </c>
      <c r="F64" s="147" t="n">
        <v>67.33</v>
      </c>
      <c r="G64" s="148" t="n">
        <f aca="false">F64*E64</f>
        <v>6333.7331</v>
      </c>
      <c r="H64" s="149" t="n">
        <f aca="false">G64/$G$784</f>
        <v>0.00479426159499174</v>
      </c>
      <c r="I64" s="150" t="n">
        <f aca="false">H64+I63</f>
        <v>0.544773344658201</v>
      </c>
    </row>
    <row r="65" customFormat="false" ht="38.25" hidden="false" customHeight="false" outlineLevel="0" collapsed="false">
      <c r="A65" s="145" t="s">
        <v>230</v>
      </c>
      <c r="B65" s="145" t="s">
        <v>231</v>
      </c>
      <c r="C65" s="146" t="s">
        <v>17</v>
      </c>
      <c r="D65" s="146" t="s">
        <v>23</v>
      </c>
      <c r="E65" s="147" t="n">
        <v>4</v>
      </c>
      <c r="F65" s="147" t="n">
        <v>1556</v>
      </c>
      <c r="G65" s="148" t="n">
        <f aca="false">F65*E65</f>
        <v>6224</v>
      </c>
      <c r="H65" s="149" t="n">
        <f aca="false">G65/$G$784</f>
        <v>0.00471120012417773</v>
      </c>
      <c r="I65" s="150" t="n">
        <f aca="false">H65+I64</f>
        <v>0.549484544782379</v>
      </c>
    </row>
    <row r="66" customFormat="false" ht="51" hidden="false" customHeight="false" outlineLevel="0" collapsed="false">
      <c r="A66" s="145" t="s">
        <v>183</v>
      </c>
      <c r="B66" s="145" t="s">
        <v>184</v>
      </c>
      <c r="C66" s="146" t="s">
        <v>17</v>
      </c>
      <c r="D66" s="146" t="s">
        <v>18</v>
      </c>
      <c r="E66" s="147" t="n">
        <v>120.18</v>
      </c>
      <c r="F66" s="147" t="n">
        <v>51.69</v>
      </c>
      <c r="G66" s="148" t="n">
        <f aca="false">F66*E66</f>
        <v>6212.1042</v>
      </c>
      <c r="H66" s="149" t="n">
        <f aca="false">G66/$G$784</f>
        <v>0.00470219570669104</v>
      </c>
      <c r="I66" s="150" t="n">
        <f aca="false">H66+I65</f>
        <v>0.55418674048907</v>
      </c>
    </row>
    <row r="67" customFormat="false" ht="25.5" hidden="false" customHeight="false" outlineLevel="0" collapsed="false">
      <c r="A67" s="145" t="s">
        <v>152</v>
      </c>
      <c r="B67" s="145" t="s">
        <v>153</v>
      </c>
      <c r="C67" s="146" t="s">
        <v>17</v>
      </c>
      <c r="D67" s="146" t="s">
        <v>18</v>
      </c>
      <c r="E67" s="147" t="n">
        <v>156.71</v>
      </c>
      <c r="F67" s="147" t="n">
        <v>39.15</v>
      </c>
      <c r="G67" s="148" t="n">
        <f aca="false">F67*E67</f>
        <v>6135.1965</v>
      </c>
      <c r="H67" s="149" t="n">
        <f aca="false">G67/$G$784</f>
        <v>0.00464398112349852</v>
      </c>
      <c r="I67" s="150" t="n">
        <f aca="false">H67+I66</f>
        <v>0.558830721612568</v>
      </c>
    </row>
    <row r="68" customFormat="false" ht="38.25" hidden="false" customHeight="false" outlineLevel="0" collapsed="false">
      <c r="A68" s="145" t="s">
        <v>202</v>
      </c>
      <c r="B68" s="145" t="s">
        <v>203</v>
      </c>
      <c r="C68" s="146" t="s">
        <v>17</v>
      </c>
      <c r="D68" s="146" t="s">
        <v>18</v>
      </c>
      <c r="E68" s="147" t="n">
        <v>192.51</v>
      </c>
      <c r="F68" s="147" t="n">
        <v>31.79</v>
      </c>
      <c r="G68" s="148" t="n">
        <f aca="false">F68*E68</f>
        <v>6119.8929</v>
      </c>
      <c r="H68" s="149" t="n">
        <f aca="false">G68/$G$784</f>
        <v>0.00463239720283329</v>
      </c>
      <c r="I68" s="150" t="n">
        <f aca="false">H68+I67</f>
        <v>0.563463118815402</v>
      </c>
    </row>
    <row r="69" customFormat="false" ht="25.5" hidden="false" customHeight="false" outlineLevel="0" collapsed="false">
      <c r="A69" s="145" t="s">
        <v>1308</v>
      </c>
      <c r="B69" s="145" t="s">
        <v>1309</v>
      </c>
      <c r="C69" s="146" t="s">
        <v>17</v>
      </c>
      <c r="D69" s="146" t="s">
        <v>23</v>
      </c>
      <c r="E69" s="147" t="n">
        <v>1</v>
      </c>
      <c r="F69" s="147" t="n">
        <v>5924.93</v>
      </c>
      <c r="G69" s="148" t="n">
        <f aca="false">F69*E69</f>
        <v>5924.93</v>
      </c>
      <c r="H69" s="149" t="n">
        <f aca="false">G69/$G$784</f>
        <v>0.00448482181101291</v>
      </c>
      <c r="I69" s="150" t="n">
        <f aca="false">H69+I68</f>
        <v>0.567947940626415</v>
      </c>
    </row>
    <row r="70" customFormat="false" ht="51" hidden="false" customHeight="false" outlineLevel="0" collapsed="false">
      <c r="A70" s="145" t="s">
        <v>720</v>
      </c>
      <c r="B70" s="145" t="s">
        <v>690</v>
      </c>
      <c r="C70" s="146" t="s">
        <v>17</v>
      </c>
      <c r="D70" s="146" t="s">
        <v>49</v>
      </c>
      <c r="E70" s="147" t="n">
        <v>136.1</v>
      </c>
      <c r="F70" s="147" t="n">
        <v>41.07</v>
      </c>
      <c r="G70" s="148" t="n">
        <f aca="false">F70*E70</f>
        <v>5589.627</v>
      </c>
      <c r="H70" s="149" t="n">
        <f aca="false">G70/$G$784</f>
        <v>0.00423101725843625</v>
      </c>
      <c r="I70" s="150" t="n">
        <f aca="false">H70+I69</f>
        <v>0.572178957884851</v>
      </c>
    </row>
    <row r="71" customFormat="false" ht="51" hidden="false" customHeight="false" outlineLevel="0" collapsed="false">
      <c r="A71" s="145" t="s">
        <v>149</v>
      </c>
      <c r="B71" s="145" t="s">
        <v>150</v>
      </c>
      <c r="C71" s="146" t="s">
        <v>17</v>
      </c>
      <c r="D71" s="146" t="s">
        <v>114</v>
      </c>
      <c r="E71" s="147" t="n">
        <v>692.27</v>
      </c>
      <c r="F71" s="147" t="n">
        <v>8.04</v>
      </c>
      <c r="G71" s="148" t="n">
        <f aca="false">F71*E71</f>
        <v>5565.8508</v>
      </c>
      <c r="H71" s="149" t="n">
        <f aca="false">G71/$G$784</f>
        <v>0.00421302008035262</v>
      </c>
      <c r="I71" s="150" t="n">
        <f aca="false">H71+I70</f>
        <v>0.576391977965203</v>
      </c>
    </row>
    <row r="72" customFormat="false" ht="38.25" hidden="false" customHeight="false" outlineLevel="0" collapsed="false">
      <c r="A72" s="145" t="s">
        <v>119</v>
      </c>
      <c r="B72" s="145" t="s">
        <v>120</v>
      </c>
      <c r="C72" s="146" t="s">
        <v>17</v>
      </c>
      <c r="D72" s="146" t="s">
        <v>28</v>
      </c>
      <c r="E72" s="147" t="n">
        <v>15.18</v>
      </c>
      <c r="F72" s="147" t="n">
        <v>358.8</v>
      </c>
      <c r="G72" s="148" t="n">
        <f aca="false">F72*E72</f>
        <v>5446.584</v>
      </c>
      <c r="H72" s="149" t="n">
        <f aca="false">G72/$G$784</f>
        <v>0.00412274216213761</v>
      </c>
      <c r="I72" s="150" t="n">
        <f aca="false">H72+I71</f>
        <v>0.580514720127341</v>
      </c>
    </row>
    <row r="73" customFormat="false" ht="38.25" hidden="false" customHeight="false" outlineLevel="0" collapsed="false">
      <c r="A73" s="145" t="s">
        <v>93</v>
      </c>
      <c r="B73" s="145" t="s">
        <v>94</v>
      </c>
      <c r="C73" s="146" t="s">
        <v>17</v>
      </c>
      <c r="D73" s="146" t="s">
        <v>18</v>
      </c>
      <c r="E73" s="147" t="n">
        <v>10</v>
      </c>
      <c r="F73" s="147" t="n">
        <v>536.92</v>
      </c>
      <c r="G73" s="148" t="n">
        <f aca="false">F73*E73</f>
        <v>5369.2</v>
      </c>
      <c r="H73" s="149" t="n">
        <f aca="false">G73/$G$784</f>
        <v>0.00406416704799728</v>
      </c>
      <c r="I73" s="150" t="n">
        <f aca="false">H73+I72</f>
        <v>0.584578887175338</v>
      </c>
    </row>
    <row r="74" customFormat="false" ht="25.5" hidden="false" customHeight="false" outlineLevel="0" collapsed="false">
      <c r="A74" s="145" t="s">
        <v>1275</v>
      </c>
      <c r="B74" s="145" t="s">
        <v>756</v>
      </c>
      <c r="C74" s="146" t="s">
        <v>17</v>
      </c>
      <c r="D74" s="146" t="s">
        <v>18</v>
      </c>
      <c r="E74" s="147" t="n">
        <v>241.55</v>
      </c>
      <c r="F74" s="147" t="n">
        <v>21.67</v>
      </c>
      <c r="G74" s="148" t="n">
        <f aca="false">F74*E74</f>
        <v>5234.3885</v>
      </c>
      <c r="H74" s="149" t="n">
        <f aca="false">G74/$G$784</f>
        <v>0.0039621227106675</v>
      </c>
      <c r="I74" s="150" t="n">
        <f aca="false">H74+I73</f>
        <v>0.588541009886006</v>
      </c>
    </row>
    <row r="75" customFormat="false" ht="25.5" hidden="false" customHeight="false" outlineLevel="0" collapsed="false">
      <c r="A75" s="145" t="s">
        <v>757</v>
      </c>
      <c r="B75" s="145" t="s">
        <v>758</v>
      </c>
      <c r="C75" s="146" t="s">
        <v>17</v>
      </c>
      <c r="D75" s="146" t="s">
        <v>18</v>
      </c>
      <c r="E75" s="147" t="n">
        <v>415.64</v>
      </c>
      <c r="F75" s="147" t="n">
        <v>12.58</v>
      </c>
      <c r="G75" s="148" t="n">
        <f aca="false">F75*E75</f>
        <v>5228.7512</v>
      </c>
      <c r="H75" s="149" t="n">
        <f aca="false">G75/$G$784</f>
        <v>0.00395785560776582</v>
      </c>
      <c r="I75" s="150" t="n">
        <f aca="false">H75+I74</f>
        <v>0.592498865493772</v>
      </c>
    </row>
    <row r="76" customFormat="false" ht="15" hidden="false" customHeight="false" outlineLevel="0" collapsed="false">
      <c r="A76" s="145" t="s">
        <v>1328</v>
      </c>
      <c r="B76" s="145" t="s">
        <v>1329</v>
      </c>
      <c r="C76" s="146" t="s">
        <v>17</v>
      </c>
      <c r="D76" s="146" t="s">
        <v>18</v>
      </c>
      <c r="E76" s="147" t="n">
        <v>489.72</v>
      </c>
      <c r="F76" s="147" t="n">
        <v>10.46</v>
      </c>
      <c r="G76" s="148" t="n">
        <f aca="false">F76*E76</f>
        <v>5122.4712</v>
      </c>
      <c r="H76" s="149" t="n">
        <f aca="false">G76/$G$784</f>
        <v>0.00387740792955284</v>
      </c>
      <c r="I76" s="150" t="n">
        <f aca="false">H76+I75</f>
        <v>0.596376273423324</v>
      </c>
    </row>
    <row r="77" customFormat="false" ht="38.25" hidden="false" customHeight="false" outlineLevel="0" collapsed="false">
      <c r="A77" s="145" t="s">
        <v>823</v>
      </c>
      <c r="B77" s="145" t="s">
        <v>34</v>
      </c>
      <c r="C77" s="146" t="s">
        <v>17</v>
      </c>
      <c r="D77" s="146" t="s">
        <v>18</v>
      </c>
      <c r="E77" s="147" t="n">
        <v>216.29</v>
      </c>
      <c r="F77" s="147" t="n">
        <v>23.63</v>
      </c>
      <c r="G77" s="148" t="n">
        <f aca="false">F77*E77</f>
        <v>5110.9327</v>
      </c>
      <c r="H77" s="149" t="n">
        <f aca="false">G77/$G$784</f>
        <v>0.00386867396704756</v>
      </c>
      <c r="I77" s="150" t="n">
        <f aca="false">H77+I76</f>
        <v>0.600244947390372</v>
      </c>
    </row>
    <row r="78" customFormat="false" ht="38.25" hidden="false" customHeight="false" outlineLevel="0" collapsed="false">
      <c r="A78" s="145" t="s">
        <v>975</v>
      </c>
      <c r="B78" s="145" t="s">
        <v>235</v>
      </c>
      <c r="C78" s="146" t="s">
        <v>17</v>
      </c>
      <c r="D78" s="146" t="s">
        <v>23</v>
      </c>
      <c r="E78" s="147" t="n">
        <v>4</v>
      </c>
      <c r="F78" s="147" t="n">
        <v>1272.29</v>
      </c>
      <c r="G78" s="148" t="n">
        <f aca="false">F78*E78</f>
        <v>5089.16</v>
      </c>
      <c r="H78" s="149" t="n">
        <f aca="false">G78/$G$784</f>
        <v>0.00385219332004504</v>
      </c>
      <c r="I78" s="150" t="n">
        <f aca="false">H78+I77</f>
        <v>0.604097140710417</v>
      </c>
    </row>
    <row r="79" customFormat="false" ht="76.5" hidden="false" customHeight="false" outlineLevel="0" collapsed="false">
      <c r="A79" s="145" t="s">
        <v>795</v>
      </c>
      <c r="B79" s="145" t="s">
        <v>164</v>
      </c>
      <c r="C79" s="146" t="s">
        <v>17</v>
      </c>
      <c r="D79" s="146" t="s">
        <v>18</v>
      </c>
      <c r="E79" s="147" t="n">
        <v>75.38</v>
      </c>
      <c r="F79" s="147" t="n">
        <v>67.33</v>
      </c>
      <c r="G79" s="148" t="n">
        <f aca="false">E79*F79</f>
        <v>5075.3354</v>
      </c>
      <c r="H79" s="149" t="n">
        <f aca="false">G79/$G$784</f>
        <v>0.00384172891496202</v>
      </c>
      <c r="I79" s="150" t="n">
        <f aca="false">H79+I78</f>
        <v>0.607938869625379</v>
      </c>
    </row>
    <row r="80" customFormat="false" ht="15" hidden="false" customHeight="false" outlineLevel="0" collapsed="false">
      <c r="A80" s="145" t="s">
        <v>836</v>
      </c>
      <c r="B80" s="145" t="s">
        <v>59</v>
      </c>
      <c r="C80" s="146" t="s">
        <v>17</v>
      </c>
      <c r="D80" s="146" t="s">
        <v>49</v>
      </c>
      <c r="E80" s="147" t="n">
        <v>550.28</v>
      </c>
      <c r="F80" s="147" t="n">
        <v>9.22</v>
      </c>
      <c r="G80" s="148" t="n">
        <f aca="false">F80*E80</f>
        <v>5073.5816</v>
      </c>
      <c r="H80" s="149" t="n">
        <f aca="false">G80/$G$784</f>
        <v>0.00384040139202215</v>
      </c>
      <c r="I80" s="150" t="n">
        <f aca="false">H80+I79</f>
        <v>0.611779271017401</v>
      </c>
    </row>
    <row r="81" customFormat="false" ht="38.25" hidden="false" customHeight="false" outlineLevel="0" collapsed="false">
      <c r="A81" s="145" t="s">
        <v>1029</v>
      </c>
      <c r="B81" s="145" t="s">
        <v>1030</v>
      </c>
      <c r="C81" s="146" t="s">
        <v>17</v>
      </c>
      <c r="D81" s="146" t="s">
        <v>23</v>
      </c>
      <c r="E81" s="147" t="n">
        <v>1</v>
      </c>
      <c r="F81" s="147" t="n">
        <v>4963.18</v>
      </c>
      <c r="G81" s="148" t="n">
        <f aca="false">F81*E81</f>
        <v>4963.18</v>
      </c>
      <c r="H81" s="149" t="n">
        <f aca="false">G81/$G$784</f>
        <v>0.00375683390622051</v>
      </c>
      <c r="I81" s="150" t="n">
        <f aca="false">H81+I80</f>
        <v>0.615536104923622</v>
      </c>
    </row>
    <row r="82" customFormat="false" ht="25.5" hidden="false" customHeight="false" outlineLevel="0" collapsed="false">
      <c r="A82" s="145" t="s">
        <v>995</v>
      </c>
      <c r="B82" s="145" t="s">
        <v>996</v>
      </c>
      <c r="C82" s="146" t="s">
        <v>17</v>
      </c>
      <c r="D82" s="146" t="s">
        <v>23</v>
      </c>
      <c r="E82" s="147" t="n">
        <v>1</v>
      </c>
      <c r="F82" s="147" t="n">
        <v>4856.19</v>
      </c>
      <c r="G82" s="148" t="n">
        <f aca="false">F82*E82</f>
        <v>4856.19</v>
      </c>
      <c r="H82" s="149" t="n">
        <f aca="false">G82/$G$784</f>
        <v>0.00367584879997279</v>
      </c>
      <c r="I82" s="150" t="n">
        <f aca="false">H82+I81</f>
        <v>0.619211953723595</v>
      </c>
    </row>
    <row r="83" customFormat="false" ht="38.25" hidden="false" customHeight="false" outlineLevel="0" collapsed="false">
      <c r="A83" s="145" t="s">
        <v>804</v>
      </c>
      <c r="B83" s="145" t="s">
        <v>805</v>
      </c>
      <c r="C83" s="146" t="s">
        <v>17</v>
      </c>
      <c r="D83" s="146" t="s">
        <v>49</v>
      </c>
      <c r="E83" s="147" t="n">
        <v>124.79</v>
      </c>
      <c r="F83" s="147" t="n">
        <v>38.65</v>
      </c>
      <c r="G83" s="148" t="n">
        <f aca="false">E83*F83</f>
        <v>4823.1335</v>
      </c>
      <c r="H83" s="149" t="n">
        <f aca="false">G83/$G$784</f>
        <v>0.0036508269833107</v>
      </c>
      <c r="I83" s="150" t="n">
        <f aca="false">H83+I82</f>
        <v>0.622862780706905</v>
      </c>
    </row>
    <row r="84" customFormat="false" ht="76.5" hidden="false" customHeight="false" outlineLevel="0" collapsed="false">
      <c r="A84" s="145" t="s">
        <v>212</v>
      </c>
      <c r="B84" s="145" t="s">
        <v>213</v>
      </c>
      <c r="C84" s="146" t="s">
        <v>17</v>
      </c>
      <c r="D84" s="146" t="s">
        <v>23</v>
      </c>
      <c r="E84" s="147" t="n">
        <v>7</v>
      </c>
      <c r="F84" s="147" t="n">
        <v>677.92</v>
      </c>
      <c r="G84" s="148" t="n">
        <f aca="false">F84*E84</f>
        <v>4745.44</v>
      </c>
      <c r="H84" s="149" t="n">
        <f aca="false">G84/$G$784</f>
        <v>0.00359201759596369</v>
      </c>
      <c r="I84" s="150" t="n">
        <f aca="false">H84+I83</f>
        <v>0.626454798302869</v>
      </c>
    </row>
    <row r="85" customFormat="false" ht="76.5" hidden="false" customHeight="false" outlineLevel="0" collapsed="false">
      <c r="A85" s="145" t="s">
        <v>127</v>
      </c>
      <c r="B85" s="145" t="s">
        <v>128</v>
      </c>
      <c r="C85" s="146" t="s">
        <v>17</v>
      </c>
      <c r="D85" s="146" t="s">
        <v>18</v>
      </c>
      <c r="E85" s="147" t="n">
        <v>100.11</v>
      </c>
      <c r="F85" s="147" t="n">
        <v>46.33</v>
      </c>
      <c r="G85" s="148" t="n">
        <f aca="false">F85*E85</f>
        <v>4638.0963</v>
      </c>
      <c r="H85" s="149" t="n">
        <f aca="false">G85/$G$784</f>
        <v>0.00351076475972177</v>
      </c>
      <c r="I85" s="150" t="n">
        <f aca="false">H85+I84</f>
        <v>0.629965563062591</v>
      </c>
    </row>
    <row r="86" customFormat="false" ht="38.25" hidden="false" customHeight="false" outlineLevel="0" collapsed="false">
      <c r="A86" s="145" t="s">
        <v>1018</v>
      </c>
      <c r="B86" s="145" t="s">
        <v>1019</v>
      </c>
      <c r="C86" s="146" t="s">
        <v>17</v>
      </c>
      <c r="D86" s="146" t="s">
        <v>23</v>
      </c>
      <c r="E86" s="147" t="n">
        <v>7</v>
      </c>
      <c r="F86" s="147" t="n">
        <v>645.84</v>
      </c>
      <c r="G86" s="148" t="n">
        <f aca="false">F86*E86</f>
        <v>4520.88</v>
      </c>
      <c r="H86" s="149" t="n">
        <f aca="false">G86/$G$784</f>
        <v>0.00342203894880987</v>
      </c>
      <c r="I86" s="150" t="n">
        <f aca="false">H86+I85</f>
        <v>0.633387602011401</v>
      </c>
    </row>
    <row r="87" customFormat="false" ht="51" hidden="false" customHeight="false" outlineLevel="0" collapsed="false">
      <c r="A87" s="145" t="s">
        <v>442</v>
      </c>
      <c r="B87" s="145" t="s">
        <v>443</v>
      </c>
      <c r="C87" s="146" t="s">
        <v>17</v>
      </c>
      <c r="D87" s="146" t="s">
        <v>23</v>
      </c>
      <c r="E87" s="147" t="n">
        <v>15</v>
      </c>
      <c r="F87" s="147" t="n">
        <v>295.82</v>
      </c>
      <c r="G87" s="148" t="n">
        <f aca="false">F87*E87</f>
        <v>4437.3</v>
      </c>
      <c r="H87" s="149" t="n">
        <f aca="false">G87/$G$784</f>
        <v>0.0033587738288904</v>
      </c>
      <c r="I87" s="150" t="n">
        <f aca="false">H87+I86</f>
        <v>0.636746375840291</v>
      </c>
    </row>
    <row r="88" customFormat="false" ht="38.25" hidden="false" customHeight="false" outlineLevel="0" collapsed="false">
      <c r="A88" s="145" t="s">
        <v>1119</v>
      </c>
      <c r="B88" s="145" t="s">
        <v>499</v>
      </c>
      <c r="C88" s="146" t="s">
        <v>17</v>
      </c>
      <c r="D88" s="146" t="s">
        <v>23</v>
      </c>
      <c r="E88" s="147" t="n">
        <v>35</v>
      </c>
      <c r="F88" s="147" t="n">
        <v>126.78</v>
      </c>
      <c r="G88" s="148" t="n">
        <f aca="false">F88*E88</f>
        <v>4437.3</v>
      </c>
      <c r="H88" s="149" t="n">
        <f aca="false">G88/$G$784</f>
        <v>0.0033587738288904</v>
      </c>
      <c r="I88" s="150" t="n">
        <f aca="false">H88+I87</f>
        <v>0.640105149669181</v>
      </c>
    </row>
    <row r="89" customFormat="false" ht="38.25" hidden="false" customHeight="false" outlineLevel="0" collapsed="false">
      <c r="A89" s="145" t="s">
        <v>424</v>
      </c>
      <c r="B89" s="145" t="s">
        <v>425</v>
      </c>
      <c r="C89" s="146" t="s">
        <v>17</v>
      </c>
      <c r="D89" s="146" t="s">
        <v>49</v>
      </c>
      <c r="E89" s="147" t="n">
        <v>1365</v>
      </c>
      <c r="F89" s="147" t="n">
        <v>3.22</v>
      </c>
      <c r="G89" s="148" t="n">
        <f aca="false">F89*E89</f>
        <v>4395.3</v>
      </c>
      <c r="H89" s="149" t="n">
        <f aca="false">G89/$G$784</f>
        <v>0.00332698231134293</v>
      </c>
      <c r="I89" s="150" t="n">
        <f aca="false">H89+I88</f>
        <v>0.643432131980524</v>
      </c>
    </row>
    <row r="90" customFormat="false" ht="25.5" hidden="false" customHeight="false" outlineLevel="0" collapsed="false">
      <c r="A90" s="145" t="s">
        <v>755</v>
      </c>
      <c r="B90" s="145" t="s">
        <v>756</v>
      </c>
      <c r="C90" s="146" t="s">
        <v>17</v>
      </c>
      <c r="D90" s="146" t="s">
        <v>18</v>
      </c>
      <c r="E90" s="147" t="n">
        <v>194.92</v>
      </c>
      <c r="F90" s="147" t="n">
        <v>21.67</v>
      </c>
      <c r="G90" s="148" t="n">
        <f aca="false">F90*E90</f>
        <v>4223.9164</v>
      </c>
      <c r="H90" s="149" t="n">
        <f aca="false">G90/$G$784</f>
        <v>0.00319725505594415</v>
      </c>
      <c r="I90" s="150" t="n">
        <f aca="false">H90+I89</f>
        <v>0.646629387036468</v>
      </c>
    </row>
    <row r="91" customFormat="false" ht="38.25" hidden="false" customHeight="false" outlineLevel="0" collapsed="false">
      <c r="A91" s="145" t="s">
        <v>1307</v>
      </c>
      <c r="B91" s="145" t="s">
        <v>805</v>
      </c>
      <c r="C91" s="146" t="s">
        <v>17</v>
      </c>
      <c r="D91" s="146" t="s">
        <v>49</v>
      </c>
      <c r="E91" s="147" t="n">
        <v>108.24</v>
      </c>
      <c r="F91" s="147" t="n">
        <v>38.65</v>
      </c>
      <c r="G91" s="148" t="n">
        <f aca="false">F91*E91</f>
        <v>4183.476</v>
      </c>
      <c r="H91" s="149" t="n">
        <f aca="false">G91/$G$784</f>
        <v>0.00316664406341494</v>
      </c>
      <c r="I91" s="150" t="n">
        <f aca="false">H91+I90</f>
        <v>0.649796031099883</v>
      </c>
    </row>
    <row r="92" customFormat="false" ht="38.25" hidden="false" customHeight="false" outlineLevel="0" collapsed="false">
      <c r="A92" s="145" t="s">
        <v>87</v>
      </c>
      <c r="B92" s="145" t="s">
        <v>88</v>
      </c>
      <c r="C92" s="146" t="s">
        <v>17</v>
      </c>
      <c r="D92" s="146" t="s">
        <v>18</v>
      </c>
      <c r="E92" s="147" t="n">
        <v>76.34</v>
      </c>
      <c r="F92" s="147" t="n">
        <v>54.04</v>
      </c>
      <c r="G92" s="148" t="n">
        <f aca="false">F92*E92</f>
        <v>4125.4136</v>
      </c>
      <c r="H92" s="149" t="n">
        <f aca="false">G92/$G$784</f>
        <v>0.00312269425845188</v>
      </c>
      <c r="I92" s="150" t="n">
        <f aca="false">H92+I91</f>
        <v>0.652918725358335</v>
      </c>
    </row>
    <row r="93" customFormat="false" ht="25.5" hidden="false" customHeight="false" outlineLevel="0" collapsed="false">
      <c r="A93" s="145" t="s">
        <v>825</v>
      </c>
      <c r="B93" s="145" t="s">
        <v>38</v>
      </c>
      <c r="C93" s="146" t="s">
        <v>17</v>
      </c>
      <c r="D93" s="146" t="s">
        <v>28</v>
      </c>
      <c r="E93" s="147" t="n">
        <v>46.27</v>
      </c>
      <c r="F93" s="147" t="n">
        <v>88.52</v>
      </c>
      <c r="G93" s="148" t="n">
        <f aca="false">F93*E93</f>
        <v>4095.8204</v>
      </c>
      <c r="H93" s="149" t="n">
        <f aca="false">G93/$G$784</f>
        <v>0.00310029395518793</v>
      </c>
      <c r="I93" s="150" t="n">
        <f aca="false">H93+I92</f>
        <v>0.656019019313523</v>
      </c>
    </row>
    <row r="94" customFormat="false" ht="25.5" hidden="false" customHeight="false" outlineLevel="0" collapsed="false">
      <c r="A94" s="145" t="s">
        <v>997</v>
      </c>
      <c r="B94" s="145" t="s">
        <v>998</v>
      </c>
      <c r="C94" s="146" t="s">
        <v>17</v>
      </c>
      <c r="D94" s="146" t="s">
        <v>23</v>
      </c>
      <c r="E94" s="147" t="n">
        <v>1</v>
      </c>
      <c r="F94" s="147" t="n">
        <v>4088.05</v>
      </c>
      <c r="G94" s="148" t="n">
        <f aca="false">F94*E94</f>
        <v>4088.05</v>
      </c>
      <c r="H94" s="149" t="n">
        <f aca="false">G94/$G$784</f>
        <v>0.00309441222166529</v>
      </c>
      <c r="I94" s="150" t="n">
        <f aca="false">H94+I93</f>
        <v>0.659113431535189</v>
      </c>
    </row>
    <row r="95" customFormat="false" ht="38.25" hidden="false" customHeight="false" outlineLevel="0" collapsed="false">
      <c r="A95" s="145" t="s">
        <v>498</v>
      </c>
      <c r="B95" s="145" t="s">
        <v>499</v>
      </c>
      <c r="C95" s="146" t="s">
        <v>17</v>
      </c>
      <c r="D95" s="146" t="s">
        <v>23</v>
      </c>
      <c r="E95" s="147" t="n">
        <v>32</v>
      </c>
      <c r="F95" s="147" t="n">
        <v>126.78</v>
      </c>
      <c r="G95" s="148" t="n">
        <f aca="false">F95*E95</f>
        <v>4056.96</v>
      </c>
      <c r="H95" s="149" t="n">
        <f aca="false">G95/$G$784</f>
        <v>0.00307087892927122</v>
      </c>
      <c r="I95" s="150" t="n">
        <f aca="false">H95+I94</f>
        <v>0.66218431046446</v>
      </c>
    </row>
    <row r="96" customFormat="false" ht="38.25" hidden="false" customHeight="false" outlineLevel="0" collapsed="false">
      <c r="A96" s="145" t="s">
        <v>151</v>
      </c>
      <c r="B96" s="145" t="s">
        <v>120</v>
      </c>
      <c r="C96" s="146" t="s">
        <v>17</v>
      </c>
      <c r="D96" s="146" t="s">
        <v>28</v>
      </c>
      <c r="E96" s="147" t="n">
        <v>11.21</v>
      </c>
      <c r="F96" s="147" t="n">
        <v>358.8</v>
      </c>
      <c r="G96" s="148" t="n">
        <f aca="false">F96*E96</f>
        <v>4022.148</v>
      </c>
      <c r="H96" s="149" t="n">
        <f aca="false">G96/$G$784</f>
        <v>0.00304452830286973</v>
      </c>
      <c r="I96" s="150" t="n">
        <f aca="false">H96+I95</f>
        <v>0.66522883876733</v>
      </c>
    </row>
    <row r="97" customFormat="false" ht="25.5" hidden="false" customHeight="false" outlineLevel="0" collapsed="false">
      <c r="A97" s="145" t="s">
        <v>753</v>
      </c>
      <c r="B97" s="145" t="s">
        <v>754</v>
      </c>
      <c r="C97" s="146" t="s">
        <v>17</v>
      </c>
      <c r="D97" s="146" t="s">
        <v>18</v>
      </c>
      <c r="E97" s="147" t="n">
        <v>415.64</v>
      </c>
      <c r="F97" s="147" t="n">
        <v>9.6</v>
      </c>
      <c r="G97" s="148" t="n">
        <f aca="false">F97*E97</f>
        <v>3990.144</v>
      </c>
      <c r="H97" s="149" t="n">
        <f aca="false">G97/$G$784</f>
        <v>0.00302030316649856</v>
      </c>
      <c r="I97" s="150" t="n">
        <f aca="false">H97+I96</f>
        <v>0.668249141933828</v>
      </c>
    </row>
    <row r="98" customFormat="false" ht="38.25" hidden="false" customHeight="false" outlineLevel="0" collapsed="false">
      <c r="A98" s="145" t="s">
        <v>1306</v>
      </c>
      <c r="B98" s="145" t="s">
        <v>803</v>
      </c>
      <c r="C98" s="146" t="s">
        <v>17</v>
      </c>
      <c r="D98" s="146" t="s">
        <v>49</v>
      </c>
      <c r="E98" s="147" t="n">
        <v>53.12</v>
      </c>
      <c r="F98" s="147" t="n">
        <v>74.49</v>
      </c>
      <c r="G98" s="148" t="n">
        <f aca="false">F98*E98</f>
        <v>3956.9088</v>
      </c>
      <c r="H98" s="149" t="n">
        <f aca="false">G98/$G$784</f>
        <v>0.00299514608449871</v>
      </c>
      <c r="I98" s="150" t="n">
        <f aca="false">H98+I97</f>
        <v>0.671244288018327</v>
      </c>
    </row>
    <row r="99" customFormat="false" ht="15" hidden="false" customHeight="false" outlineLevel="0" collapsed="false">
      <c r="A99" s="145" t="s">
        <v>677</v>
      </c>
      <c r="B99" s="145" t="s">
        <v>678</v>
      </c>
      <c r="C99" s="146" t="s">
        <v>17</v>
      </c>
      <c r="D99" s="146" t="s">
        <v>49</v>
      </c>
      <c r="E99" s="147" t="n">
        <v>3</v>
      </c>
      <c r="F99" s="147" t="n">
        <v>1305.76</v>
      </c>
      <c r="G99" s="148" t="n">
        <f aca="false">F99*E99</f>
        <v>3917.28</v>
      </c>
      <c r="H99" s="149" t="n">
        <f aca="false">G99/$G$784</f>
        <v>0.00296514942519906</v>
      </c>
      <c r="I99" s="150" t="n">
        <f aca="false">H99+I98</f>
        <v>0.674209437443526</v>
      </c>
    </row>
    <row r="100" customFormat="false" ht="76.5" hidden="false" customHeight="false" outlineLevel="0" collapsed="false">
      <c r="A100" s="145" t="s">
        <v>915</v>
      </c>
      <c r="B100" s="145" t="s">
        <v>916</v>
      </c>
      <c r="C100" s="146" t="s">
        <v>17</v>
      </c>
      <c r="D100" s="146" t="s">
        <v>18</v>
      </c>
      <c r="E100" s="147" t="n">
        <v>136.66</v>
      </c>
      <c r="F100" s="147" t="n">
        <v>27.73</v>
      </c>
      <c r="G100" s="148" t="n">
        <f aca="false">F100*E100</f>
        <v>3789.5818</v>
      </c>
      <c r="H100" s="149" t="n">
        <f aca="false">G100/$G$784</f>
        <v>0.00286848943553047</v>
      </c>
      <c r="I100" s="150" t="n">
        <f aca="false">H100+I99</f>
        <v>0.677077926879056</v>
      </c>
    </row>
    <row r="101" customFormat="false" ht="25.5" hidden="false" customHeight="false" outlineLevel="0" collapsed="false">
      <c r="A101" s="145" t="s">
        <v>1274</v>
      </c>
      <c r="B101" s="145" t="s">
        <v>754</v>
      </c>
      <c r="C101" s="146" t="s">
        <v>17</v>
      </c>
      <c r="D101" s="146" t="s">
        <v>18</v>
      </c>
      <c r="E101" s="147" t="n">
        <v>392.97</v>
      </c>
      <c r="F101" s="147" t="n">
        <v>9.6</v>
      </c>
      <c r="G101" s="148" t="n">
        <f aca="false">F101*E101</f>
        <v>3772.512</v>
      </c>
      <c r="H101" s="149" t="n">
        <f aca="false">G101/$G$784</f>
        <v>0.00285556860585829</v>
      </c>
      <c r="I101" s="150" t="n">
        <f aca="false">H101+I100</f>
        <v>0.679933495484915</v>
      </c>
    </row>
    <row r="102" customFormat="false" ht="38.25" hidden="false" customHeight="false" outlineLevel="0" collapsed="false">
      <c r="A102" s="145" t="s">
        <v>895</v>
      </c>
      <c r="B102" s="145" t="s">
        <v>182</v>
      </c>
      <c r="C102" s="146" t="s">
        <v>17</v>
      </c>
      <c r="D102" s="146" t="s">
        <v>18</v>
      </c>
      <c r="E102" s="147" t="n">
        <v>60.95</v>
      </c>
      <c r="F102" s="147" t="n">
        <v>61.61</v>
      </c>
      <c r="G102" s="148" t="n">
        <f aca="false">F102*E102</f>
        <v>3755.1295</v>
      </c>
      <c r="H102" s="149" t="n">
        <f aca="false">G102/$G$784</f>
        <v>0.00284241108076855</v>
      </c>
      <c r="I102" s="150" t="n">
        <f aca="false">H102+I101</f>
        <v>0.682775906565683</v>
      </c>
    </row>
    <row r="103" customFormat="false" ht="38.25" hidden="false" customHeight="false" outlineLevel="0" collapsed="false">
      <c r="A103" s="145" t="s">
        <v>1082</v>
      </c>
      <c r="B103" s="145" t="s">
        <v>425</v>
      </c>
      <c r="C103" s="146" t="s">
        <v>17</v>
      </c>
      <c r="D103" s="146" t="s">
        <v>49</v>
      </c>
      <c r="E103" s="147" t="n">
        <v>1121.5</v>
      </c>
      <c r="F103" s="147" t="n">
        <v>3.22</v>
      </c>
      <c r="G103" s="148" t="n">
        <f aca="false">F103*E103</f>
        <v>3611.23</v>
      </c>
      <c r="H103" s="149" t="n">
        <f aca="false">G103/$G$784</f>
        <v>0.00273348766459421</v>
      </c>
      <c r="I103" s="150" t="n">
        <f aca="false">H103+I102</f>
        <v>0.685509394230277</v>
      </c>
    </row>
    <row r="104" customFormat="false" ht="25.5" hidden="false" customHeight="false" outlineLevel="0" collapsed="false">
      <c r="A104" s="145" t="s">
        <v>523</v>
      </c>
      <c r="B104" s="145" t="s">
        <v>524</v>
      </c>
      <c r="C104" s="146" t="s">
        <v>17</v>
      </c>
      <c r="D104" s="146" t="s">
        <v>49</v>
      </c>
      <c r="E104" s="147" t="n">
        <v>145</v>
      </c>
      <c r="F104" s="147" t="n">
        <v>24.58</v>
      </c>
      <c r="G104" s="148" t="n">
        <f aca="false">F104*E104</f>
        <v>3564.1</v>
      </c>
      <c r="H104" s="149" t="n">
        <f aca="false">G104/$G$784</f>
        <v>0.00269781304026058</v>
      </c>
      <c r="I104" s="150" t="n">
        <f aca="false">H104+I103</f>
        <v>0.688207207270538</v>
      </c>
    </row>
    <row r="105" customFormat="false" ht="76.5" hidden="false" customHeight="false" outlineLevel="0" collapsed="false">
      <c r="A105" s="145" t="s">
        <v>850</v>
      </c>
      <c r="B105" s="145" t="s">
        <v>83</v>
      </c>
      <c r="C105" s="146" t="s">
        <v>17</v>
      </c>
      <c r="D105" s="146" t="s">
        <v>84</v>
      </c>
      <c r="E105" s="147" t="n">
        <v>5</v>
      </c>
      <c r="F105" s="147" t="n">
        <v>711.65</v>
      </c>
      <c r="G105" s="148" t="n">
        <f aca="false">F105*E105</f>
        <v>3558.25</v>
      </c>
      <c r="H105" s="149" t="n">
        <f aca="false">G105/$G$784</f>
        <v>0.00269338493603075</v>
      </c>
      <c r="I105" s="150" t="n">
        <f aca="false">H105+I104</f>
        <v>0.690900592206569</v>
      </c>
    </row>
    <row r="106" customFormat="false" ht="38.25" hidden="false" customHeight="false" outlineLevel="0" collapsed="false">
      <c r="A106" s="145" t="s">
        <v>802</v>
      </c>
      <c r="B106" s="145" t="s">
        <v>803</v>
      </c>
      <c r="C106" s="146" t="s">
        <v>17</v>
      </c>
      <c r="D106" s="146" t="s">
        <v>49</v>
      </c>
      <c r="E106" s="147" t="n">
        <v>47.04</v>
      </c>
      <c r="F106" s="147" t="n">
        <v>74.49</v>
      </c>
      <c r="G106" s="148" t="n">
        <f aca="false">E106*F106</f>
        <v>3504.0096</v>
      </c>
      <c r="H106" s="149" t="n">
        <f aca="false">G106/$G$784</f>
        <v>0.00265232815916452</v>
      </c>
      <c r="I106" s="150" t="n">
        <f aca="false">H106+I105</f>
        <v>0.693552920365733</v>
      </c>
    </row>
    <row r="107" customFormat="false" ht="76.5" hidden="false" customHeight="false" outlineLevel="0" collapsed="false">
      <c r="A107" s="145" t="s">
        <v>914</v>
      </c>
      <c r="B107" s="145" t="s">
        <v>191</v>
      </c>
      <c r="C107" s="146" t="s">
        <v>17</v>
      </c>
      <c r="D107" s="146" t="s">
        <v>18</v>
      </c>
      <c r="E107" s="147" t="n">
        <v>142.66</v>
      </c>
      <c r="F107" s="147" t="n">
        <v>24.48</v>
      </c>
      <c r="G107" s="148" t="n">
        <f aca="false">F107*E107</f>
        <v>3492.3168</v>
      </c>
      <c r="H107" s="149" t="n">
        <f aca="false">G107/$G$784</f>
        <v>0.0026434774006793</v>
      </c>
      <c r="I107" s="150" t="n">
        <f aca="false">H107+I106</f>
        <v>0.696196397766413</v>
      </c>
    </row>
    <row r="108" customFormat="false" ht="38.25" hidden="false" customHeight="false" outlineLevel="0" collapsed="false">
      <c r="A108" s="145" t="s">
        <v>590</v>
      </c>
      <c r="B108" s="145" t="s">
        <v>591</v>
      </c>
      <c r="C108" s="146" t="s">
        <v>17</v>
      </c>
      <c r="D108" s="146" t="s">
        <v>23</v>
      </c>
      <c r="E108" s="147" t="n">
        <v>15</v>
      </c>
      <c r="F108" s="147" t="n">
        <v>225.87</v>
      </c>
      <c r="G108" s="148" t="n">
        <f aca="false">F108*E108</f>
        <v>3388.05</v>
      </c>
      <c r="H108" s="149" t="n">
        <f aca="false">G108/$G$784</f>
        <v>0.00256455359587409</v>
      </c>
      <c r="I108" s="150" t="n">
        <f aca="false">H108+I107</f>
        <v>0.698760951362287</v>
      </c>
    </row>
    <row r="109" customFormat="false" ht="38.25" hidden="false" customHeight="false" outlineLevel="0" collapsed="false">
      <c r="A109" s="145" t="s">
        <v>819</v>
      </c>
      <c r="B109" s="145" t="s">
        <v>30</v>
      </c>
      <c r="C109" s="146" t="s">
        <v>17</v>
      </c>
      <c r="D109" s="146" t="s">
        <v>18</v>
      </c>
      <c r="E109" s="147" t="n">
        <v>318.75</v>
      </c>
      <c r="F109" s="147" t="n">
        <v>10.5</v>
      </c>
      <c r="G109" s="148" t="n">
        <f aca="false">F109*E109</f>
        <v>3346.875</v>
      </c>
      <c r="H109" s="149" t="n">
        <f aca="false">G109/$G$784</f>
        <v>0.00253338655456416</v>
      </c>
      <c r="I109" s="150" t="n">
        <f aca="false">H109+I108</f>
        <v>0.701294337916851</v>
      </c>
    </row>
    <row r="110" customFormat="false" ht="38.25" hidden="false" customHeight="false" outlineLevel="0" collapsed="false">
      <c r="A110" s="145" t="s">
        <v>894</v>
      </c>
      <c r="B110" s="145" t="s">
        <v>180</v>
      </c>
      <c r="C110" s="146" t="s">
        <v>17</v>
      </c>
      <c r="D110" s="146" t="s">
        <v>49</v>
      </c>
      <c r="E110" s="147" t="n">
        <v>172.11</v>
      </c>
      <c r="F110" s="147" t="n">
        <v>18.93</v>
      </c>
      <c r="G110" s="148" t="n">
        <f aca="false">F110*E110</f>
        <v>3258.0423</v>
      </c>
      <c r="H110" s="149" t="n">
        <f aca="false">G110/$G$784</f>
        <v>0.00246614545121085</v>
      </c>
      <c r="I110" s="150" t="n">
        <f aca="false">H110+I109</f>
        <v>0.703760483368062</v>
      </c>
    </row>
    <row r="111" customFormat="false" ht="51" hidden="false" customHeight="false" outlineLevel="0" collapsed="false">
      <c r="A111" s="145" t="s">
        <v>982</v>
      </c>
      <c r="B111" s="145" t="s">
        <v>249</v>
      </c>
      <c r="C111" s="146" t="s">
        <v>17</v>
      </c>
      <c r="D111" s="146" t="s">
        <v>23</v>
      </c>
      <c r="E111" s="147" t="n">
        <v>6</v>
      </c>
      <c r="F111" s="147" t="n">
        <v>541.95</v>
      </c>
      <c r="G111" s="148" t="n">
        <f aca="false">F111*E111</f>
        <v>3251.7</v>
      </c>
      <c r="H111" s="149" t="n">
        <f aca="false">G111/$G$784</f>
        <v>0.00246134470497891</v>
      </c>
      <c r="I111" s="150" t="n">
        <f aca="false">H111+I110</f>
        <v>0.706221828073041</v>
      </c>
    </row>
    <row r="112" customFormat="false" ht="25.5" hidden="false" customHeight="false" outlineLevel="0" collapsed="false">
      <c r="A112" s="145" t="s">
        <v>831</v>
      </c>
      <c r="B112" s="145" t="s">
        <v>53</v>
      </c>
      <c r="C112" s="146" t="s">
        <v>17</v>
      </c>
      <c r="D112" s="146" t="s">
        <v>18</v>
      </c>
      <c r="E112" s="147" t="n">
        <v>216.29</v>
      </c>
      <c r="F112" s="147" t="n">
        <v>14.93</v>
      </c>
      <c r="G112" s="148" t="n">
        <f aca="false">F112*E112</f>
        <v>3229.2097</v>
      </c>
      <c r="H112" s="149" t="n">
        <f aca="false">G112/$G$784</f>
        <v>0.00244432087719086</v>
      </c>
      <c r="I112" s="150" t="n">
        <f aca="false">H112+I111</f>
        <v>0.708666148950231</v>
      </c>
    </row>
    <row r="113" customFormat="false" ht="25.5" hidden="false" customHeight="false" outlineLevel="0" collapsed="false">
      <c r="A113" s="145" t="s">
        <v>368</v>
      </c>
      <c r="B113" s="145" t="s">
        <v>369</v>
      </c>
      <c r="C113" s="146" t="s">
        <v>17</v>
      </c>
      <c r="D113" s="146" t="s">
        <v>23</v>
      </c>
      <c r="E113" s="147" t="n">
        <v>1</v>
      </c>
      <c r="F113" s="147" t="n">
        <v>3164.93</v>
      </c>
      <c r="G113" s="148" t="n">
        <f aca="false">F113*E113</f>
        <v>3164.93</v>
      </c>
      <c r="H113" s="149" t="n">
        <f aca="false">G113/$G$784</f>
        <v>0.00239566494360762</v>
      </c>
      <c r="I113" s="150" t="n">
        <f aca="false">H113+I112</f>
        <v>0.711061813893839</v>
      </c>
    </row>
    <row r="114" customFormat="false" ht="51" hidden="false" customHeight="false" outlineLevel="0" collapsed="false">
      <c r="A114" s="145" t="s">
        <v>1219</v>
      </c>
      <c r="B114" s="145" t="s">
        <v>690</v>
      </c>
      <c r="C114" s="146" t="s">
        <v>17</v>
      </c>
      <c r="D114" s="146" t="s">
        <v>49</v>
      </c>
      <c r="E114" s="147" t="n">
        <v>77</v>
      </c>
      <c r="F114" s="147" t="n">
        <v>41.07</v>
      </c>
      <c r="G114" s="148" t="n">
        <f aca="false">F114*E114</f>
        <v>3162.39</v>
      </c>
      <c r="H114" s="149" t="n">
        <f aca="false">G114/$G$784</f>
        <v>0.00239374231373689</v>
      </c>
      <c r="I114" s="150" t="n">
        <f aca="false">H114+I113</f>
        <v>0.713455556207576</v>
      </c>
    </row>
    <row r="115" customFormat="false" ht="63.75" hidden="false" customHeight="false" outlineLevel="0" collapsed="false">
      <c r="A115" s="145" t="s">
        <v>159</v>
      </c>
      <c r="B115" s="145" t="s">
        <v>160</v>
      </c>
      <c r="C115" s="146" t="s">
        <v>17</v>
      </c>
      <c r="D115" s="146" t="s">
        <v>18</v>
      </c>
      <c r="E115" s="147" t="n">
        <v>34.48</v>
      </c>
      <c r="F115" s="147" t="n">
        <v>88.52</v>
      </c>
      <c r="G115" s="148" t="n">
        <f aca="false">F115*E115</f>
        <v>3052.1696</v>
      </c>
      <c r="H115" s="149" t="n">
        <f aca="false">G115/$G$784</f>
        <v>0.00231031198562524</v>
      </c>
      <c r="I115" s="150" t="n">
        <f aca="false">H115+I114</f>
        <v>0.715765868193201</v>
      </c>
    </row>
    <row r="116" customFormat="false" ht="51" hidden="false" customHeight="false" outlineLevel="0" collapsed="false">
      <c r="A116" s="145" t="s">
        <v>133</v>
      </c>
      <c r="B116" s="145" t="s">
        <v>134</v>
      </c>
      <c r="C116" s="146" t="s">
        <v>17</v>
      </c>
      <c r="D116" s="146" t="s">
        <v>114</v>
      </c>
      <c r="E116" s="147" t="n">
        <v>201.23</v>
      </c>
      <c r="F116" s="147" t="n">
        <v>15.05</v>
      </c>
      <c r="G116" s="148" t="n">
        <f aca="false">F116*E116</f>
        <v>3028.5115</v>
      </c>
      <c r="H116" s="149" t="n">
        <f aca="false">G116/$G$784</f>
        <v>0.0022924042022612</v>
      </c>
      <c r="I116" s="150" t="n">
        <f aca="false">H116+I115</f>
        <v>0.718058272395462</v>
      </c>
    </row>
    <row r="117" customFormat="false" ht="38.25" hidden="false" customHeight="false" outlineLevel="0" collapsed="false">
      <c r="A117" s="145" t="s">
        <v>33</v>
      </c>
      <c r="B117" s="145" t="s">
        <v>34</v>
      </c>
      <c r="C117" s="146" t="s">
        <v>17</v>
      </c>
      <c r="D117" s="146" t="s">
        <v>18</v>
      </c>
      <c r="E117" s="147" t="n">
        <v>127.96</v>
      </c>
      <c r="F117" s="147" t="n">
        <v>23.63</v>
      </c>
      <c r="G117" s="148" t="n">
        <f aca="false">F117*E117</f>
        <v>3023.6948</v>
      </c>
      <c r="H117" s="149" t="n">
        <f aca="false">G117/$G$784</f>
        <v>0.00228875824505713</v>
      </c>
      <c r="I117" s="150" t="n">
        <f aca="false">H117+I116</f>
        <v>0.72034703064052</v>
      </c>
    </row>
    <row r="118" customFormat="false" ht="25.5" hidden="false" customHeight="false" outlineLevel="0" collapsed="false">
      <c r="A118" s="145" t="s">
        <v>1064</v>
      </c>
      <c r="B118" s="145" t="s">
        <v>383</v>
      </c>
      <c r="C118" s="146" t="s">
        <v>17</v>
      </c>
      <c r="D118" s="146" t="s">
        <v>23</v>
      </c>
      <c r="E118" s="147" t="n">
        <v>110</v>
      </c>
      <c r="F118" s="147" t="n">
        <v>27.22</v>
      </c>
      <c r="G118" s="148" t="n">
        <f aca="false">F118*E118</f>
        <v>2994.2</v>
      </c>
      <c r="H118" s="149" t="n">
        <f aca="false">G118/$G$784</f>
        <v>0.00226643242477715</v>
      </c>
      <c r="I118" s="150" t="n">
        <f aca="false">H118+I117</f>
        <v>0.722613463065297</v>
      </c>
    </row>
    <row r="119" customFormat="false" ht="25.5" hidden="false" customHeight="false" outlineLevel="0" collapsed="false">
      <c r="A119" s="145" t="s">
        <v>374</v>
      </c>
      <c r="B119" s="145" t="s">
        <v>375</v>
      </c>
      <c r="C119" s="146" t="s">
        <v>17</v>
      </c>
      <c r="D119" s="146" t="s">
        <v>23</v>
      </c>
      <c r="E119" s="147" t="n">
        <v>1</v>
      </c>
      <c r="F119" s="147" t="n">
        <v>2947.8</v>
      </c>
      <c r="G119" s="148" t="n">
        <f aca="false">F119*E119</f>
        <v>2947.8</v>
      </c>
      <c r="H119" s="149" t="n">
        <f aca="false">G119/$G$784</f>
        <v>0.00223131036729613</v>
      </c>
      <c r="I119" s="150" t="n">
        <f aca="false">H119+I118</f>
        <v>0.724844773432593</v>
      </c>
    </row>
    <row r="120" customFormat="false" ht="15" hidden="false" customHeight="false" outlineLevel="0" collapsed="false">
      <c r="A120" s="145" t="s">
        <v>821</v>
      </c>
      <c r="B120" s="145" t="s">
        <v>822</v>
      </c>
      <c r="C120" s="146" t="s">
        <v>17</v>
      </c>
      <c r="D120" s="146" t="s">
        <v>18</v>
      </c>
      <c r="E120" s="147" t="n">
        <v>124.61</v>
      </c>
      <c r="F120" s="147" t="n">
        <v>23.63</v>
      </c>
      <c r="G120" s="148" t="n">
        <f aca="false">F120*E120</f>
        <v>2944.5343</v>
      </c>
      <c r="H120" s="149" t="n">
        <f aca="false">G120/$G$784</f>
        <v>0.00222883842541864</v>
      </c>
      <c r="I120" s="150" t="n">
        <f aca="false">H120+I119</f>
        <v>0.727073611858012</v>
      </c>
    </row>
    <row r="121" customFormat="false" ht="15" hidden="false" customHeight="false" outlineLevel="0" collapsed="false">
      <c r="A121" s="145" t="s">
        <v>606</v>
      </c>
      <c r="B121" s="145" t="s">
        <v>607</v>
      </c>
      <c r="C121" s="146" t="s">
        <v>17</v>
      </c>
      <c r="D121" s="146" t="s">
        <v>23</v>
      </c>
      <c r="E121" s="147" t="n">
        <v>5</v>
      </c>
      <c r="F121" s="147" t="n">
        <v>585.54</v>
      </c>
      <c r="G121" s="148" t="n">
        <f aca="false">F121*E121</f>
        <v>2927.7</v>
      </c>
      <c r="H121" s="149" t="n">
        <f aca="false">G121/$G$784</f>
        <v>0.00221609585532698</v>
      </c>
      <c r="I121" s="150" t="n">
        <f aca="false">H121+I120</f>
        <v>0.729289707713339</v>
      </c>
    </row>
    <row r="122" customFormat="false" ht="63.75" hidden="false" customHeight="false" outlineLevel="0" collapsed="false">
      <c r="A122" s="145" t="s">
        <v>918</v>
      </c>
      <c r="B122" s="145" t="s">
        <v>195</v>
      </c>
      <c r="C122" s="146" t="s">
        <v>17</v>
      </c>
      <c r="D122" s="146" t="s">
        <v>18</v>
      </c>
      <c r="E122" s="147" t="n">
        <v>66.36</v>
      </c>
      <c r="F122" s="147" t="n">
        <v>43.24</v>
      </c>
      <c r="G122" s="148" t="n">
        <f aca="false">F122*E122</f>
        <v>2869.4064</v>
      </c>
      <c r="H122" s="149" t="n">
        <f aca="false">G122/$G$784</f>
        <v>0.00217197104562924</v>
      </c>
      <c r="I122" s="150" t="n">
        <f aca="false">H122+I121</f>
        <v>0.731461678758968</v>
      </c>
    </row>
    <row r="123" customFormat="false" ht="25.5" hidden="false" customHeight="false" outlineLevel="0" collapsed="false">
      <c r="A123" s="145" t="s">
        <v>372</v>
      </c>
      <c r="B123" s="145" t="s">
        <v>373</v>
      </c>
      <c r="C123" s="146" t="s">
        <v>17</v>
      </c>
      <c r="D123" s="146" t="s">
        <v>23</v>
      </c>
      <c r="E123" s="147" t="n">
        <v>1</v>
      </c>
      <c r="F123" s="147" t="n">
        <v>2827.17</v>
      </c>
      <c r="G123" s="148" t="n">
        <f aca="false">F123*E123</f>
        <v>2827.17</v>
      </c>
      <c r="H123" s="149" t="n">
        <f aca="false">G123/$G$784</f>
        <v>0.00214000058725443</v>
      </c>
      <c r="I123" s="150" t="n">
        <f aca="false">H123+I122</f>
        <v>0.733601679346222</v>
      </c>
    </row>
    <row r="124" customFormat="false" ht="38.25" hidden="false" customHeight="false" outlineLevel="0" collapsed="false">
      <c r="A124" s="145" t="s">
        <v>1041</v>
      </c>
      <c r="B124" s="145" t="s">
        <v>273</v>
      </c>
      <c r="C124" s="146" t="s">
        <v>17</v>
      </c>
      <c r="D124" s="146" t="s">
        <v>49</v>
      </c>
      <c r="E124" s="147" t="n">
        <v>9.47</v>
      </c>
      <c r="F124" s="147" t="n">
        <v>293.19</v>
      </c>
      <c r="G124" s="148" t="n">
        <f aca="false">F124*E124</f>
        <v>2776.5093</v>
      </c>
      <c r="H124" s="149" t="n">
        <f aca="false">G124/$G$784</f>
        <v>0.0021016534317064</v>
      </c>
      <c r="I124" s="150" t="n">
        <f aca="false">H124+I123</f>
        <v>0.735703332777929</v>
      </c>
    </row>
    <row r="125" customFormat="false" ht="15" hidden="false" customHeight="false" outlineLevel="0" collapsed="false">
      <c r="A125" s="145" t="s">
        <v>604</v>
      </c>
      <c r="B125" s="145" t="s">
        <v>605</v>
      </c>
      <c r="C125" s="146" t="s">
        <v>17</v>
      </c>
      <c r="D125" s="146" t="s">
        <v>23</v>
      </c>
      <c r="E125" s="147" t="n">
        <v>1</v>
      </c>
      <c r="F125" s="147" t="n">
        <v>2722.09</v>
      </c>
      <c r="G125" s="148" t="n">
        <f aca="false">F125*E125</f>
        <v>2722.09</v>
      </c>
      <c r="H125" s="149" t="n">
        <f aca="false">G125/$G$784</f>
        <v>0.00206046123811423</v>
      </c>
      <c r="I125" s="150" t="n">
        <f aca="false">H125+I124</f>
        <v>0.737763794016043</v>
      </c>
    </row>
    <row r="126" customFormat="false" ht="51" hidden="false" customHeight="false" outlineLevel="0" collapsed="false">
      <c r="A126" s="145" t="s">
        <v>867</v>
      </c>
      <c r="B126" s="145" t="s">
        <v>130</v>
      </c>
      <c r="C126" s="146" t="s">
        <v>17</v>
      </c>
      <c r="D126" s="146" t="s">
        <v>18</v>
      </c>
      <c r="E126" s="147" t="n">
        <v>38.42</v>
      </c>
      <c r="F126" s="147" t="n">
        <v>70.67</v>
      </c>
      <c r="G126" s="148" t="n">
        <f aca="false">F126*E126</f>
        <v>2715.1414</v>
      </c>
      <c r="H126" s="149" t="n">
        <f aca="false">G126/$G$784</f>
        <v>0.00205520155861827</v>
      </c>
      <c r="I126" s="150" t="n">
        <f aca="false">H126+I125</f>
        <v>0.739818995574661</v>
      </c>
    </row>
    <row r="127" customFormat="false" ht="38.25" hidden="false" customHeight="false" outlineLevel="0" collapsed="false">
      <c r="A127" s="145" t="s">
        <v>89</v>
      </c>
      <c r="B127" s="145" t="s">
        <v>90</v>
      </c>
      <c r="C127" s="146" t="s">
        <v>17</v>
      </c>
      <c r="D127" s="146" t="s">
        <v>18</v>
      </c>
      <c r="E127" s="147" t="n">
        <v>7</v>
      </c>
      <c r="F127" s="147" t="n">
        <v>382.13</v>
      </c>
      <c r="G127" s="148" t="n">
        <f aca="false">F127*E127</f>
        <v>2674.91</v>
      </c>
      <c r="H127" s="149" t="n">
        <f aca="false">G127/$G$784</f>
        <v>0.0020247487667359</v>
      </c>
      <c r="I127" s="150" t="n">
        <f aca="false">H127+I126</f>
        <v>0.741843744341397</v>
      </c>
    </row>
    <row r="128" customFormat="false" ht="51" hidden="false" customHeight="false" outlineLevel="0" collapsed="false">
      <c r="A128" s="145" t="s">
        <v>516</v>
      </c>
      <c r="B128" s="145" t="s">
        <v>437</v>
      </c>
      <c r="C128" s="146" t="s">
        <v>17</v>
      </c>
      <c r="D128" s="146" t="s">
        <v>23</v>
      </c>
      <c r="E128" s="147" t="n">
        <v>20</v>
      </c>
      <c r="F128" s="147" t="n">
        <v>133.07</v>
      </c>
      <c r="G128" s="148" t="n">
        <f aca="false">F128*E128</f>
        <v>2661.4</v>
      </c>
      <c r="H128" s="149" t="n">
        <f aca="false">G128/$G$784</f>
        <v>0.00201452249525813</v>
      </c>
      <c r="I128" s="150" t="n">
        <f aca="false">H128+I127</f>
        <v>0.743858266836655</v>
      </c>
    </row>
    <row r="129" customFormat="false" ht="25.5" hidden="false" customHeight="false" outlineLevel="0" collapsed="false">
      <c r="A129" s="145" t="s">
        <v>52</v>
      </c>
      <c r="B129" s="145" t="s">
        <v>53</v>
      </c>
      <c r="C129" s="146" t="s">
        <v>17</v>
      </c>
      <c r="D129" s="146" t="s">
        <v>18</v>
      </c>
      <c r="E129" s="147" t="n">
        <v>175.87</v>
      </c>
      <c r="F129" s="147" t="n">
        <v>14.93</v>
      </c>
      <c r="G129" s="148" t="n">
        <f aca="false">F129*E129</f>
        <v>2625.7391</v>
      </c>
      <c r="H129" s="149" t="n">
        <f aca="false">G129/$G$784</f>
        <v>0.00198752930173174</v>
      </c>
      <c r="I129" s="150" t="n">
        <f aca="false">H129+I128</f>
        <v>0.745845796138387</v>
      </c>
    </row>
    <row r="130" customFormat="false" ht="38.25" hidden="false" customHeight="false" outlineLevel="0" collapsed="false">
      <c r="A130" s="145" t="s">
        <v>179</v>
      </c>
      <c r="B130" s="145" t="s">
        <v>180</v>
      </c>
      <c r="C130" s="146" t="s">
        <v>17</v>
      </c>
      <c r="D130" s="146" t="s">
        <v>49</v>
      </c>
      <c r="E130" s="147" t="n">
        <v>135.35</v>
      </c>
      <c r="F130" s="147" t="n">
        <v>18.93</v>
      </c>
      <c r="G130" s="148" t="n">
        <f aca="false">F130*E130</f>
        <v>2562.1755</v>
      </c>
      <c r="H130" s="149" t="n">
        <f aca="false">G130/$G$784</f>
        <v>0.00193941541352268</v>
      </c>
      <c r="I130" s="150" t="n">
        <f aca="false">H130+I129</f>
        <v>0.74778521155191</v>
      </c>
    </row>
    <row r="131" customFormat="false" ht="25.5" hidden="false" customHeight="false" outlineLevel="0" collapsed="false">
      <c r="A131" s="145" t="s">
        <v>1273</v>
      </c>
      <c r="B131" s="145" t="s">
        <v>752</v>
      </c>
      <c r="C131" s="146" t="s">
        <v>17</v>
      </c>
      <c r="D131" s="146" t="s">
        <v>18</v>
      </c>
      <c r="E131" s="147" t="n">
        <v>241.55</v>
      </c>
      <c r="F131" s="147" t="n">
        <v>10.6</v>
      </c>
      <c r="G131" s="148" t="n">
        <f aca="false">F131*E131</f>
        <v>2560.43</v>
      </c>
      <c r="H131" s="149" t="n">
        <f aca="false">G131/$G$784</f>
        <v>0.00193809417319222</v>
      </c>
      <c r="I131" s="150" t="n">
        <f aca="false">H131+I130</f>
        <v>0.749723305725102</v>
      </c>
    </row>
    <row r="132" customFormat="false" ht="76.5" hidden="false" customHeight="false" outlineLevel="0" collapsed="false">
      <c r="A132" s="145" t="s">
        <v>1006</v>
      </c>
      <c r="B132" s="145" t="s">
        <v>1007</v>
      </c>
      <c r="C132" s="146" t="s">
        <v>17</v>
      </c>
      <c r="D132" s="146" t="s">
        <v>23</v>
      </c>
      <c r="E132" s="147" t="n">
        <v>3</v>
      </c>
      <c r="F132" s="147" t="n">
        <v>844.32</v>
      </c>
      <c r="G132" s="148" t="n">
        <f aca="false">F132*E132</f>
        <v>2532.96</v>
      </c>
      <c r="H132" s="149" t="n">
        <f aca="false">G132/$G$784</f>
        <v>0.00191730100683439</v>
      </c>
      <c r="I132" s="150" t="n">
        <f aca="false">H132+I131</f>
        <v>0.751640606731936</v>
      </c>
    </row>
    <row r="133" customFormat="false" ht="25.5" hidden="false" customHeight="false" outlineLevel="0" collapsed="false">
      <c r="A133" s="145" t="s">
        <v>1135</v>
      </c>
      <c r="B133" s="145" t="s">
        <v>383</v>
      </c>
      <c r="C133" s="146" t="s">
        <v>17</v>
      </c>
      <c r="D133" s="146" t="s">
        <v>23</v>
      </c>
      <c r="E133" s="147" t="n">
        <v>93</v>
      </c>
      <c r="F133" s="147" t="n">
        <v>27.22</v>
      </c>
      <c r="G133" s="148" t="n">
        <f aca="false">F133*E133</f>
        <v>2531.46</v>
      </c>
      <c r="H133" s="149" t="n">
        <f aca="false">G133/$G$784</f>
        <v>0.00191616559549341</v>
      </c>
      <c r="I133" s="150" t="n">
        <f aca="false">H133+I132</f>
        <v>0.75355677232743</v>
      </c>
    </row>
    <row r="134" customFormat="false" ht="25.5" hidden="false" customHeight="false" outlineLevel="0" collapsed="false">
      <c r="A134" s="145" t="s">
        <v>1034</v>
      </c>
      <c r="B134" s="145" t="s">
        <v>271</v>
      </c>
      <c r="C134" s="146" t="s">
        <v>17</v>
      </c>
      <c r="D134" s="146" t="s">
        <v>18</v>
      </c>
      <c r="E134" s="147" t="n">
        <v>7</v>
      </c>
      <c r="F134" s="147" t="n">
        <v>361.43</v>
      </c>
      <c r="G134" s="148" t="n">
        <f aca="false">F134*E134</f>
        <v>2530.01</v>
      </c>
      <c r="H134" s="149" t="n">
        <f aca="false">G134/$G$784</f>
        <v>0.00191506803119712</v>
      </c>
      <c r="I134" s="150" t="n">
        <f aca="false">H134+I133</f>
        <v>0.755471840358627</v>
      </c>
    </row>
    <row r="135" customFormat="false" ht="15" hidden="false" customHeight="false" outlineLevel="0" collapsed="false">
      <c r="A135" s="145" t="s">
        <v>820</v>
      </c>
      <c r="B135" s="145" t="s">
        <v>32</v>
      </c>
      <c r="C135" s="146" t="s">
        <v>17</v>
      </c>
      <c r="D135" s="146" t="s">
        <v>18</v>
      </c>
      <c r="E135" s="147" t="n">
        <v>318.75</v>
      </c>
      <c r="F135" s="147" t="n">
        <v>7.88</v>
      </c>
      <c r="G135" s="148" t="n">
        <f aca="false">F135*E135</f>
        <v>2511.75</v>
      </c>
      <c r="H135" s="149" t="n">
        <f aca="false">G135/$G$784</f>
        <v>0.00190124629047291</v>
      </c>
      <c r="I135" s="150" t="n">
        <f aca="false">H135+I134</f>
        <v>0.7573730866491</v>
      </c>
    </row>
    <row r="136" customFormat="false" ht="25.5" hidden="false" customHeight="false" outlineLevel="0" collapsed="false">
      <c r="A136" s="145" t="s">
        <v>543</v>
      </c>
      <c r="B136" s="145" t="s">
        <v>383</v>
      </c>
      <c r="C136" s="146" t="s">
        <v>17</v>
      </c>
      <c r="D136" s="146" t="s">
        <v>23</v>
      </c>
      <c r="E136" s="147" t="n">
        <v>92</v>
      </c>
      <c r="F136" s="147" t="n">
        <v>27.22</v>
      </c>
      <c r="G136" s="148" t="n">
        <f aca="false">F136*E136</f>
        <v>2504.24</v>
      </c>
      <c r="H136" s="149" t="n">
        <f aca="false">G136/$G$784</f>
        <v>0.00189556166435907</v>
      </c>
      <c r="I136" s="150" t="n">
        <f aca="false">H136+I135</f>
        <v>0.759268648313459</v>
      </c>
    </row>
    <row r="137" customFormat="false" ht="38.25" hidden="false" customHeight="false" outlineLevel="0" collapsed="false">
      <c r="A137" s="145" t="s">
        <v>515</v>
      </c>
      <c r="B137" s="145" t="s">
        <v>425</v>
      </c>
      <c r="C137" s="146" t="s">
        <v>17</v>
      </c>
      <c r="D137" s="146" t="s">
        <v>49</v>
      </c>
      <c r="E137" s="147" t="n">
        <v>772</v>
      </c>
      <c r="F137" s="147" t="n">
        <v>3.22</v>
      </c>
      <c r="G137" s="148" t="n">
        <f aca="false">F137*E137</f>
        <v>2485.84</v>
      </c>
      <c r="H137" s="149" t="n">
        <f aca="false">G137/$G$784</f>
        <v>0.0018816339519097</v>
      </c>
      <c r="I137" s="150" t="n">
        <f aca="false">H137+I136</f>
        <v>0.761150282265368</v>
      </c>
    </row>
    <row r="138" customFormat="false" ht="38.25" hidden="false" customHeight="false" outlineLevel="0" collapsed="false">
      <c r="A138" s="145" t="s">
        <v>479</v>
      </c>
      <c r="B138" s="145" t="s">
        <v>425</v>
      </c>
      <c r="C138" s="146" t="s">
        <v>17</v>
      </c>
      <c r="D138" s="146" t="s">
        <v>49</v>
      </c>
      <c r="E138" s="147" t="n">
        <v>742</v>
      </c>
      <c r="F138" s="147" t="n">
        <v>3.22</v>
      </c>
      <c r="G138" s="148" t="n">
        <f aca="false">F138*E138</f>
        <v>2389.24</v>
      </c>
      <c r="H138" s="149" t="n">
        <f aca="false">G138/$G$784</f>
        <v>0.00180851346155052</v>
      </c>
      <c r="I138" s="150" t="n">
        <f aca="false">H138+I137</f>
        <v>0.762958795726919</v>
      </c>
    </row>
    <row r="139" customFormat="false" ht="51" hidden="false" customHeight="false" outlineLevel="0" collapsed="false">
      <c r="A139" s="145" t="s">
        <v>1186</v>
      </c>
      <c r="B139" s="145" t="s">
        <v>648</v>
      </c>
      <c r="C139" s="146" t="s">
        <v>17</v>
      </c>
      <c r="D139" s="146" t="s">
        <v>23</v>
      </c>
      <c r="E139" s="147" t="n">
        <v>22</v>
      </c>
      <c r="F139" s="147" t="n">
        <v>108.19</v>
      </c>
      <c r="G139" s="148" t="n">
        <f aca="false">F139*E139</f>
        <v>2380.18</v>
      </c>
      <c r="H139" s="149" t="n">
        <f aca="false">G139/$G$784</f>
        <v>0.00180165557705099</v>
      </c>
      <c r="I139" s="150" t="n">
        <f aca="false">H139+I138</f>
        <v>0.76476045130397</v>
      </c>
    </row>
    <row r="140" customFormat="false" ht="25.5" hidden="false" customHeight="false" outlineLevel="0" collapsed="false">
      <c r="A140" s="145" t="s">
        <v>877</v>
      </c>
      <c r="B140" s="145" t="s">
        <v>153</v>
      </c>
      <c r="C140" s="146" t="s">
        <v>17</v>
      </c>
      <c r="D140" s="146" t="s">
        <v>18</v>
      </c>
      <c r="E140" s="147" t="n">
        <v>60.14</v>
      </c>
      <c r="F140" s="147" t="n">
        <v>39.15</v>
      </c>
      <c r="G140" s="148" t="n">
        <f aca="false">F140*E140</f>
        <v>2354.481</v>
      </c>
      <c r="H140" s="149" t="n">
        <f aca="false">G140/$G$784</f>
        <v>0.00178220295301641</v>
      </c>
      <c r="I140" s="150" t="n">
        <f aca="false">H140+I139</f>
        <v>0.766542654256986</v>
      </c>
    </row>
    <row r="141" customFormat="false" ht="38.25" hidden="false" customHeight="false" outlineLevel="0" collapsed="false">
      <c r="A141" s="145" t="s">
        <v>181</v>
      </c>
      <c r="B141" s="145" t="s">
        <v>182</v>
      </c>
      <c r="C141" s="146" t="s">
        <v>17</v>
      </c>
      <c r="D141" s="146" t="s">
        <v>18</v>
      </c>
      <c r="E141" s="147" t="n">
        <v>38</v>
      </c>
      <c r="F141" s="147" t="n">
        <v>61.61</v>
      </c>
      <c r="G141" s="148" t="n">
        <f aca="false">F141*E141</f>
        <v>2341.18</v>
      </c>
      <c r="H141" s="149" t="n">
        <f aca="false">G141/$G$784</f>
        <v>0.00177213488218548</v>
      </c>
      <c r="I141" s="150" t="n">
        <f aca="false">H141+I140</f>
        <v>0.768314789139172</v>
      </c>
    </row>
    <row r="142" customFormat="false" ht="25.5" hidden="false" customHeight="false" outlineLevel="0" collapsed="false">
      <c r="A142" s="145" t="s">
        <v>1166</v>
      </c>
      <c r="B142" s="145" t="s">
        <v>595</v>
      </c>
      <c r="C142" s="146" t="s">
        <v>17</v>
      </c>
      <c r="D142" s="146" t="s">
        <v>23</v>
      </c>
      <c r="E142" s="147" t="n">
        <v>27</v>
      </c>
      <c r="F142" s="147" t="n">
        <v>86.45</v>
      </c>
      <c r="G142" s="148" t="n">
        <f aca="false">F142*E142</f>
        <v>2334.15</v>
      </c>
      <c r="H142" s="149" t="n">
        <f aca="false">G142/$G$784</f>
        <v>0.00176681358770075</v>
      </c>
      <c r="I142" s="150" t="n">
        <f aca="false">H142+I141</f>
        <v>0.770081602726873</v>
      </c>
    </row>
    <row r="143" customFormat="false" ht="25.5" hidden="false" customHeight="false" outlineLevel="0" collapsed="false">
      <c r="A143" s="145" t="s">
        <v>376</v>
      </c>
      <c r="B143" s="145" t="s">
        <v>377</v>
      </c>
      <c r="C143" s="146" t="s">
        <v>17</v>
      </c>
      <c r="D143" s="146" t="s">
        <v>23</v>
      </c>
      <c r="E143" s="147" t="n">
        <v>1</v>
      </c>
      <c r="F143" s="147" t="n">
        <v>2318.96</v>
      </c>
      <c r="G143" s="148" t="n">
        <f aca="false">F143*E143</f>
        <v>2318.96</v>
      </c>
      <c r="H143" s="149" t="n">
        <f aca="false">G143/$G$784</f>
        <v>0.00175531565552108</v>
      </c>
      <c r="I143" s="150" t="n">
        <f aca="false">H143+I142</f>
        <v>0.771836918382394</v>
      </c>
    </row>
    <row r="144" customFormat="false" ht="25.5" hidden="false" customHeight="false" outlineLevel="0" collapsed="false">
      <c r="A144" s="145" t="s">
        <v>99</v>
      </c>
      <c r="B144" s="145" t="s">
        <v>100</v>
      </c>
      <c r="C144" s="146" t="s">
        <v>17</v>
      </c>
      <c r="D144" s="146" t="s">
        <v>28</v>
      </c>
      <c r="E144" s="147" t="n">
        <v>41.44</v>
      </c>
      <c r="F144" s="147" t="n">
        <v>55.14</v>
      </c>
      <c r="G144" s="148" t="n">
        <f aca="false">F144*E144</f>
        <v>2285.0016</v>
      </c>
      <c r="H144" s="149" t="n">
        <f aca="false">G144/$G$784</f>
        <v>0.0017296111538667</v>
      </c>
      <c r="I144" s="150" t="n">
        <f aca="false">H144+I143</f>
        <v>0.773566529536261</v>
      </c>
    </row>
    <row r="145" customFormat="false" ht="38.25" hidden="false" customHeight="false" outlineLevel="0" collapsed="false">
      <c r="A145" s="145" t="s">
        <v>358</v>
      </c>
      <c r="B145" s="145" t="s">
        <v>329</v>
      </c>
      <c r="C145" s="146" t="s">
        <v>17</v>
      </c>
      <c r="D145" s="146" t="s">
        <v>49</v>
      </c>
      <c r="E145" s="147" t="n">
        <v>45</v>
      </c>
      <c r="F145" s="147" t="n">
        <v>50.22</v>
      </c>
      <c r="G145" s="148" t="n">
        <f aca="false">F145*E145</f>
        <v>2259.9</v>
      </c>
      <c r="H145" s="149" t="n">
        <f aca="false">G145/$G$784</f>
        <v>0.00171061072632218</v>
      </c>
      <c r="I145" s="150" t="n">
        <f aca="false">H145+I144</f>
        <v>0.775277140262583</v>
      </c>
    </row>
    <row r="146" customFormat="false" ht="51" hidden="false" customHeight="false" outlineLevel="0" collapsed="false">
      <c r="A146" s="145" t="s">
        <v>910</v>
      </c>
      <c r="B146" s="145" t="s">
        <v>911</v>
      </c>
      <c r="C146" s="146" t="s">
        <v>17</v>
      </c>
      <c r="D146" s="146" t="s">
        <v>18</v>
      </c>
      <c r="E146" s="147" t="n">
        <v>18.15</v>
      </c>
      <c r="F146" s="147" t="n">
        <v>124.33</v>
      </c>
      <c r="G146" s="148" t="n">
        <f aca="false">F146*E146</f>
        <v>2256.5895</v>
      </c>
      <c r="H146" s="149" t="n">
        <f aca="false">G146/$G$784</f>
        <v>0.00170810487349264</v>
      </c>
      <c r="I146" s="150" t="n">
        <f aca="false">H146+I145</f>
        <v>0.776985245136075</v>
      </c>
    </row>
    <row r="147" customFormat="false" ht="51" hidden="false" customHeight="false" outlineLevel="0" collapsed="false">
      <c r="A147" s="145" t="s">
        <v>889</v>
      </c>
      <c r="B147" s="145" t="s">
        <v>172</v>
      </c>
      <c r="C147" s="146" t="s">
        <v>17</v>
      </c>
      <c r="D147" s="146" t="s">
        <v>18</v>
      </c>
      <c r="E147" s="147" t="n">
        <v>18.13</v>
      </c>
      <c r="F147" s="147" t="n">
        <v>124.33</v>
      </c>
      <c r="G147" s="148" t="n">
        <f aca="false">F147*E147</f>
        <v>2254.1029</v>
      </c>
      <c r="H147" s="149" t="n">
        <f aca="false">G147/$G$784</f>
        <v>0.00170622266426565</v>
      </c>
      <c r="I147" s="150" t="n">
        <f aca="false">H147+I146</f>
        <v>0.778691467800341</v>
      </c>
    </row>
    <row r="148" customFormat="false" ht="25.5" hidden="false" customHeight="false" outlineLevel="0" collapsed="false">
      <c r="A148" s="145" t="s">
        <v>594</v>
      </c>
      <c r="B148" s="145" t="s">
        <v>595</v>
      </c>
      <c r="C148" s="146" t="s">
        <v>17</v>
      </c>
      <c r="D148" s="146" t="s">
        <v>23</v>
      </c>
      <c r="E148" s="147" t="n">
        <v>26</v>
      </c>
      <c r="F148" s="147" t="n">
        <v>86.45</v>
      </c>
      <c r="G148" s="148" t="n">
        <f aca="false">F148*E148</f>
        <v>2247.7</v>
      </c>
      <c r="H148" s="149" t="n">
        <f aca="false">G148/$G$784</f>
        <v>0.00170137604741554</v>
      </c>
      <c r="I148" s="150" t="n">
        <f aca="false">H148+I147</f>
        <v>0.780392843847757</v>
      </c>
    </row>
    <row r="149" customFormat="false" ht="25.5" hidden="false" customHeight="false" outlineLevel="0" collapsed="false">
      <c r="A149" s="145" t="s">
        <v>987</v>
      </c>
      <c r="B149" s="145" t="s">
        <v>988</v>
      </c>
      <c r="C149" s="146" t="s">
        <v>17</v>
      </c>
      <c r="D149" s="146" t="s">
        <v>23</v>
      </c>
      <c r="E149" s="147" t="n">
        <v>1</v>
      </c>
      <c r="F149" s="147" t="n">
        <v>2213.87</v>
      </c>
      <c r="G149" s="148" t="n">
        <f aca="false">F149*E149</f>
        <v>2213.87</v>
      </c>
      <c r="H149" s="149" t="n">
        <f aca="false">G149/$G$784</f>
        <v>0.00167576873697194</v>
      </c>
      <c r="I149" s="150" t="n">
        <f aca="false">H149+I148</f>
        <v>0.782068612584729</v>
      </c>
    </row>
    <row r="150" customFormat="false" ht="25.5" hidden="false" customHeight="false" outlineLevel="0" collapsed="false">
      <c r="A150" s="145" t="s">
        <v>216</v>
      </c>
      <c r="B150" s="145" t="s">
        <v>217</v>
      </c>
      <c r="C150" s="146" t="s">
        <v>17</v>
      </c>
      <c r="D150" s="146" t="s">
        <v>49</v>
      </c>
      <c r="E150" s="147" t="n">
        <v>66.6</v>
      </c>
      <c r="F150" s="147" t="n">
        <v>32.93</v>
      </c>
      <c r="G150" s="148" t="n">
        <f aca="false">F150*E150</f>
        <v>2193.138</v>
      </c>
      <c r="H150" s="149" t="n">
        <f aca="false">G150/$G$784</f>
        <v>0.00166007583835779</v>
      </c>
      <c r="I150" s="150" t="n">
        <f aca="false">H150+I149</f>
        <v>0.783728688423086</v>
      </c>
    </row>
    <row r="151" customFormat="false" ht="38.25" hidden="false" customHeight="false" outlineLevel="0" collapsed="false">
      <c r="A151" s="145" t="s">
        <v>1046</v>
      </c>
      <c r="B151" s="145" t="s">
        <v>1047</v>
      </c>
      <c r="C151" s="146" t="s">
        <v>17</v>
      </c>
      <c r="D151" s="146" t="s">
        <v>18</v>
      </c>
      <c r="E151" s="147" t="n">
        <v>1.47</v>
      </c>
      <c r="F151" s="147" t="n">
        <v>1490.03</v>
      </c>
      <c r="G151" s="148" t="n">
        <f aca="false">F151*E151</f>
        <v>2190.3441</v>
      </c>
      <c r="H151" s="149" t="n">
        <f aca="false">G151/$G$784</f>
        <v>0.00165796102119408</v>
      </c>
      <c r="I151" s="150" t="n">
        <f aca="false">H151+I150</f>
        <v>0.78538664944428</v>
      </c>
    </row>
    <row r="152" customFormat="false" ht="38.25" hidden="false" customHeight="false" outlineLevel="0" collapsed="false">
      <c r="A152" s="145" t="s">
        <v>1039</v>
      </c>
      <c r="B152" s="145" t="s">
        <v>1040</v>
      </c>
      <c r="C152" s="146" t="s">
        <v>17</v>
      </c>
      <c r="D152" s="146" t="s">
        <v>18</v>
      </c>
      <c r="E152" s="147" t="n">
        <v>2.3</v>
      </c>
      <c r="F152" s="147" t="n">
        <v>948.47</v>
      </c>
      <c r="G152" s="148" t="n">
        <f aca="false">F152*E152</f>
        <v>2181.481</v>
      </c>
      <c r="H152" s="149" t="n">
        <f aca="false">G152/$G$784</f>
        <v>0.00165125217835658</v>
      </c>
      <c r="I152" s="150" t="n">
        <f aca="false">H152+I151</f>
        <v>0.787037901622637</v>
      </c>
    </row>
    <row r="153" customFormat="false" ht="76.5" hidden="false" customHeight="false" outlineLevel="0" collapsed="false">
      <c r="A153" s="145" t="s">
        <v>865</v>
      </c>
      <c r="B153" s="145" t="s">
        <v>126</v>
      </c>
      <c r="C153" s="146" t="s">
        <v>17</v>
      </c>
      <c r="D153" s="146" t="s">
        <v>28</v>
      </c>
      <c r="E153" s="147" t="n">
        <v>4.7</v>
      </c>
      <c r="F153" s="147" t="n">
        <v>463.36</v>
      </c>
      <c r="G153" s="148" t="n">
        <f aca="false">F153*E153</f>
        <v>2177.792</v>
      </c>
      <c r="H153" s="149" t="n">
        <f aca="false">G153/$G$784</f>
        <v>0.00164845982339866</v>
      </c>
      <c r="I153" s="150" t="n">
        <f aca="false">H153+I152</f>
        <v>0.788686361446036</v>
      </c>
    </row>
    <row r="154" customFormat="false" ht="15" hidden="false" customHeight="false" outlineLevel="0" collapsed="false">
      <c r="A154" s="145" t="s">
        <v>1300</v>
      </c>
      <c r="B154" s="145" t="s">
        <v>794</v>
      </c>
      <c r="C154" s="146" t="s">
        <v>17</v>
      </c>
      <c r="D154" s="146" t="s">
        <v>49</v>
      </c>
      <c r="E154" s="147" t="n">
        <v>26.56</v>
      </c>
      <c r="F154" s="147" t="n">
        <v>80.9</v>
      </c>
      <c r="G154" s="148" t="n">
        <f aca="false">F154*E154</f>
        <v>2148.704</v>
      </c>
      <c r="H154" s="149" t="n">
        <f aca="false">G154/$G$784</f>
        <v>0.00162644192667436</v>
      </c>
      <c r="I154" s="150" t="n">
        <f aca="false">H154+I153</f>
        <v>0.79031280337271</v>
      </c>
    </row>
    <row r="155" customFormat="false" ht="51" hidden="false" customHeight="false" outlineLevel="0" collapsed="false">
      <c r="A155" s="145" t="s">
        <v>139</v>
      </c>
      <c r="B155" s="145" t="s">
        <v>140</v>
      </c>
      <c r="C155" s="146" t="s">
        <v>17</v>
      </c>
      <c r="D155" s="146" t="s">
        <v>114</v>
      </c>
      <c r="E155" s="147" t="n">
        <v>163.48</v>
      </c>
      <c r="F155" s="147" t="n">
        <v>13.1</v>
      </c>
      <c r="G155" s="148" t="n">
        <f aca="false">F155*E155</f>
        <v>2141.588</v>
      </c>
      <c r="H155" s="149" t="n">
        <f aca="false">G155/$G$784</f>
        <v>0.00162105553527274</v>
      </c>
      <c r="I155" s="150" t="n">
        <f aca="false">H155+I154</f>
        <v>0.791933858907983</v>
      </c>
    </row>
    <row r="156" customFormat="false" ht="25.5" hidden="false" customHeight="false" outlineLevel="0" collapsed="false">
      <c r="A156" s="145" t="s">
        <v>669</v>
      </c>
      <c r="B156" s="145" t="s">
        <v>670</v>
      </c>
      <c r="C156" s="146" t="s">
        <v>17</v>
      </c>
      <c r="D156" s="146" t="s">
        <v>49</v>
      </c>
      <c r="E156" s="147" t="n">
        <v>126</v>
      </c>
      <c r="F156" s="147" t="n">
        <v>16.9</v>
      </c>
      <c r="G156" s="148" t="n">
        <f aca="false">F156*E156</f>
        <v>2129.4</v>
      </c>
      <c r="H156" s="149" t="n">
        <f aca="false">G156/$G$784</f>
        <v>0.00161182993965682</v>
      </c>
      <c r="I156" s="150" t="n">
        <f aca="false">H156+I155</f>
        <v>0.79354568884764</v>
      </c>
    </row>
    <row r="157" customFormat="false" ht="51" hidden="false" customHeight="false" outlineLevel="0" collapsed="false">
      <c r="A157" s="145" t="s">
        <v>171</v>
      </c>
      <c r="B157" s="145" t="s">
        <v>172</v>
      </c>
      <c r="C157" s="146" t="s">
        <v>17</v>
      </c>
      <c r="D157" s="146" t="s">
        <v>18</v>
      </c>
      <c r="E157" s="147" t="n">
        <v>17.05</v>
      </c>
      <c r="F157" s="147" t="n">
        <v>124.33</v>
      </c>
      <c r="G157" s="148" t="n">
        <f aca="false">F157*E157</f>
        <v>2119.8265</v>
      </c>
      <c r="H157" s="149" t="n">
        <f aca="false">G157/$G$784</f>
        <v>0.00160458336600823</v>
      </c>
      <c r="I157" s="150" t="n">
        <f aca="false">H157+I156</f>
        <v>0.795150272213648</v>
      </c>
    </row>
    <row r="158" customFormat="false" ht="25.5" hidden="false" customHeight="false" outlineLevel="0" collapsed="false">
      <c r="A158" s="145" t="s">
        <v>526</v>
      </c>
      <c r="B158" s="145" t="s">
        <v>312</v>
      </c>
      <c r="C158" s="146" t="s">
        <v>17</v>
      </c>
      <c r="D158" s="146" t="s">
        <v>23</v>
      </c>
      <c r="E158" s="147" t="n">
        <v>8</v>
      </c>
      <c r="F158" s="147" t="n">
        <v>263.98</v>
      </c>
      <c r="G158" s="148" t="n">
        <f aca="false">F158*E158</f>
        <v>2111.84</v>
      </c>
      <c r="H158" s="149" t="n">
        <f aca="false">G158/$G$784</f>
        <v>0.0015985380575584</v>
      </c>
      <c r="I158" s="150" t="n">
        <f aca="false">H158+I157</f>
        <v>0.796748810271206</v>
      </c>
    </row>
    <row r="159" customFormat="false" ht="38.25" hidden="false" customHeight="false" outlineLevel="0" collapsed="false">
      <c r="A159" s="145" t="s">
        <v>1109</v>
      </c>
      <c r="B159" s="145" t="s">
        <v>425</v>
      </c>
      <c r="C159" s="146" t="s">
        <v>17</v>
      </c>
      <c r="D159" s="146" t="s">
        <v>49</v>
      </c>
      <c r="E159" s="147" t="n">
        <v>648</v>
      </c>
      <c r="F159" s="147" t="n">
        <v>3.22</v>
      </c>
      <c r="G159" s="148" t="n">
        <f aca="false">F159*E159</f>
        <v>2086.56</v>
      </c>
      <c r="H159" s="149" t="n">
        <f aca="false">G159/$G$784</f>
        <v>0.0015794025917584</v>
      </c>
      <c r="I159" s="150" t="n">
        <f aca="false">H159+I158</f>
        <v>0.798328212862965</v>
      </c>
    </row>
    <row r="160" customFormat="false" ht="25.5" hidden="false" customHeight="false" outlineLevel="0" collapsed="false">
      <c r="A160" s="145" t="s">
        <v>751</v>
      </c>
      <c r="B160" s="145" t="s">
        <v>752</v>
      </c>
      <c r="C160" s="146" t="s">
        <v>17</v>
      </c>
      <c r="D160" s="146" t="s">
        <v>18</v>
      </c>
      <c r="E160" s="147" t="n">
        <v>194.92</v>
      </c>
      <c r="F160" s="147" t="n">
        <v>10.6</v>
      </c>
      <c r="G160" s="148" t="n">
        <f aca="false">F160*E160</f>
        <v>2066.152</v>
      </c>
      <c r="H160" s="149" t="n">
        <f aca="false">G160/$G$784</f>
        <v>0.00156395494199391</v>
      </c>
      <c r="I160" s="150" t="n">
        <f aca="false">H160+I159</f>
        <v>0.799892167804958</v>
      </c>
    </row>
    <row r="161" customFormat="false" ht="25.5" hidden="false" customHeight="false" outlineLevel="0" collapsed="false">
      <c r="A161" s="145" t="s">
        <v>1092</v>
      </c>
      <c r="B161" s="145" t="s">
        <v>383</v>
      </c>
      <c r="C161" s="146" t="s">
        <v>17</v>
      </c>
      <c r="D161" s="146" t="s">
        <v>23</v>
      </c>
      <c r="E161" s="147" t="n">
        <v>74</v>
      </c>
      <c r="F161" s="147" t="n">
        <v>27.22</v>
      </c>
      <c r="G161" s="148" t="n">
        <f aca="false">F161*E161</f>
        <v>2014.28</v>
      </c>
      <c r="H161" s="149" t="n">
        <f aca="false">G161/$G$784</f>
        <v>0.00152469090394099</v>
      </c>
      <c r="I161" s="150" t="n">
        <f aca="false">H161+I160</f>
        <v>0.801416858708899</v>
      </c>
    </row>
    <row r="162" customFormat="false" ht="25.5" hidden="false" customHeight="false" outlineLevel="0" collapsed="false">
      <c r="A162" s="145" t="s">
        <v>1004</v>
      </c>
      <c r="B162" s="145" t="s">
        <v>1005</v>
      </c>
      <c r="C162" s="146" t="s">
        <v>17</v>
      </c>
      <c r="D162" s="146" t="s">
        <v>23</v>
      </c>
      <c r="E162" s="147" t="n">
        <v>2</v>
      </c>
      <c r="F162" s="147" t="n">
        <v>1000.89</v>
      </c>
      <c r="G162" s="148" t="n">
        <f aca="false">F162*E162</f>
        <v>2001.78</v>
      </c>
      <c r="H162" s="149" t="n">
        <f aca="false">G162/$G$784</f>
        <v>0.00151522914276615</v>
      </c>
      <c r="I162" s="150" t="n">
        <f aca="false">H162+I161</f>
        <v>0.802932087851666</v>
      </c>
    </row>
    <row r="163" customFormat="false" ht="25.5" hidden="false" customHeight="false" outlineLevel="0" collapsed="false">
      <c r="A163" s="145" t="s">
        <v>1170</v>
      </c>
      <c r="B163" s="145" t="s">
        <v>627</v>
      </c>
      <c r="C163" s="146" t="s">
        <v>17</v>
      </c>
      <c r="D163" s="146" t="s">
        <v>23</v>
      </c>
      <c r="E163" s="147" t="n">
        <v>72</v>
      </c>
      <c r="F163" s="147" t="n">
        <v>27.32</v>
      </c>
      <c r="G163" s="148" t="n">
        <f aca="false">F163*E163</f>
        <v>1967.04</v>
      </c>
      <c r="H163" s="149" t="n">
        <f aca="false">G163/$G$784</f>
        <v>0.00148893301610902</v>
      </c>
      <c r="I163" s="150" t="n">
        <f aca="false">H163+I162</f>
        <v>0.804421020867775</v>
      </c>
    </row>
    <row r="164" customFormat="false" ht="25.5" hidden="false" customHeight="false" outlineLevel="0" collapsed="false">
      <c r="A164" s="145" t="s">
        <v>72</v>
      </c>
      <c r="B164" s="145" t="s">
        <v>73</v>
      </c>
      <c r="C164" s="146" t="s">
        <v>17</v>
      </c>
      <c r="D164" s="146" t="s">
        <v>28</v>
      </c>
      <c r="E164" s="147" t="n">
        <v>123</v>
      </c>
      <c r="F164" s="147" t="n">
        <v>15.89</v>
      </c>
      <c r="G164" s="148" t="n">
        <f aca="false">F164*E164</f>
        <v>1954.47</v>
      </c>
      <c r="H164" s="149" t="n">
        <f aca="false">G164/$G$784</f>
        <v>0.0014794182690716</v>
      </c>
      <c r="I164" s="150" t="n">
        <f aca="false">H164+I163</f>
        <v>0.805900439136846</v>
      </c>
    </row>
    <row r="165" customFormat="false" ht="76.5" hidden="false" customHeight="false" outlineLevel="0" collapsed="false">
      <c r="A165" s="145" t="s">
        <v>161</v>
      </c>
      <c r="B165" s="145" t="s">
        <v>162</v>
      </c>
      <c r="C165" s="146" t="s">
        <v>17</v>
      </c>
      <c r="D165" s="146" t="s">
        <v>18</v>
      </c>
      <c r="E165" s="147" t="n">
        <v>23.97</v>
      </c>
      <c r="F165" s="147" t="n">
        <v>80.01</v>
      </c>
      <c r="G165" s="148" t="n">
        <f aca="false">F165*E165</f>
        <v>1917.8397</v>
      </c>
      <c r="H165" s="149" t="n">
        <f aca="false">G165/$G$784</f>
        <v>0.00145169129704257</v>
      </c>
      <c r="I165" s="150" t="n">
        <f aca="false">H165+I164</f>
        <v>0.807352130433889</v>
      </c>
    </row>
    <row r="166" customFormat="false" ht="38.25" hidden="false" customHeight="false" outlineLevel="0" collapsed="false">
      <c r="A166" s="145" t="s">
        <v>1052</v>
      </c>
      <c r="B166" s="145" t="s">
        <v>276</v>
      </c>
      <c r="C166" s="146" t="s">
        <v>17</v>
      </c>
      <c r="D166" s="146" t="s">
        <v>18</v>
      </c>
      <c r="E166" s="147" t="n">
        <v>48.93</v>
      </c>
      <c r="F166" s="147" t="n">
        <v>38.83</v>
      </c>
      <c r="G166" s="148" t="n">
        <f aca="false">F166*E166</f>
        <v>1899.9519</v>
      </c>
      <c r="H166" s="149" t="n">
        <f aca="false">G166/$G$784</f>
        <v>0.00143815128971911</v>
      </c>
      <c r="I166" s="150" t="n">
        <f aca="false">H166+I165</f>
        <v>0.808790281723608</v>
      </c>
    </row>
    <row r="167" customFormat="false" ht="51" hidden="false" customHeight="false" outlineLevel="0" collapsed="false">
      <c r="A167" s="145" t="s">
        <v>1132</v>
      </c>
      <c r="B167" s="145" t="s">
        <v>437</v>
      </c>
      <c r="C167" s="146" t="s">
        <v>17</v>
      </c>
      <c r="D167" s="146" t="s">
        <v>23</v>
      </c>
      <c r="E167" s="147" t="n">
        <v>14</v>
      </c>
      <c r="F167" s="147" t="n">
        <v>133.07</v>
      </c>
      <c r="G167" s="148" t="n">
        <f aca="false">F167*E167</f>
        <v>1862.98</v>
      </c>
      <c r="H167" s="149" t="n">
        <f aca="false">G167/$G$784</f>
        <v>0.00141016574668069</v>
      </c>
      <c r="I167" s="150" t="n">
        <f aca="false">H167+I166</f>
        <v>0.810200447470289</v>
      </c>
    </row>
    <row r="168" customFormat="false" ht="25.5" hidden="false" customHeight="false" outlineLevel="0" collapsed="false">
      <c r="A168" s="145" t="s">
        <v>382</v>
      </c>
      <c r="B168" s="145" t="s">
        <v>383</v>
      </c>
      <c r="C168" s="146" t="s">
        <v>17</v>
      </c>
      <c r="D168" s="146" t="s">
        <v>23</v>
      </c>
      <c r="E168" s="147" t="n">
        <v>67</v>
      </c>
      <c r="F168" s="147" t="n">
        <v>27.22</v>
      </c>
      <c r="G168" s="148" t="n">
        <f aca="false">F168*E168</f>
        <v>1823.74</v>
      </c>
      <c r="H168" s="149" t="n">
        <f aca="false">G168/$G$784</f>
        <v>0.00138046338600063</v>
      </c>
      <c r="I168" s="150" t="n">
        <f aca="false">H168+I167</f>
        <v>0.811580910856289</v>
      </c>
    </row>
    <row r="169" customFormat="false" ht="38.25" hidden="false" customHeight="false" outlineLevel="0" collapsed="false">
      <c r="A169" s="145" t="s">
        <v>879</v>
      </c>
      <c r="B169" s="145" t="s">
        <v>158</v>
      </c>
      <c r="C169" s="146" t="s">
        <v>17</v>
      </c>
      <c r="D169" s="146" t="s">
        <v>28</v>
      </c>
      <c r="E169" s="147" t="n">
        <v>2.5</v>
      </c>
      <c r="F169" s="147" t="n">
        <v>719.04</v>
      </c>
      <c r="G169" s="148" t="n">
        <f aca="false">F169*E169</f>
        <v>1797.6</v>
      </c>
      <c r="H169" s="149" t="n">
        <f aca="false">G169/$G$784</f>
        <v>0.00136067695103179</v>
      </c>
      <c r="I169" s="150" t="n">
        <f aca="false">H169+I168</f>
        <v>0.812941587807321</v>
      </c>
    </row>
    <row r="170" customFormat="false" ht="25.5" hidden="false" customHeight="false" outlineLevel="0" collapsed="false">
      <c r="A170" s="145" t="s">
        <v>1276</v>
      </c>
      <c r="B170" s="145" t="s">
        <v>758</v>
      </c>
      <c r="C170" s="146" t="s">
        <v>17</v>
      </c>
      <c r="D170" s="146" t="s">
        <v>18</v>
      </c>
      <c r="E170" s="147" t="n">
        <v>142.66</v>
      </c>
      <c r="F170" s="147" t="n">
        <v>12.58</v>
      </c>
      <c r="G170" s="148" t="n">
        <f aca="false">F170*E170</f>
        <v>1794.6628</v>
      </c>
      <c r="H170" s="149" t="n">
        <f aca="false">G170/$G$784</f>
        <v>0.00135845366423798</v>
      </c>
      <c r="I170" s="150" t="n">
        <f aca="false">H170+I169</f>
        <v>0.814300041471559</v>
      </c>
    </row>
    <row r="171" customFormat="false" ht="38.25" hidden="false" customHeight="false" outlineLevel="0" collapsed="false">
      <c r="A171" s="145" t="s">
        <v>29</v>
      </c>
      <c r="B171" s="145" t="s">
        <v>30</v>
      </c>
      <c r="C171" s="146" t="s">
        <v>17</v>
      </c>
      <c r="D171" s="146" t="s">
        <v>18</v>
      </c>
      <c r="E171" s="147" t="n">
        <v>169.91</v>
      </c>
      <c r="F171" s="147" t="n">
        <v>10.5</v>
      </c>
      <c r="G171" s="148" t="n">
        <f aca="false">F171*E171</f>
        <v>1784.055</v>
      </c>
      <c r="H171" s="149" t="n">
        <f aca="false">G171/$G$784</f>
        <v>0.00135042418662274</v>
      </c>
      <c r="I171" s="150" t="n">
        <f aca="false">H171+I170</f>
        <v>0.815650465658182</v>
      </c>
    </row>
    <row r="172" customFormat="false" ht="25.5" hidden="false" customHeight="false" outlineLevel="0" collapsed="false">
      <c r="A172" s="145" t="s">
        <v>626</v>
      </c>
      <c r="B172" s="145" t="s">
        <v>627</v>
      </c>
      <c r="C172" s="146" t="s">
        <v>17</v>
      </c>
      <c r="D172" s="146" t="s">
        <v>23</v>
      </c>
      <c r="E172" s="147" t="n">
        <v>65</v>
      </c>
      <c r="F172" s="147" t="n">
        <v>27.32</v>
      </c>
      <c r="G172" s="148" t="n">
        <f aca="false">F172*E172</f>
        <v>1775.8</v>
      </c>
      <c r="H172" s="149" t="n">
        <f aca="false">G172/$G$784</f>
        <v>0.00134417563954287</v>
      </c>
      <c r="I172" s="150" t="n">
        <f aca="false">H172+I171</f>
        <v>0.816994641297725</v>
      </c>
    </row>
    <row r="173" customFormat="false" ht="51" hidden="false" customHeight="false" outlineLevel="0" collapsed="false">
      <c r="A173" s="145" t="s">
        <v>689</v>
      </c>
      <c r="B173" s="145" t="s">
        <v>690</v>
      </c>
      <c r="C173" s="146" t="s">
        <v>17</v>
      </c>
      <c r="D173" s="146" t="s">
        <v>49</v>
      </c>
      <c r="E173" s="147" t="n">
        <v>43</v>
      </c>
      <c r="F173" s="147" t="n">
        <v>41.07</v>
      </c>
      <c r="G173" s="148" t="n">
        <f aca="false">F173*E173</f>
        <v>1766.01</v>
      </c>
      <c r="H173" s="149" t="n">
        <f aca="false">G173/$G$784</f>
        <v>0.00133676518819073</v>
      </c>
      <c r="I173" s="150" t="n">
        <f aca="false">H173+I172</f>
        <v>0.818331406485915</v>
      </c>
    </row>
    <row r="174" customFormat="false" ht="38.25" hidden="false" customHeight="false" outlineLevel="0" collapsed="false">
      <c r="A174" s="145" t="s">
        <v>85</v>
      </c>
      <c r="B174" s="145" t="s">
        <v>86</v>
      </c>
      <c r="C174" s="146" t="s">
        <v>17</v>
      </c>
      <c r="D174" s="146" t="s">
        <v>18</v>
      </c>
      <c r="E174" s="147" t="n">
        <v>177.24</v>
      </c>
      <c r="F174" s="147" t="n">
        <v>9.9</v>
      </c>
      <c r="G174" s="148" t="n">
        <f aca="false">F174*E174</f>
        <v>1754.676</v>
      </c>
      <c r="H174" s="149" t="n">
        <f aca="false">G174/$G$784</f>
        <v>0.00132818602009828</v>
      </c>
      <c r="I174" s="150" t="n">
        <f aca="false">H174+I173</f>
        <v>0.819659592506014</v>
      </c>
    </row>
    <row r="175" customFormat="false" ht="51" hidden="false" customHeight="false" outlineLevel="0" collapsed="false">
      <c r="A175" s="145" t="s">
        <v>872</v>
      </c>
      <c r="B175" s="145" t="s">
        <v>142</v>
      </c>
      <c r="C175" s="146" t="s">
        <v>17</v>
      </c>
      <c r="D175" s="146" t="s">
        <v>114</v>
      </c>
      <c r="E175" s="147" t="n">
        <v>164.76</v>
      </c>
      <c r="F175" s="147" t="n">
        <v>10.64</v>
      </c>
      <c r="G175" s="148" t="n">
        <f aca="false">F175*E175</f>
        <v>1753.0464</v>
      </c>
      <c r="H175" s="149" t="n">
        <f aca="false">G175/$G$784</f>
        <v>0.00132695250921744</v>
      </c>
      <c r="I175" s="150" t="n">
        <f aca="false">H175+I174</f>
        <v>0.820986545015231</v>
      </c>
    </row>
    <row r="176" customFormat="false" ht="63.75" hidden="false" customHeight="false" outlineLevel="0" collapsed="false">
      <c r="A176" s="145" t="s">
        <v>112</v>
      </c>
      <c r="B176" s="145" t="s">
        <v>113</v>
      </c>
      <c r="C176" s="146" t="s">
        <v>17</v>
      </c>
      <c r="D176" s="146" t="s">
        <v>114</v>
      </c>
      <c r="E176" s="147" t="n">
        <v>134.82</v>
      </c>
      <c r="F176" s="147" t="n">
        <v>12.86</v>
      </c>
      <c r="G176" s="148" t="n">
        <f aca="false">F176*E176</f>
        <v>1733.7852</v>
      </c>
      <c r="H176" s="149" t="n">
        <f aca="false">G176/$G$784</f>
        <v>0.00131237291927017</v>
      </c>
      <c r="I176" s="150" t="n">
        <f aca="false">H176+I175</f>
        <v>0.822298917934501</v>
      </c>
    </row>
    <row r="177" customFormat="false" ht="38.25" hidden="false" customHeight="false" outlineLevel="0" collapsed="false">
      <c r="A177" s="145" t="s">
        <v>970</v>
      </c>
      <c r="B177" s="145" t="s">
        <v>971</v>
      </c>
      <c r="C177" s="146" t="s">
        <v>17</v>
      </c>
      <c r="D177" s="146" t="s">
        <v>23</v>
      </c>
      <c r="E177" s="147" t="n">
        <v>1</v>
      </c>
      <c r="F177" s="147" t="n">
        <v>1732.9</v>
      </c>
      <c r="G177" s="148" t="n">
        <f aca="false">F177*E177</f>
        <v>1732.9</v>
      </c>
      <c r="H177" s="149" t="n">
        <f aca="false">G177/$G$784</f>
        <v>0.00131170287519081</v>
      </c>
      <c r="I177" s="150" t="n">
        <f aca="false">H177+I176</f>
        <v>0.823610620809692</v>
      </c>
    </row>
    <row r="178" customFormat="false" ht="25.5" hidden="false" customHeight="false" outlineLevel="0" collapsed="false">
      <c r="A178" s="145" t="s">
        <v>620</v>
      </c>
      <c r="B178" s="145" t="s">
        <v>621</v>
      </c>
      <c r="C178" s="146" t="s">
        <v>17</v>
      </c>
      <c r="D178" s="146" t="s">
        <v>23</v>
      </c>
      <c r="E178" s="147" t="n">
        <v>1</v>
      </c>
      <c r="F178" s="147" t="n">
        <v>1714.18</v>
      </c>
      <c r="G178" s="148" t="n">
        <f aca="false">F178*E178</f>
        <v>1714.18</v>
      </c>
      <c r="H178" s="149" t="n">
        <f aca="false">G178/$G$784</f>
        <v>0.00129753294165536</v>
      </c>
      <c r="I178" s="150" t="n">
        <f aca="false">H178+I177</f>
        <v>0.824908153751347</v>
      </c>
    </row>
    <row r="179" customFormat="false" ht="51" hidden="false" customHeight="false" outlineLevel="0" collapsed="false">
      <c r="A179" s="145" t="s">
        <v>896</v>
      </c>
      <c r="B179" s="145" t="s">
        <v>184</v>
      </c>
      <c r="C179" s="146" t="s">
        <v>17</v>
      </c>
      <c r="D179" s="146" t="s">
        <v>18</v>
      </c>
      <c r="E179" s="147" t="n">
        <v>33.12</v>
      </c>
      <c r="F179" s="147" t="n">
        <v>51.69</v>
      </c>
      <c r="G179" s="148" t="n">
        <f aca="false">F179*E179</f>
        <v>1711.9728</v>
      </c>
      <c r="H179" s="149" t="n">
        <f aca="false">G179/$G$784</f>
        <v>0.00129586222171415</v>
      </c>
      <c r="I179" s="150" t="n">
        <f aca="false">H179+I178</f>
        <v>0.826204015973062</v>
      </c>
    </row>
    <row r="180" customFormat="false" ht="25.5" hidden="false" customHeight="false" outlineLevel="0" collapsed="false">
      <c r="A180" s="145" t="s">
        <v>712</v>
      </c>
      <c r="B180" s="145" t="s">
        <v>713</v>
      </c>
      <c r="C180" s="146" t="s">
        <v>17</v>
      </c>
      <c r="D180" s="146" t="s">
        <v>23</v>
      </c>
      <c r="E180" s="147" t="n">
        <v>10</v>
      </c>
      <c r="F180" s="147" t="n">
        <v>170.85</v>
      </c>
      <c r="G180" s="148" t="n">
        <f aca="false">F180*E180</f>
        <v>1708.5</v>
      </c>
      <c r="H180" s="149" t="n">
        <f aca="false">G180/$G$784</f>
        <v>0.00129323351737752</v>
      </c>
      <c r="I180" s="150" t="n">
        <f aca="false">H180+I179</f>
        <v>0.827497249490439</v>
      </c>
    </row>
    <row r="181" customFormat="false" ht="38.25" hidden="false" customHeight="false" outlineLevel="0" collapsed="false">
      <c r="A181" s="145" t="s">
        <v>977</v>
      </c>
      <c r="B181" s="145" t="s">
        <v>978</v>
      </c>
      <c r="C181" s="146" t="s">
        <v>17</v>
      </c>
      <c r="D181" s="146" t="s">
        <v>23</v>
      </c>
      <c r="E181" s="147" t="n">
        <v>1</v>
      </c>
      <c r="F181" s="147" t="n">
        <v>1688.46</v>
      </c>
      <c r="G181" s="148" t="n">
        <f aca="false">F181*E181</f>
        <v>1688.46</v>
      </c>
      <c r="H181" s="149" t="n">
        <f aca="false">G181/$G$784</f>
        <v>0.00127806442186201</v>
      </c>
      <c r="I181" s="150" t="n">
        <f aca="false">H181+I180</f>
        <v>0.828775313912301</v>
      </c>
    </row>
    <row r="182" customFormat="false" ht="15" hidden="false" customHeight="false" outlineLevel="0" collapsed="false">
      <c r="A182" s="145" t="s">
        <v>1035</v>
      </c>
      <c r="B182" s="145" t="s">
        <v>1036</v>
      </c>
      <c r="C182" s="146" t="s">
        <v>17</v>
      </c>
      <c r="D182" s="146" t="s">
        <v>18</v>
      </c>
      <c r="E182" s="147" t="n">
        <v>2.63</v>
      </c>
      <c r="F182" s="147" t="n">
        <v>639.2</v>
      </c>
      <c r="G182" s="148" t="n">
        <f aca="false">F182*E182</f>
        <v>1681.096</v>
      </c>
      <c r="H182" s="149" t="n">
        <f aca="false">G182/$G$784</f>
        <v>0.00127249030911868</v>
      </c>
      <c r="I182" s="150" t="n">
        <f aca="false">H182+I181</f>
        <v>0.83004780422142</v>
      </c>
    </row>
    <row r="183" customFormat="false" ht="15" hidden="false" customHeight="false" outlineLevel="0" collapsed="false">
      <c r="A183" s="145" t="s">
        <v>837</v>
      </c>
      <c r="B183" s="145" t="s">
        <v>61</v>
      </c>
      <c r="C183" s="146" t="s">
        <v>17</v>
      </c>
      <c r="D183" s="146" t="s">
        <v>49</v>
      </c>
      <c r="E183" s="147" t="n">
        <v>181.48</v>
      </c>
      <c r="F183" s="147" t="n">
        <v>9.22</v>
      </c>
      <c r="G183" s="148" t="n">
        <f aca="false">F183*E183</f>
        <v>1673.2456</v>
      </c>
      <c r="H183" s="149" t="n">
        <f aca="false">G183/$G$784</f>
        <v>0.00126654802032453</v>
      </c>
      <c r="I183" s="150" t="n">
        <f aca="false">H183+I182</f>
        <v>0.831314352241744</v>
      </c>
    </row>
    <row r="184" customFormat="false" ht="63.75" hidden="false" customHeight="false" outlineLevel="0" collapsed="false">
      <c r="A184" s="145" t="s">
        <v>115</v>
      </c>
      <c r="B184" s="145" t="s">
        <v>116</v>
      </c>
      <c r="C184" s="146" t="s">
        <v>17</v>
      </c>
      <c r="D184" s="146" t="s">
        <v>114</v>
      </c>
      <c r="E184" s="147" t="n">
        <v>163.7</v>
      </c>
      <c r="F184" s="147" t="n">
        <v>10.17</v>
      </c>
      <c r="G184" s="148" t="n">
        <f aca="false">F184*E184</f>
        <v>1664.829</v>
      </c>
      <c r="H184" s="149" t="n">
        <f aca="false">G184/$G$784</f>
        <v>0.00126017715159619</v>
      </c>
      <c r="I184" s="150" t="n">
        <f aca="false">H184+I183</f>
        <v>0.832574529393341</v>
      </c>
    </row>
    <row r="185" customFormat="false" ht="25.5" hidden="false" customHeight="false" outlineLevel="0" collapsed="false">
      <c r="A185" s="145" t="s">
        <v>50</v>
      </c>
      <c r="B185" s="145" t="s">
        <v>51</v>
      </c>
      <c r="C185" s="146" t="s">
        <v>17</v>
      </c>
      <c r="D185" s="146" t="s">
        <v>28</v>
      </c>
      <c r="E185" s="147" t="n">
        <v>7.21</v>
      </c>
      <c r="F185" s="147" t="n">
        <v>230.16</v>
      </c>
      <c r="G185" s="148" t="n">
        <f aca="false">F185*E185</f>
        <v>1659.4536</v>
      </c>
      <c r="H185" s="149" t="n">
        <f aca="false">G185/$G$784</f>
        <v>0.00125610829151465</v>
      </c>
      <c r="I185" s="150" t="n">
        <f aca="false">H185+I184</f>
        <v>0.833830637684855</v>
      </c>
    </row>
    <row r="186" customFormat="false" ht="25.5" hidden="false" customHeight="false" outlineLevel="0" collapsed="false">
      <c r="A186" s="145" t="s">
        <v>220</v>
      </c>
      <c r="B186" s="145" t="s">
        <v>221</v>
      </c>
      <c r="C186" s="146" t="s">
        <v>17</v>
      </c>
      <c r="D186" s="146" t="s">
        <v>23</v>
      </c>
      <c r="E186" s="147" t="n">
        <v>7</v>
      </c>
      <c r="F186" s="147" t="n">
        <v>236.11</v>
      </c>
      <c r="G186" s="148" t="n">
        <f aca="false">F186*E186</f>
        <v>1652.77</v>
      </c>
      <c r="H186" s="149" t="n">
        <f aca="false">G186/$G$784</f>
        <v>0.0012510492013556</v>
      </c>
      <c r="I186" s="150" t="n">
        <f aca="false">H186+I185</f>
        <v>0.835081686886211</v>
      </c>
    </row>
    <row r="187" customFormat="false" ht="38.25" hidden="false" customHeight="false" outlineLevel="0" collapsed="false">
      <c r="A187" s="145" t="s">
        <v>238</v>
      </c>
      <c r="B187" s="145" t="s">
        <v>239</v>
      </c>
      <c r="C187" s="146" t="s">
        <v>17</v>
      </c>
      <c r="D187" s="146" t="s">
        <v>23</v>
      </c>
      <c r="E187" s="147" t="n">
        <v>1</v>
      </c>
      <c r="F187" s="147" t="n">
        <v>1615.39</v>
      </c>
      <c r="G187" s="148" t="n">
        <f aca="false">F187*E187</f>
        <v>1615.39</v>
      </c>
      <c r="H187" s="149" t="n">
        <f aca="false">G187/$G$784</f>
        <v>0.00122275475073835</v>
      </c>
      <c r="I187" s="150" t="n">
        <f aca="false">H187+I186</f>
        <v>0.836304441636949</v>
      </c>
    </row>
    <row r="188" customFormat="false" ht="38.25" hidden="false" customHeight="false" outlineLevel="0" collapsed="false">
      <c r="A188" s="145" t="s">
        <v>985</v>
      </c>
      <c r="B188" s="145" t="s">
        <v>986</v>
      </c>
      <c r="C188" s="146" t="s">
        <v>17</v>
      </c>
      <c r="D188" s="146" t="s">
        <v>23</v>
      </c>
      <c r="E188" s="147" t="n">
        <v>2</v>
      </c>
      <c r="F188" s="147" t="n">
        <v>800.55</v>
      </c>
      <c r="G188" s="148" t="n">
        <f aca="false">F188*E188</f>
        <v>1601.1</v>
      </c>
      <c r="H188" s="149" t="n">
        <f aca="false">G188/$G$784</f>
        <v>0.00121193806536327</v>
      </c>
      <c r="I188" s="150" t="n">
        <f aca="false">H188+I187</f>
        <v>0.837516379702312</v>
      </c>
    </row>
    <row r="189" customFormat="false" ht="51" hidden="false" customHeight="false" outlineLevel="0" collapsed="false">
      <c r="A189" s="145" t="s">
        <v>131</v>
      </c>
      <c r="B189" s="145" t="s">
        <v>132</v>
      </c>
      <c r="C189" s="146" t="s">
        <v>17</v>
      </c>
      <c r="D189" s="146" t="s">
        <v>18</v>
      </c>
      <c r="E189" s="147" t="n">
        <v>15.5</v>
      </c>
      <c r="F189" s="147" t="n">
        <v>101.21</v>
      </c>
      <c r="G189" s="148" t="n">
        <f aca="false">F189*E189</f>
        <v>1568.755</v>
      </c>
      <c r="H189" s="149" t="n">
        <f aca="false">G189/$G$784</f>
        <v>0.00118745481214724</v>
      </c>
      <c r="I189" s="150" t="n">
        <f aca="false">H189+I188</f>
        <v>0.838703834514459</v>
      </c>
    </row>
    <row r="190" customFormat="false" ht="25.5" hidden="false" customHeight="false" outlineLevel="0" collapsed="false">
      <c r="A190" s="145" t="s">
        <v>366</v>
      </c>
      <c r="B190" s="145" t="s">
        <v>367</v>
      </c>
      <c r="C190" s="146" t="s">
        <v>17</v>
      </c>
      <c r="D190" s="146" t="s">
        <v>23</v>
      </c>
      <c r="E190" s="147" t="n">
        <v>1</v>
      </c>
      <c r="F190" s="147" t="n">
        <v>1557.27</v>
      </c>
      <c r="G190" s="148" t="n">
        <f aca="false">F190*E190</f>
        <v>1557.27</v>
      </c>
      <c r="H190" s="149" t="n">
        <f aca="false">G190/$G$784</f>
        <v>0.0011787613459798</v>
      </c>
      <c r="I190" s="150" t="n">
        <f aca="false">H190+I189</f>
        <v>0.839882595860439</v>
      </c>
    </row>
    <row r="191" customFormat="false" ht="38.25" hidden="false" customHeight="false" outlineLevel="0" collapsed="false">
      <c r="A191" s="145" t="s">
        <v>965</v>
      </c>
      <c r="B191" s="145" t="s">
        <v>231</v>
      </c>
      <c r="C191" s="146" t="s">
        <v>17</v>
      </c>
      <c r="D191" s="146" t="s">
        <v>23</v>
      </c>
      <c r="E191" s="147" t="n">
        <v>1</v>
      </c>
      <c r="F191" s="147" t="n">
        <v>1556</v>
      </c>
      <c r="G191" s="148" t="n">
        <f aca="false">F191*E191</f>
        <v>1556</v>
      </c>
      <c r="H191" s="149" t="n">
        <f aca="false">G191/$G$784</f>
        <v>0.00117780003104443</v>
      </c>
      <c r="I191" s="150" t="n">
        <f aca="false">H191+I190</f>
        <v>0.841060395891484</v>
      </c>
    </row>
    <row r="192" customFormat="false" ht="38.25" hidden="false" customHeight="false" outlineLevel="0" collapsed="false">
      <c r="A192" s="145" t="s">
        <v>884</v>
      </c>
      <c r="B192" s="145" t="s">
        <v>885</v>
      </c>
      <c r="C192" s="146" t="s">
        <v>17</v>
      </c>
      <c r="D192" s="146" t="s">
        <v>18</v>
      </c>
      <c r="E192" s="147" t="n">
        <v>18.5</v>
      </c>
      <c r="F192" s="147" t="n">
        <v>83.94</v>
      </c>
      <c r="G192" s="148" t="n">
        <f aca="false">F192*E192</f>
        <v>1552.89</v>
      </c>
      <c r="H192" s="149" t="n">
        <f aca="false">G192/$G$784</f>
        <v>0.00117544594486413</v>
      </c>
      <c r="I192" s="150" t="n">
        <f aca="false">H192+I191</f>
        <v>0.842235841836348</v>
      </c>
    </row>
    <row r="193" customFormat="false" ht="25.5" hidden="false" customHeight="false" outlineLevel="0" collapsed="false">
      <c r="A193" s="145" t="s">
        <v>842</v>
      </c>
      <c r="B193" s="145" t="s">
        <v>65</v>
      </c>
      <c r="C193" s="146" t="s">
        <v>17</v>
      </c>
      <c r="D193" s="146" t="s">
        <v>23</v>
      </c>
      <c r="E193" s="147" t="n">
        <v>123</v>
      </c>
      <c r="F193" s="147" t="n">
        <v>12.54</v>
      </c>
      <c r="G193" s="148" t="n">
        <f aca="false">F193*E193</f>
        <v>1542.42</v>
      </c>
      <c r="H193" s="149" t="n">
        <f aca="false">G193/$G$784</f>
        <v>0.00116752077370408</v>
      </c>
      <c r="I193" s="150" t="n">
        <f aca="false">H193+I192</f>
        <v>0.843403362610052</v>
      </c>
    </row>
    <row r="194" customFormat="false" ht="51" hidden="false" customHeight="false" outlineLevel="0" collapsed="false">
      <c r="A194" s="145" t="s">
        <v>189</v>
      </c>
      <c r="B194" s="145" t="s">
        <v>170</v>
      </c>
      <c r="C194" s="146" t="s">
        <v>17</v>
      </c>
      <c r="D194" s="146" t="s">
        <v>18</v>
      </c>
      <c r="E194" s="147" t="n">
        <v>33.43</v>
      </c>
      <c r="F194" s="147" t="n">
        <v>44.59</v>
      </c>
      <c r="G194" s="148" t="n">
        <f aca="false">F194*E194</f>
        <v>1490.6437</v>
      </c>
      <c r="H194" s="149" t="n">
        <f aca="false">G194/$G$784</f>
        <v>0.00112832917489472</v>
      </c>
      <c r="I194" s="150" t="n">
        <f aca="false">H194+I193</f>
        <v>0.844531691784947</v>
      </c>
    </row>
    <row r="195" customFormat="false" ht="15" hidden="false" customHeight="false" outlineLevel="0" collapsed="false">
      <c r="A195" s="145" t="s">
        <v>793</v>
      </c>
      <c r="B195" s="145" t="s">
        <v>794</v>
      </c>
      <c r="C195" s="146" t="s">
        <v>17</v>
      </c>
      <c r="D195" s="146" t="s">
        <v>49</v>
      </c>
      <c r="E195" s="147" t="n">
        <v>18.4</v>
      </c>
      <c r="F195" s="147" t="n">
        <v>80.9</v>
      </c>
      <c r="G195" s="148" t="n">
        <f aca="false">E195*F195</f>
        <v>1488.56</v>
      </c>
      <c r="H195" s="149" t="n">
        <f aca="false">G195/$G$784</f>
        <v>0.00112675193715392</v>
      </c>
      <c r="I195" s="150" t="n">
        <f aca="false">H195+I194</f>
        <v>0.845658443722101</v>
      </c>
    </row>
    <row r="196" customFormat="false" ht="38.25" hidden="false" customHeight="false" outlineLevel="0" collapsed="false">
      <c r="A196" s="145" t="s">
        <v>1020</v>
      </c>
      <c r="B196" s="145" t="s">
        <v>1021</v>
      </c>
      <c r="C196" s="146" t="s">
        <v>17</v>
      </c>
      <c r="D196" s="146" t="s">
        <v>23</v>
      </c>
      <c r="E196" s="147" t="n">
        <v>2</v>
      </c>
      <c r="F196" s="147" t="n">
        <v>726.39</v>
      </c>
      <c r="G196" s="148" t="n">
        <f aca="false">F196*E196</f>
        <v>1452.78</v>
      </c>
      <c r="H196" s="149" t="n">
        <f aca="false">G196/$G$784</f>
        <v>0.00109966859196705</v>
      </c>
      <c r="I196" s="150" t="n">
        <f aca="false">H196+I195</f>
        <v>0.846758112314068</v>
      </c>
    </row>
    <row r="197" customFormat="false" ht="25.5" hidden="false" customHeight="false" outlineLevel="0" collapsed="false">
      <c r="A197" s="145" t="s">
        <v>467</v>
      </c>
      <c r="B197" s="145" t="s">
        <v>383</v>
      </c>
      <c r="C197" s="146" t="s">
        <v>17</v>
      </c>
      <c r="D197" s="146" t="s">
        <v>23</v>
      </c>
      <c r="E197" s="147" t="n">
        <v>53</v>
      </c>
      <c r="F197" s="147" t="n">
        <v>27.22</v>
      </c>
      <c r="G197" s="148" t="n">
        <f aca="false">F197*E197</f>
        <v>1442.66</v>
      </c>
      <c r="H197" s="149" t="n">
        <f aca="false">G197/$G$784</f>
        <v>0.0010920083501199</v>
      </c>
      <c r="I197" s="150" t="n">
        <f aca="false">H197+I196</f>
        <v>0.847850120664188</v>
      </c>
    </row>
    <row r="198" customFormat="false" ht="51" hidden="false" customHeight="false" outlineLevel="0" collapsed="false">
      <c r="A198" s="145" t="s">
        <v>891</v>
      </c>
      <c r="B198" s="145" t="s">
        <v>892</v>
      </c>
      <c r="C198" s="146" t="s">
        <v>17</v>
      </c>
      <c r="D198" s="146" t="s">
        <v>18</v>
      </c>
      <c r="E198" s="147" t="n">
        <v>43.88</v>
      </c>
      <c r="F198" s="147" t="n">
        <v>32.71</v>
      </c>
      <c r="G198" s="148" t="n">
        <f aca="false">F198*E198</f>
        <v>1435.3148</v>
      </c>
      <c r="H198" s="149" t="n">
        <f aca="false">G198/$G$784</f>
        <v>0.00108644846786538</v>
      </c>
      <c r="I198" s="150" t="n">
        <f aca="false">H198+I197</f>
        <v>0.848936569132053</v>
      </c>
    </row>
    <row r="199" customFormat="false" ht="25.5" hidden="false" customHeight="false" outlineLevel="0" collapsed="false">
      <c r="A199" s="145" t="s">
        <v>1016</v>
      </c>
      <c r="B199" s="145" t="s">
        <v>1017</v>
      </c>
      <c r="C199" s="146" t="s">
        <v>17</v>
      </c>
      <c r="D199" s="146" t="s">
        <v>23</v>
      </c>
      <c r="E199" s="147" t="n">
        <v>5</v>
      </c>
      <c r="F199" s="147" t="n">
        <v>283.12</v>
      </c>
      <c r="G199" s="148" t="n">
        <f aca="false">F199*E199</f>
        <v>1415.6</v>
      </c>
      <c r="H199" s="149" t="n">
        <f aca="false">G199/$G$784</f>
        <v>0.0010715255295286</v>
      </c>
      <c r="I199" s="150" t="n">
        <f aca="false">H199+I198</f>
        <v>0.850008094661582</v>
      </c>
    </row>
    <row r="200" customFormat="false" ht="25.5" hidden="false" customHeight="false" outlineLevel="0" collapsed="false">
      <c r="A200" s="145" t="s">
        <v>993</v>
      </c>
      <c r="B200" s="145" t="s">
        <v>994</v>
      </c>
      <c r="C200" s="146" t="s">
        <v>17</v>
      </c>
      <c r="D200" s="146" t="s">
        <v>23</v>
      </c>
      <c r="E200" s="147" t="n">
        <v>1</v>
      </c>
      <c r="F200" s="147" t="n">
        <v>1408.68</v>
      </c>
      <c r="G200" s="148" t="n">
        <f aca="false">F200*E200</f>
        <v>1408.68</v>
      </c>
      <c r="H200" s="149" t="n">
        <f aca="false">G200/$G$784</f>
        <v>0.00106628749854221</v>
      </c>
      <c r="I200" s="150" t="n">
        <f aca="false">H200+I199</f>
        <v>0.851074382160124</v>
      </c>
    </row>
    <row r="201" customFormat="false" ht="25.5" hidden="false" customHeight="false" outlineLevel="0" collapsed="false">
      <c r="A201" s="145" t="s">
        <v>991</v>
      </c>
      <c r="B201" s="145" t="s">
        <v>992</v>
      </c>
      <c r="C201" s="146" t="s">
        <v>17</v>
      </c>
      <c r="D201" s="146" t="s">
        <v>23</v>
      </c>
      <c r="E201" s="147" t="n">
        <v>1</v>
      </c>
      <c r="F201" s="147" t="n">
        <v>1405.34</v>
      </c>
      <c r="G201" s="148" t="n">
        <f aca="false">F201*E201</f>
        <v>1405.34</v>
      </c>
      <c r="H201" s="149" t="n">
        <f aca="false">G201/$G$784</f>
        <v>0.00106375931595629</v>
      </c>
      <c r="I201" s="150" t="n">
        <f aca="false">H201+I200</f>
        <v>0.85213814147608</v>
      </c>
    </row>
    <row r="202" customFormat="false" ht="25.5" hidden="false" customHeight="false" outlineLevel="0" collapsed="false">
      <c r="A202" s="145" t="s">
        <v>370</v>
      </c>
      <c r="B202" s="145" t="s">
        <v>371</v>
      </c>
      <c r="C202" s="146" t="s">
        <v>17</v>
      </c>
      <c r="D202" s="146" t="s">
        <v>23</v>
      </c>
      <c r="E202" s="147" t="n">
        <v>1</v>
      </c>
      <c r="F202" s="147" t="n">
        <v>1368.26</v>
      </c>
      <c r="G202" s="148" t="n">
        <f aca="false">F202*E202</f>
        <v>1368.26</v>
      </c>
      <c r="H202" s="149" t="n">
        <f aca="false">G202/$G$784</f>
        <v>0.00103569194760723</v>
      </c>
      <c r="I202" s="150" t="n">
        <f aca="false">H202+I201</f>
        <v>0.853173833423687</v>
      </c>
    </row>
    <row r="203" customFormat="false" ht="25.5" hidden="false" customHeight="false" outlineLevel="0" collapsed="false">
      <c r="A203" s="145" t="s">
        <v>1239</v>
      </c>
      <c r="B203" s="145" t="s">
        <v>713</v>
      </c>
      <c r="C203" s="146" t="s">
        <v>17</v>
      </c>
      <c r="D203" s="146" t="s">
        <v>23</v>
      </c>
      <c r="E203" s="147" t="n">
        <v>8</v>
      </c>
      <c r="F203" s="147" t="n">
        <v>170.85</v>
      </c>
      <c r="G203" s="148" t="n">
        <f aca="false">F203*E203</f>
        <v>1366.8</v>
      </c>
      <c r="H203" s="149" t="n">
        <f aca="false">G203/$G$784</f>
        <v>0.00103458681390201</v>
      </c>
      <c r="I203" s="150" t="n">
        <f aca="false">H203+I202</f>
        <v>0.854208420237589</v>
      </c>
    </row>
    <row r="204" customFormat="false" ht="76.5" hidden="false" customHeight="false" outlineLevel="0" collapsed="false">
      <c r="A204" s="145" t="s">
        <v>930</v>
      </c>
      <c r="B204" s="145" t="s">
        <v>931</v>
      </c>
      <c r="C204" s="146" t="s">
        <v>17</v>
      </c>
      <c r="D204" s="146" t="s">
        <v>23</v>
      </c>
      <c r="E204" s="147" t="n">
        <v>2</v>
      </c>
      <c r="F204" s="147" t="n">
        <v>678.5</v>
      </c>
      <c r="G204" s="148" t="n">
        <f aca="false">F204*E204</f>
        <v>1357</v>
      </c>
      <c r="H204" s="149" t="n">
        <f aca="false">G204/$G$784</f>
        <v>0.00102716879314094</v>
      </c>
      <c r="I204" s="150" t="n">
        <f aca="false">H204+I203</f>
        <v>0.85523558903073</v>
      </c>
    </row>
    <row r="205" customFormat="false" ht="15" hidden="false" customHeight="false" outlineLevel="0" collapsed="false">
      <c r="A205" s="145" t="s">
        <v>31</v>
      </c>
      <c r="B205" s="145" t="s">
        <v>32</v>
      </c>
      <c r="C205" s="146" t="s">
        <v>17</v>
      </c>
      <c r="D205" s="146" t="s">
        <v>18</v>
      </c>
      <c r="E205" s="147" t="n">
        <v>169.91</v>
      </c>
      <c r="F205" s="147" t="n">
        <v>7.88</v>
      </c>
      <c r="G205" s="148" t="n">
        <f aca="false">F205*E205</f>
        <v>1338.8908</v>
      </c>
      <c r="H205" s="149" t="n">
        <f aca="false">G205/$G$784</f>
        <v>0.00101346119910354</v>
      </c>
      <c r="I205" s="150" t="n">
        <f aca="false">H205+I204</f>
        <v>0.856249050229834</v>
      </c>
    </row>
    <row r="206" customFormat="false" ht="25.5" hidden="false" customHeight="false" outlineLevel="0" collapsed="false">
      <c r="A206" s="145" t="s">
        <v>832</v>
      </c>
      <c r="B206" s="145" t="s">
        <v>55</v>
      </c>
      <c r="C206" s="146" t="s">
        <v>17</v>
      </c>
      <c r="D206" s="146" t="s">
        <v>18</v>
      </c>
      <c r="E206" s="147" t="n">
        <v>88.88</v>
      </c>
      <c r="F206" s="147" t="n">
        <v>14.93</v>
      </c>
      <c r="G206" s="148" t="n">
        <f aca="false">F206*E206</f>
        <v>1326.9784</v>
      </c>
      <c r="H206" s="149" t="n">
        <f aca="false">G206/$G$784</f>
        <v>0.001004444216398</v>
      </c>
      <c r="I206" s="150" t="n">
        <f aca="false">H206+I205</f>
        <v>0.857253494446232</v>
      </c>
    </row>
    <row r="207" customFormat="false" ht="76.5" hidden="false" customHeight="false" outlineLevel="0" collapsed="false">
      <c r="A207" s="145" t="s">
        <v>881</v>
      </c>
      <c r="B207" s="145" t="s">
        <v>162</v>
      </c>
      <c r="C207" s="146" t="s">
        <v>17</v>
      </c>
      <c r="D207" s="146" t="s">
        <v>18</v>
      </c>
      <c r="E207" s="147" t="n">
        <v>16.44</v>
      </c>
      <c r="F207" s="147" t="n">
        <v>80.01</v>
      </c>
      <c r="G207" s="148" t="n">
        <f aca="false">F207*E207</f>
        <v>1315.3644</v>
      </c>
      <c r="H207" s="149" t="n">
        <f aca="false">G207/$G$784</f>
        <v>0.000995653104855233</v>
      </c>
      <c r="I207" s="150" t="n">
        <f aca="false">H207+I206</f>
        <v>0.858249147551087</v>
      </c>
    </row>
    <row r="208" customFormat="false" ht="25.5" hidden="false" customHeight="false" outlineLevel="0" collapsed="false">
      <c r="A208" s="145" t="s">
        <v>332</v>
      </c>
      <c r="B208" s="145" t="s">
        <v>333</v>
      </c>
      <c r="C208" s="146" t="s">
        <v>17</v>
      </c>
      <c r="D208" s="146" t="s">
        <v>23</v>
      </c>
      <c r="E208" s="147" t="n">
        <v>1</v>
      </c>
      <c r="F208" s="147" t="n">
        <v>1287.12</v>
      </c>
      <c r="G208" s="148" t="n">
        <f aca="false">F208*E208</f>
        <v>1287.12</v>
      </c>
      <c r="H208" s="149" t="n">
        <f aca="false">G208/$G$784</f>
        <v>0.000974273763469094</v>
      </c>
      <c r="I208" s="150" t="n">
        <f aca="false">H208+I207</f>
        <v>0.859223421314556</v>
      </c>
    </row>
    <row r="209" customFormat="false" ht="38.25" hidden="false" customHeight="false" outlineLevel="0" collapsed="false">
      <c r="A209" s="145" t="s">
        <v>167</v>
      </c>
      <c r="B209" s="145" t="s">
        <v>168</v>
      </c>
      <c r="C209" s="146" t="s">
        <v>17</v>
      </c>
      <c r="D209" s="146" t="s">
        <v>18</v>
      </c>
      <c r="E209" s="147" t="n">
        <v>3.45</v>
      </c>
      <c r="F209" s="147" t="n">
        <v>371.02</v>
      </c>
      <c r="G209" s="148" t="n">
        <f aca="false">F209*E209</f>
        <v>1280.019</v>
      </c>
      <c r="H209" s="149" t="n">
        <f aca="false">G209/$G$784</f>
        <v>0.00096889872618089</v>
      </c>
      <c r="I209" s="150" t="n">
        <f aca="false">H209+I208</f>
        <v>0.860192320040737</v>
      </c>
    </row>
    <row r="210" customFormat="false" ht="38.25" hidden="false" customHeight="false" outlineLevel="0" collapsed="false">
      <c r="A210" s="145" t="s">
        <v>272</v>
      </c>
      <c r="B210" s="145" t="s">
        <v>273</v>
      </c>
      <c r="C210" s="146" t="s">
        <v>17</v>
      </c>
      <c r="D210" s="146" t="s">
        <v>49</v>
      </c>
      <c r="E210" s="147" t="n">
        <v>4.36</v>
      </c>
      <c r="F210" s="147" t="n">
        <v>293.19</v>
      </c>
      <c r="G210" s="148" t="n">
        <f aca="false">F210*E210</f>
        <v>1278.3084</v>
      </c>
      <c r="H210" s="149" t="n">
        <f aca="false">G210/$G$784</f>
        <v>0.000967603903087635</v>
      </c>
      <c r="I210" s="150" t="n">
        <f aca="false">H210+I209</f>
        <v>0.861159923943825</v>
      </c>
    </row>
    <row r="211" customFormat="false" ht="38.25" hidden="false" customHeight="false" outlineLevel="0" collapsed="false">
      <c r="A211" s="145" t="s">
        <v>234</v>
      </c>
      <c r="B211" s="145" t="s">
        <v>235</v>
      </c>
      <c r="C211" s="146" t="s">
        <v>17</v>
      </c>
      <c r="D211" s="146" t="s">
        <v>23</v>
      </c>
      <c r="E211" s="147" t="n">
        <v>1</v>
      </c>
      <c r="F211" s="147" t="n">
        <v>1272.29</v>
      </c>
      <c r="G211" s="148" t="n">
        <f aca="false">F211*E211</f>
        <v>1272.29</v>
      </c>
      <c r="H211" s="149" t="n">
        <f aca="false">G211/$G$784</f>
        <v>0.000963048330011261</v>
      </c>
      <c r="I211" s="150" t="n">
        <f aca="false">H211+I210</f>
        <v>0.862122972273836</v>
      </c>
    </row>
    <row r="212" customFormat="false" ht="51" hidden="false" customHeight="false" outlineLevel="0" collapsed="false">
      <c r="A212" s="145" t="s">
        <v>196</v>
      </c>
      <c r="B212" s="145" t="s">
        <v>197</v>
      </c>
      <c r="C212" s="146" t="s">
        <v>17</v>
      </c>
      <c r="D212" s="146" t="s">
        <v>18</v>
      </c>
      <c r="E212" s="147" t="n">
        <v>421.92</v>
      </c>
      <c r="F212" s="147" t="n">
        <v>3.01</v>
      </c>
      <c r="G212" s="148" t="n">
        <f aca="false">F212*E212</f>
        <v>1269.9792</v>
      </c>
      <c r="H212" s="149" t="n">
        <f aca="false">G212/$G$784</f>
        <v>0.000961299190993435</v>
      </c>
      <c r="I212" s="150" t="n">
        <f aca="false">H212+I211</f>
        <v>0.863084271464829</v>
      </c>
    </row>
    <row r="213" customFormat="false" ht="38.25" hidden="false" customHeight="false" outlineLevel="0" collapsed="false">
      <c r="A213" s="145" t="s">
        <v>426</v>
      </c>
      <c r="B213" s="145" t="s">
        <v>427</v>
      </c>
      <c r="C213" s="146" t="s">
        <v>17</v>
      </c>
      <c r="D213" s="146" t="s">
        <v>49</v>
      </c>
      <c r="E213" s="147" t="n">
        <v>277.5</v>
      </c>
      <c r="F213" s="147" t="n">
        <v>4.56</v>
      </c>
      <c r="G213" s="148" t="n">
        <f aca="false">F213*E213</f>
        <v>1265.4</v>
      </c>
      <c r="H213" s="149" t="n">
        <f aca="false">G213/$G$784</f>
        <v>0.000957833007251687</v>
      </c>
      <c r="I213" s="150" t="n">
        <f aca="false">H213+I212</f>
        <v>0.864042104472081</v>
      </c>
    </row>
    <row r="214" customFormat="false" ht="15" hidden="false" customHeight="false" outlineLevel="0" collapsed="false">
      <c r="A214" s="145" t="s">
        <v>1332</v>
      </c>
      <c r="B214" s="145" t="s">
        <v>1331</v>
      </c>
      <c r="C214" s="146" t="s">
        <v>17</v>
      </c>
      <c r="D214" s="146" t="s">
        <v>23</v>
      </c>
      <c r="E214" s="147" t="n">
        <v>1</v>
      </c>
      <c r="F214" s="147" t="n">
        <v>1256.5</v>
      </c>
      <c r="G214" s="148" t="n">
        <f aca="false">F214*E214</f>
        <v>1256.5</v>
      </c>
      <c r="H214" s="149" t="n">
        <f aca="false">G214/$G$784</f>
        <v>0.000951096233295199</v>
      </c>
      <c r="I214" s="150" t="n">
        <f aca="false">H214+I213</f>
        <v>0.864993200705376</v>
      </c>
    </row>
    <row r="215" customFormat="false" ht="76.5" hidden="false" customHeight="false" outlineLevel="0" collapsed="false">
      <c r="A215" s="145" t="s">
        <v>1215</v>
      </c>
      <c r="B215" s="145" t="s">
        <v>682</v>
      </c>
      <c r="C215" s="146" t="s">
        <v>17</v>
      </c>
      <c r="D215" s="146" t="s">
        <v>23</v>
      </c>
      <c r="E215" s="147" t="n">
        <v>8</v>
      </c>
      <c r="F215" s="147" t="n">
        <v>156.72</v>
      </c>
      <c r="G215" s="148" t="n">
        <f aca="false">F215*E215</f>
        <v>1253.76</v>
      </c>
      <c r="H215" s="149" t="n">
        <f aca="false">G215/$G$784</f>
        <v>0.000949022215245674</v>
      </c>
      <c r="I215" s="150" t="n">
        <f aca="false">H215+I214</f>
        <v>0.865942222920622</v>
      </c>
    </row>
    <row r="216" customFormat="false" ht="25.5" hidden="false" customHeight="false" outlineLevel="0" collapsed="false">
      <c r="A216" s="145" t="s">
        <v>989</v>
      </c>
      <c r="B216" s="145" t="s">
        <v>990</v>
      </c>
      <c r="C216" s="146" t="s">
        <v>17</v>
      </c>
      <c r="D216" s="146" t="s">
        <v>23</v>
      </c>
      <c r="E216" s="147" t="n">
        <v>1</v>
      </c>
      <c r="F216" s="147" t="n">
        <v>1245.06</v>
      </c>
      <c r="G216" s="148" t="n">
        <f aca="false">F216*E216</f>
        <v>1245.06</v>
      </c>
      <c r="H216" s="149" t="n">
        <f aca="false">G216/$G$784</f>
        <v>0.000942436829467983</v>
      </c>
      <c r="I216" s="150" t="n">
        <f aca="false">H216+I215</f>
        <v>0.86688465975009</v>
      </c>
    </row>
    <row r="217" customFormat="false" ht="25.5" hidden="false" customHeight="false" outlineLevel="0" collapsed="false">
      <c r="A217" s="145" t="s">
        <v>1175</v>
      </c>
      <c r="B217" s="145" t="s">
        <v>636</v>
      </c>
      <c r="C217" s="146" t="s">
        <v>17</v>
      </c>
      <c r="D217" s="146" t="s">
        <v>23</v>
      </c>
      <c r="E217" s="147" t="n">
        <v>2</v>
      </c>
      <c r="F217" s="147" t="n">
        <v>620.52</v>
      </c>
      <c r="G217" s="148" t="n">
        <f aca="false">F217*E217</f>
        <v>1241.04</v>
      </c>
      <c r="H217" s="149" t="n">
        <f aca="false">G217/$G$784</f>
        <v>0.000939393927074154</v>
      </c>
      <c r="I217" s="150" t="n">
        <f aca="false">H217+I216</f>
        <v>0.867824053677164</v>
      </c>
    </row>
    <row r="218" customFormat="false" ht="63.75" hidden="false" customHeight="false" outlineLevel="0" collapsed="false">
      <c r="A218" s="145" t="s">
        <v>1303</v>
      </c>
      <c r="B218" s="145" t="s">
        <v>199</v>
      </c>
      <c r="C218" s="146" t="s">
        <v>17</v>
      </c>
      <c r="D218" s="146" t="s">
        <v>18</v>
      </c>
      <c r="E218" s="147" t="n">
        <v>188.14</v>
      </c>
      <c r="F218" s="147" t="n">
        <v>6.54</v>
      </c>
      <c r="G218" s="148" t="n">
        <f aca="false">F218*E218</f>
        <v>1230.4356</v>
      </c>
      <c r="H218" s="149" t="n">
        <f aca="false">G218/$G$784</f>
        <v>0.000931367023057953</v>
      </c>
      <c r="I218" s="150" t="n">
        <f aca="false">H218+I217</f>
        <v>0.868755420700222</v>
      </c>
    </row>
    <row r="219" customFormat="false" ht="38.25" hidden="false" customHeight="false" outlineLevel="0" collapsed="false">
      <c r="A219" s="145" t="s">
        <v>210</v>
      </c>
      <c r="B219" s="145" t="s">
        <v>211</v>
      </c>
      <c r="C219" s="146" t="s">
        <v>17</v>
      </c>
      <c r="D219" s="146" t="s">
        <v>23</v>
      </c>
      <c r="E219" s="147" t="n">
        <v>11</v>
      </c>
      <c r="F219" s="147" t="n">
        <v>111.1</v>
      </c>
      <c r="G219" s="148" t="n">
        <f aca="false">F219*E219</f>
        <v>1222.1</v>
      </c>
      <c r="H219" s="149" t="n">
        <f aca="false">G219/$G$784</f>
        <v>0.000925057466542032</v>
      </c>
      <c r="I219" s="150" t="n">
        <f aca="false">H219+I218</f>
        <v>0.869680478166764</v>
      </c>
    </row>
    <row r="220" customFormat="false" ht="38.25" hidden="false" customHeight="false" outlineLevel="0" collapsed="false">
      <c r="A220" s="145" t="s">
        <v>1131</v>
      </c>
      <c r="B220" s="145" t="s">
        <v>425</v>
      </c>
      <c r="C220" s="146" t="s">
        <v>17</v>
      </c>
      <c r="D220" s="146" t="s">
        <v>49</v>
      </c>
      <c r="E220" s="147" t="n">
        <v>375</v>
      </c>
      <c r="F220" s="147" t="n">
        <v>3.22</v>
      </c>
      <c r="G220" s="148" t="n">
        <f aca="false">F220*E220</f>
        <v>1207.5</v>
      </c>
      <c r="H220" s="149" t="n">
        <f aca="false">G220/$G$784</f>
        <v>0.000914006129489816</v>
      </c>
      <c r="I220" s="150" t="n">
        <f aca="false">H220+I219</f>
        <v>0.870594484296254</v>
      </c>
    </row>
    <row r="221" customFormat="false" ht="38.25" hidden="false" customHeight="false" outlineLevel="0" collapsed="false">
      <c r="A221" s="145" t="s">
        <v>979</v>
      </c>
      <c r="B221" s="145" t="s">
        <v>980</v>
      </c>
      <c r="C221" s="146" t="s">
        <v>17</v>
      </c>
      <c r="D221" s="146" t="s">
        <v>23</v>
      </c>
      <c r="E221" s="147" t="n">
        <v>1</v>
      </c>
      <c r="F221" s="147" t="n">
        <v>1173.75</v>
      </c>
      <c r="G221" s="148" t="n">
        <f aca="false">F221*E221</f>
        <v>1173.75</v>
      </c>
      <c r="H221" s="149" t="n">
        <f aca="false">G221/$G$784</f>
        <v>0.00088845937431774</v>
      </c>
      <c r="I221" s="150" t="n">
        <f aca="false">H221+I220</f>
        <v>0.871482943670571</v>
      </c>
    </row>
    <row r="222" customFormat="false" ht="25.5" hidden="false" customHeight="false" outlineLevel="0" collapsed="false">
      <c r="A222" s="145" t="s">
        <v>937</v>
      </c>
      <c r="B222" s="145" t="s">
        <v>938</v>
      </c>
      <c r="C222" s="146" t="s">
        <v>17</v>
      </c>
      <c r="D222" s="146" t="s">
        <v>23</v>
      </c>
      <c r="E222" s="147" t="n">
        <v>3</v>
      </c>
      <c r="F222" s="147" t="n">
        <v>389.91</v>
      </c>
      <c r="G222" s="148" t="n">
        <f aca="false">F222*E222</f>
        <v>1169.73</v>
      </c>
      <c r="H222" s="149" t="n">
        <f aca="false">G222/$G$784</f>
        <v>0.00088541647192391</v>
      </c>
      <c r="I222" s="150" t="n">
        <f aca="false">H222+I221</f>
        <v>0.872368360142495</v>
      </c>
    </row>
    <row r="223" customFormat="false" ht="51" hidden="false" customHeight="false" outlineLevel="0" collapsed="false">
      <c r="A223" s="145" t="s">
        <v>932</v>
      </c>
      <c r="B223" s="145" t="s">
        <v>933</v>
      </c>
      <c r="C223" s="146" t="s">
        <v>17</v>
      </c>
      <c r="D223" s="146" t="s">
        <v>23</v>
      </c>
      <c r="E223" s="147" t="n">
        <v>12</v>
      </c>
      <c r="F223" s="147" t="n">
        <v>96.78</v>
      </c>
      <c r="G223" s="148" t="n">
        <f aca="false">F223*E223</f>
        <v>1161.36</v>
      </c>
      <c r="H223" s="149" t="n">
        <f aca="false">G223/$G$784</f>
        <v>0.000879080876641236</v>
      </c>
      <c r="I223" s="150" t="n">
        <f aca="false">H223+I222</f>
        <v>0.873247441019137</v>
      </c>
    </row>
    <row r="224" customFormat="false" ht="25.5" hidden="false" customHeight="false" outlineLevel="0" collapsed="false">
      <c r="A224" s="145" t="s">
        <v>848</v>
      </c>
      <c r="B224" s="145" t="s">
        <v>73</v>
      </c>
      <c r="C224" s="146" t="s">
        <v>17</v>
      </c>
      <c r="D224" s="146" t="s">
        <v>28</v>
      </c>
      <c r="E224" s="147" t="n">
        <v>72</v>
      </c>
      <c r="F224" s="147" t="n">
        <v>15.89</v>
      </c>
      <c r="G224" s="148" t="n">
        <f aca="false">F224*E224</f>
        <v>1144.08</v>
      </c>
      <c r="H224" s="149" t="n">
        <f aca="false">G224/$G$784</f>
        <v>0.000866000937993133</v>
      </c>
      <c r="I224" s="150" t="n">
        <f aca="false">H224+I223</f>
        <v>0.87411344195713</v>
      </c>
    </row>
    <row r="225" customFormat="false" ht="51" hidden="false" customHeight="false" outlineLevel="0" collapsed="false">
      <c r="A225" s="145" t="s">
        <v>169</v>
      </c>
      <c r="B225" s="145" t="s">
        <v>170</v>
      </c>
      <c r="C225" s="146" t="s">
        <v>17</v>
      </c>
      <c r="D225" s="146" t="s">
        <v>18</v>
      </c>
      <c r="E225" s="147" t="n">
        <v>25.53</v>
      </c>
      <c r="F225" s="147" t="n">
        <v>44.59</v>
      </c>
      <c r="G225" s="148" t="n">
        <f aca="false">F225*E225</f>
        <v>1138.3827</v>
      </c>
      <c r="H225" s="149" t="n">
        <f aca="false">G225/$G$784</f>
        <v>0.000861688418637819</v>
      </c>
      <c r="I225" s="150" t="n">
        <f aca="false">H225+I224</f>
        <v>0.874975130375768</v>
      </c>
    </row>
    <row r="226" customFormat="false" ht="25.5" hidden="false" customHeight="false" outlineLevel="0" collapsed="false">
      <c r="A226" s="145" t="s">
        <v>1262</v>
      </c>
      <c r="B226" s="145" t="s">
        <v>1263</v>
      </c>
      <c r="C226" s="146" t="s">
        <v>17</v>
      </c>
      <c r="D226" s="146" t="s">
        <v>23</v>
      </c>
      <c r="E226" s="147" t="n">
        <v>1</v>
      </c>
      <c r="F226" s="147" t="n">
        <v>1118.36</v>
      </c>
      <c r="G226" s="148" t="n">
        <f aca="false">F226*E226</f>
        <v>1118.36</v>
      </c>
      <c r="H226" s="149" t="n">
        <f aca="false">G226/$G$784</f>
        <v>0.000846532418199776</v>
      </c>
      <c r="I226" s="150" t="n">
        <f aca="false">H226+I225</f>
        <v>0.875821662793967</v>
      </c>
    </row>
    <row r="227" customFormat="false" ht="63.75" hidden="false" customHeight="false" outlineLevel="0" collapsed="false">
      <c r="A227" s="145" t="s">
        <v>198</v>
      </c>
      <c r="B227" s="145" t="s">
        <v>199</v>
      </c>
      <c r="C227" s="146" t="s">
        <v>17</v>
      </c>
      <c r="D227" s="146" t="s">
        <v>18</v>
      </c>
      <c r="E227" s="147" t="n">
        <v>170.81</v>
      </c>
      <c r="F227" s="147" t="n">
        <v>6.54</v>
      </c>
      <c r="G227" s="148" t="n">
        <f aca="false">F227*E227</f>
        <v>1117.0974</v>
      </c>
      <c r="H227" s="149" t="n">
        <f aca="false">G227/$G$784</f>
        <v>0.000845576704627028</v>
      </c>
      <c r="I227" s="150" t="n">
        <f aca="false">H227+I226</f>
        <v>0.876667239498594</v>
      </c>
    </row>
    <row r="228" customFormat="false" ht="25.5" hidden="false" customHeight="false" outlineLevel="0" collapsed="false">
      <c r="A228" s="145" t="s">
        <v>943</v>
      </c>
      <c r="B228" s="145" t="s">
        <v>944</v>
      </c>
      <c r="C228" s="146" t="s">
        <v>17</v>
      </c>
      <c r="D228" s="146" t="s">
        <v>23</v>
      </c>
      <c r="E228" s="147" t="n">
        <v>3</v>
      </c>
      <c r="F228" s="147" t="n">
        <v>367.06</v>
      </c>
      <c r="G228" s="148" t="n">
        <f aca="false">F228*E228</f>
        <v>1101.18</v>
      </c>
      <c r="H228" s="149" t="n">
        <f aca="false">G228/$G$784</f>
        <v>0.000833528173641073</v>
      </c>
      <c r="I228" s="150" t="n">
        <f aca="false">H228+I227</f>
        <v>0.877500767672235</v>
      </c>
    </row>
    <row r="229" customFormat="false" ht="38.25" hidden="false" customHeight="false" outlineLevel="0" collapsed="false">
      <c r="A229" s="145" t="s">
        <v>236</v>
      </c>
      <c r="B229" s="145" t="s">
        <v>237</v>
      </c>
      <c r="C229" s="146" t="s">
        <v>17</v>
      </c>
      <c r="D229" s="146" t="s">
        <v>23</v>
      </c>
      <c r="E229" s="147" t="n">
        <v>1</v>
      </c>
      <c r="F229" s="147" t="n">
        <v>1091.96</v>
      </c>
      <c r="G229" s="148" t="n">
        <f aca="false">F229*E229</f>
        <v>1091.96</v>
      </c>
      <c r="H229" s="149" t="n">
        <f aca="false">G229/$G$784</f>
        <v>0.000826549178598509</v>
      </c>
      <c r="I229" s="150" t="n">
        <f aca="false">H229+I228</f>
        <v>0.878327316850834</v>
      </c>
    </row>
    <row r="230" customFormat="false" ht="38.25" hidden="false" customHeight="false" outlineLevel="0" collapsed="false">
      <c r="A230" s="145" t="s">
        <v>976</v>
      </c>
      <c r="B230" s="145" t="s">
        <v>237</v>
      </c>
      <c r="C230" s="146" t="s">
        <v>17</v>
      </c>
      <c r="D230" s="146" t="s">
        <v>23</v>
      </c>
      <c r="E230" s="147" t="n">
        <v>1</v>
      </c>
      <c r="F230" s="147" t="n">
        <v>1091.96</v>
      </c>
      <c r="G230" s="148" t="n">
        <f aca="false">F230*E230</f>
        <v>1091.96</v>
      </c>
      <c r="H230" s="149" t="n">
        <f aca="false">G230/$G$784</f>
        <v>0.000826549178598509</v>
      </c>
      <c r="I230" s="150" t="n">
        <f aca="false">H230+I229</f>
        <v>0.879153866029432</v>
      </c>
    </row>
    <row r="231" customFormat="false" ht="38.25" hidden="false" customHeight="false" outlineLevel="0" collapsed="false">
      <c r="A231" s="145" t="s">
        <v>901</v>
      </c>
      <c r="B231" s="145" t="s">
        <v>902</v>
      </c>
      <c r="C231" s="146" t="s">
        <v>17</v>
      </c>
      <c r="D231" s="146" t="s">
        <v>18</v>
      </c>
      <c r="E231" s="147" t="n">
        <v>10.56</v>
      </c>
      <c r="F231" s="147" t="n">
        <v>103.16</v>
      </c>
      <c r="G231" s="148" t="n">
        <f aca="false">F231*E231</f>
        <v>1089.3696</v>
      </c>
      <c r="H231" s="149" t="n">
        <f aca="false">G231/$G$784</f>
        <v>0.000824588398906723</v>
      </c>
      <c r="I231" s="150" t="n">
        <f aca="false">H231+I230</f>
        <v>0.879978454428339</v>
      </c>
    </row>
    <row r="232" customFormat="false" ht="25.5" hidden="false" customHeight="false" outlineLevel="0" collapsed="false">
      <c r="A232" s="145" t="s">
        <v>1206</v>
      </c>
      <c r="B232" s="145" t="s">
        <v>670</v>
      </c>
      <c r="C232" s="146" t="s">
        <v>17</v>
      </c>
      <c r="D232" s="146" t="s">
        <v>49</v>
      </c>
      <c r="E232" s="147" t="n">
        <v>63</v>
      </c>
      <c r="F232" s="147" t="n">
        <v>16.9</v>
      </c>
      <c r="G232" s="148" t="n">
        <f aca="false">F232*E232</f>
        <v>1064.7</v>
      </c>
      <c r="H232" s="149" t="n">
        <f aca="false">G232/$G$784</f>
        <v>0.000805914969828411</v>
      </c>
      <c r="I232" s="150" t="n">
        <f aca="false">H232+I231</f>
        <v>0.880784369398167</v>
      </c>
    </row>
    <row r="233" customFormat="false" ht="38.25" hidden="false" customHeight="false" outlineLevel="0" collapsed="false">
      <c r="A233" s="145" t="s">
        <v>1073</v>
      </c>
      <c r="B233" s="145" t="s">
        <v>407</v>
      </c>
      <c r="C233" s="146" t="s">
        <v>17</v>
      </c>
      <c r="D233" s="146" t="s">
        <v>23</v>
      </c>
      <c r="E233" s="147" t="n">
        <v>85</v>
      </c>
      <c r="F233" s="147" t="n">
        <v>12.48</v>
      </c>
      <c r="G233" s="148" t="n">
        <f aca="false">F233*E233</f>
        <v>1060.8</v>
      </c>
      <c r="H233" s="149" t="n">
        <f aca="false">G233/$G$784</f>
        <v>0.00080296290034186</v>
      </c>
      <c r="I233" s="150" t="n">
        <f aca="false">H233+I232</f>
        <v>0.881587332298509</v>
      </c>
    </row>
    <row r="234" customFormat="false" ht="25.5" hidden="false" customHeight="false" outlineLevel="0" collapsed="false">
      <c r="A234" s="145" t="s">
        <v>952</v>
      </c>
      <c r="B234" s="145" t="s">
        <v>953</v>
      </c>
      <c r="C234" s="146" t="s">
        <v>17</v>
      </c>
      <c r="D234" s="146" t="s">
        <v>23</v>
      </c>
      <c r="E234" s="147" t="n">
        <v>1</v>
      </c>
      <c r="F234" s="147" t="n">
        <v>1058</v>
      </c>
      <c r="G234" s="148" t="n">
        <f aca="false">F234*E234</f>
        <v>1058</v>
      </c>
      <c r="H234" s="149" t="n">
        <f aca="false">G234/$G$784</f>
        <v>0.000800843465838696</v>
      </c>
      <c r="I234" s="150" t="n">
        <f aca="false">H234+I233</f>
        <v>0.882388175764348</v>
      </c>
    </row>
    <row r="235" customFormat="false" ht="15" hidden="false" customHeight="false" outlineLevel="0" collapsed="false">
      <c r="A235" s="145" t="s">
        <v>714</v>
      </c>
      <c r="B235" s="145" t="s">
        <v>715</v>
      </c>
      <c r="C235" s="146" t="s">
        <v>17</v>
      </c>
      <c r="D235" s="146" t="s">
        <v>18</v>
      </c>
      <c r="E235" s="147" t="n">
        <v>3.6</v>
      </c>
      <c r="F235" s="147" t="n">
        <v>292.07</v>
      </c>
      <c r="G235" s="148" t="n">
        <f aca="false">F235*E235</f>
        <v>1051.452</v>
      </c>
      <c r="H235" s="149" t="n">
        <f aca="false">G235/$G$784</f>
        <v>0.000795887016864866</v>
      </c>
      <c r="I235" s="150" t="n">
        <f aca="false">H235+I234</f>
        <v>0.883184062781213</v>
      </c>
    </row>
    <row r="236" customFormat="false" ht="25.5" hidden="false" customHeight="false" outlineLevel="0" collapsed="false">
      <c r="A236" s="145" t="s">
        <v>768</v>
      </c>
      <c r="B236" s="145" t="s">
        <v>323</v>
      </c>
      <c r="C236" s="146" t="s">
        <v>17</v>
      </c>
      <c r="D236" s="146" t="s">
        <v>18</v>
      </c>
      <c r="E236" s="147" t="n">
        <v>406.61</v>
      </c>
      <c r="F236" s="147" t="n">
        <v>2.58</v>
      </c>
      <c r="G236" s="148" t="n">
        <f aca="false">F236*E236</f>
        <v>1049.0538</v>
      </c>
      <c r="H236" s="149" t="n">
        <f aca="false">G236/$G$784</f>
        <v>0.000794071721212905</v>
      </c>
      <c r="I236" s="150" t="n">
        <f aca="false">H236+I235</f>
        <v>0.883978134502426</v>
      </c>
    </row>
    <row r="237" customFormat="false" ht="38.25" hidden="false" customHeight="false" outlineLevel="0" collapsed="false">
      <c r="A237" s="145" t="s">
        <v>309</v>
      </c>
      <c r="B237" s="145" t="s">
        <v>310</v>
      </c>
      <c r="C237" s="146" t="s">
        <v>17</v>
      </c>
      <c r="D237" s="146" t="s">
        <v>23</v>
      </c>
      <c r="E237" s="147" t="n">
        <v>1</v>
      </c>
      <c r="F237" s="147" t="n">
        <v>1047.45</v>
      </c>
      <c r="G237" s="148" t="n">
        <f aca="false">F237*E237</f>
        <v>1047.45</v>
      </c>
      <c r="H237" s="149" t="n">
        <f aca="false">G237/$G$784</f>
        <v>0.000792857739407128</v>
      </c>
      <c r="I237" s="150" t="n">
        <f aca="false">H237+I236</f>
        <v>0.884770992241833</v>
      </c>
    </row>
    <row r="238" customFormat="false" ht="15" hidden="false" customHeight="false" outlineLevel="0" collapsed="false">
      <c r="A238" s="145" t="s">
        <v>1335</v>
      </c>
      <c r="B238" s="145" t="s">
        <v>1336</v>
      </c>
      <c r="C238" s="146" t="s">
        <v>17</v>
      </c>
      <c r="D238" s="146" t="s">
        <v>18</v>
      </c>
      <c r="E238" s="147" t="n">
        <v>87.9</v>
      </c>
      <c r="F238" s="147" t="n">
        <v>11.83</v>
      </c>
      <c r="G238" s="148" t="n">
        <f aca="false">F238*E238</f>
        <v>1039.857</v>
      </c>
      <c r="H238" s="149" t="n">
        <f aca="false">G238/$G$784</f>
        <v>0.000787110287199082</v>
      </c>
      <c r="I238" s="150" t="n">
        <f aca="false">H238+I237</f>
        <v>0.885558102529032</v>
      </c>
    </row>
    <row r="239" customFormat="false" ht="25.5" hidden="false" customHeight="false" outlineLevel="0" collapsed="false">
      <c r="A239" s="145" t="s">
        <v>935</v>
      </c>
      <c r="B239" s="145" t="s">
        <v>217</v>
      </c>
      <c r="C239" s="146" t="s">
        <v>17</v>
      </c>
      <c r="D239" s="146" t="s">
        <v>49</v>
      </c>
      <c r="E239" s="147" t="n">
        <v>31.2</v>
      </c>
      <c r="F239" s="147" t="n">
        <v>32.93</v>
      </c>
      <c r="G239" s="148" t="n">
        <f aca="false">F239*E239</f>
        <v>1027.416</v>
      </c>
      <c r="H239" s="149" t="n">
        <f aca="false">G239/$G$784</f>
        <v>0.000777693185536984</v>
      </c>
      <c r="I239" s="150" t="n">
        <f aca="false">H239+I238</f>
        <v>0.886335795714569</v>
      </c>
    </row>
    <row r="240" customFormat="false" ht="15" hidden="false" customHeight="false" outlineLevel="0" collapsed="false">
      <c r="A240" s="145" t="s">
        <v>58</v>
      </c>
      <c r="B240" s="145" t="s">
        <v>59</v>
      </c>
      <c r="C240" s="146" t="s">
        <v>17</v>
      </c>
      <c r="D240" s="146" t="s">
        <v>49</v>
      </c>
      <c r="E240" s="147" t="n">
        <v>110.5</v>
      </c>
      <c r="F240" s="147" t="n">
        <v>9.22</v>
      </c>
      <c r="G240" s="148" t="n">
        <f aca="false">F240*E240</f>
        <v>1018.81</v>
      </c>
      <c r="H240" s="149" t="n">
        <f aca="false">G240/$G$784</f>
        <v>0.000771178952203328</v>
      </c>
      <c r="I240" s="150" t="n">
        <f aca="false">H240+I239</f>
        <v>0.887106974666772</v>
      </c>
    </row>
    <row r="241" customFormat="false" ht="15" hidden="false" customHeight="false" outlineLevel="0" collapsed="false">
      <c r="A241" s="145" t="s">
        <v>15</v>
      </c>
      <c r="B241" s="145" t="s">
        <v>16</v>
      </c>
      <c r="C241" s="146" t="s">
        <v>17</v>
      </c>
      <c r="D241" s="146" t="s">
        <v>18</v>
      </c>
      <c r="E241" s="147" t="n">
        <v>3.6</v>
      </c>
      <c r="F241" s="147" t="n">
        <v>282.69</v>
      </c>
      <c r="G241" s="148" t="n">
        <f aca="false">F241*E241</f>
        <v>1017.684</v>
      </c>
      <c r="H241" s="149" t="n">
        <f aca="false">G241/G784</f>
        <v>0.000770326636756699</v>
      </c>
      <c r="I241" s="150" t="n">
        <f aca="false">H241+I240</f>
        <v>0.887877301303529</v>
      </c>
    </row>
    <row r="242" customFormat="false" ht="38.25" hidden="false" customHeight="false" outlineLevel="0" collapsed="false">
      <c r="A242" s="145" t="s">
        <v>560</v>
      </c>
      <c r="B242" s="145" t="s">
        <v>413</v>
      </c>
      <c r="C242" s="146" t="s">
        <v>17</v>
      </c>
      <c r="D242" s="146" t="s">
        <v>49</v>
      </c>
      <c r="E242" s="147" t="n">
        <v>147.5</v>
      </c>
      <c r="F242" s="147" t="n">
        <v>6.8</v>
      </c>
      <c r="G242" s="148" t="n">
        <f aca="false">F242*E242</f>
        <v>1003</v>
      </c>
      <c r="H242" s="149" t="n">
        <f aca="false">G242/$G$784</f>
        <v>0.000759211716669387</v>
      </c>
      <c r="I242" s="150" t="n">
        <f aca="false">H242+I241</f>
        <v>0.888636513020198</v>
      </c>
    </row>
    <row r="243" customFormat="false" ht="63.75" hidden="false" customHeight="false" outlineLevel="0" collapsed="false">
      <c r="A243" s="145" t="s">
        <v>797</v>
      </c>
      <c r="B243" s="145" t="s">
        <v>199</v>
      </c>
      <c r="C243" s="146" t="s">
        <v>17</v>
      </c>
      <c r="D243" s="146" t="s">
        <v>18</v>
      </c>
      <c r="E243" s="147" t="n">
        <v>150.76</v>
      </c>
      <c r="F243" s="147" t="n">
        <v>6.54</v>
      </c>
      <c r="G243" s="148" t="n">
        <f aca="false">E243*F243</f>
        <v>985.9704</v>
      </c>
      <c r="H243" s="149" t="n">
        <f aca="false">G243/$G$784</f>
        <v>0.000746321316021139</v>
      </c>
      <c r="I243" s="150" t="n">
        <f aca="false">H243+I242</f>
        <v>0.88938283433622</v>
      </c>
    </row>
    <row r="244" customFormat="false" ht="25.5" hidden="false" customHeight="false" outlineLevel="0" collapsed="false">
      <c r="A244" s="145" t="s">
        <v>1256</v>
      </c>
      <c r="B244" s="145" t="s">
        <v>1257</v>
      </c>
      <c r="C244" s="146" t="s">
        <v>17</v>
      </c>
      <c r="D244" s="146" t="s">
        <v>23</v>
      </c>
      <c r="E244" s="147" t="n">
        <v>1</v>
      </c>
      <c r="F244" s="147" t="n">
        <v>983.33</v>
      </c>
      <c r="G244" s="148" t="n">
        <f aca="false">F244*E244</f>
        <v>983.33</v>
      </c>
      <c r="H244" s="149" t="n">
        <f aca="false">G244/$G$784</f>
        <v>0.000744322689284655</v>
      </c>
      <c r="I244" s="150" t="n">
        <f aca="false">H244+I243</f>
        <v>0.890127157025504</v>
      </c>
    </row>
    <row r="245" customFormat="false" ht="25.5" hidden="false" customHeight="false" outlineLevel="0" collapsed="false">
      <c r="A245" s="145" t="s">
        <v>622</v>
      </c>
      <c r="B245" s="145" t="s">
        <v>623</v>
      </c>
      <c r="C245" s="146" t="s">
        <v>17</v>
      </c>
      <c r="D245" s="146" t="s">
        <v>23</v>
      </c>
      <c r="E245" s="147" t="n">
        <v>1</v>
      </c>
      <c r="F245" s="147" t="n">
        <v>982.25</v>
      </c>
      <c r="G245" s="148" t="n">
        <f aca="false">F245*E245</f>
        <v>982.25</v>
      </c>
      <c r="H245" s="149" t="n">
        <f aca="false">G245/$G$784</f>
        <v>0.000743505193119148</v>
      </c>
      <c r="I245" s="150" t="n">
        <f aca="false">H245+I244</f>
        <v>0.890870662218624</v>
      </c>
    </row>
    <row r="246" customFormat="false" ht="38.25" hidden="false" customHeight="false" outlineLevel="0" collapsed="false">
      <c r="A246" s="145" t="s">
        <v>279</v>
      </c>
      <c r="B246" s="145" t="s">
        <v>280</v>
      </c>
      <c r="C246" s="146" t="s">
        <v>17</v>
      </c>
      <c r="D246" s="146" t="s">
        <v>18</v>
      </c>
      <c r="E246" s="147" t="n">
        <v>99.39</v>
      </c>
      <c r="F246" s="147" t="n">
        <v>9.63</v>
      </c>
      <c r="G246" s="148" t="n">
        <f aca="false">F246*E246</f>
        <v>957.1257</v>
      </c>
      <c r="H246" s="149" t="n">
        <f aca="false">G246/$G$784</f>
        <v>0.00072448758301634</v>
      </c>
      <c r="I246" s="150" t="n">
        <f aca="false">H246+I245</f>
        <v>0.89159514980164</v>
      </c>
    </row>
    <row r="247" customFormat="false" ht="15" hidden="false" customHeight="false" outlineLevel="0" collapsed="false">
      <c r="A247" s="145" t="s">
        <v>829</v>
      </c>
      <c r="B247" s="145" t="s">
        <v>46</v>
      </c>
      <c r="C247" s="146" t="s">
        <v>17</v>
      </c>
      <c r="D247" s="146" t="s">
        <v>18</v>
      </c>
      <c r="E247" s="147" t="n">
        <v>60.53</v>
      </c>
      <c r="F247" s="147" t="n">
        <v>15.75</v>
      </c>
      <c r="G247" s="148" t="n">
        <f aca="false">F247*E247</f>
        <v>953.3475</v>
      </c>
      <c r="H247" s="149" t="n">
        <f aca="false">G247/$G$784</f>
        <v>0.000721627708930676</v>
      </c>
      <c r="I247" s="150" t="n">
        <f aca="false">H247+I246</f>
        <v>0.892316777510571</v>
      </c>
    </row>
    <row r="248" customFormat="false" ht="63.75" hidden="false" customHeight="false" outlineLevel="0" collapsed="false">
      <c r="A248" s="145" t="s">
        <v>482</v>
      </c>
      <c r="B248" s="145" t="s">
        <v>483</v>
      </c>
      <c r="C248" s="146" t="s">
        <v>17</v>
      </c>
      <c r="D248" s="146" t="s">
        <v>23</v>
      </c>
      <c r="E248" s="147" t="n">
        <v>8</v>
      </c>
      <c r="F248" s="147" t="n">
        <v>118.69</v>
      </c>
      <c r="G248" s="148" t="n">
        <f aca="false">F248*E248</f>
        <v>949.52</v>
      </c>
      <c r="H248" s="149" t="n">
        <f aca="false">G248/$G$784</f>
        <v>0.00071873051765894</v>
      </c>
      <c r="I248" s="150" t="n">
        <f aca="false">H248+I247</f>
        <v>0.89303550802823</v>
      </c>
    </row>
    <row r="249" customFormat="false" ht="63.75" hidden="false" customHeight="false" outlineLevel="0" collapsed="false">
      <c r="A249" s="145" t="s">
        <v>1112</v>
      </c>
      <c r="B249" s="145" t="s">
        <v>483</v>
      </c>
      <c r="C249" s="146" t="s">
        <v>17</v>
      </c>
      <c r="D249" s="146" t="s">
        <v>23</v>
      </c>
      <c r="E249" s="147" t="n">
        <v>8</v>
      </c>
      <c r="F249" s="147" t="n">
        <v>118.69</v>
      </c>
      <c r="G249" s="148" t="n">
        <f aca="false">F249*E249</f>
        <v>949.52</v>
      </c>
      <c r="H249" s="149" t="n">
        <f aca="false">G249/$G$784</f>
        <v>0.00071873051765894</v>
      </c>
      <c r="I249" s="150" t="n">
        <f aca="false">H249+I248</f>
        <v>0.893754238545888</v>
      </c>
    </row>
    <row r="250" customFormat="false" ht="38.25" hidden="false" customHeight="false" outlineLevel="0" collapsed="false">
      <c r="A250" s="145" t="s">
        <v>1265</v>
      </c>
      <c r="B250" s="145" t="s">
        <v>638</v>
      </c>
      <c r="C250" s="146" t="s">
        <v>17</v>
      </c>
      <c r="D250" s="146" t="s">
        <v>49</v>
      </c>
      <c r="E250" s="147" t="n">
        <v>54.5</v>
      </c>
      <c r="F250" s="147" t="n">
        <v>17.42</v>
      </c>
      <c r="G250" s="148" t="n">
        <f aca="false">F250*E250</f>
        <v>949.39</v>
      </c>
      <c r="H250" s="149" t="n">
        <f aca="false">G250/$G$784</f>
        <v>0.000718632115342721</v>
      </c>
      <c r="I250" s="150" t="n">
        <f aca="false">H250+I249</f>
        <v>0.894472870661231</v>
      </c>
    </row>
    <row r="251" customFormat="false" ht="25.5" hidden="false" customHeight="false" outlineLevel="0" collapsed="false">
      <c r="A251" s="145" t="s">
        <v>765</v>
      </c>
      <c r="B251" s="145" t="s">
        <v>766</v>
      </c>
      <c r="C251" s="146" t="s">
        <v>17</v>
      </c>
      <c r="D251" s="146" t="s">
        <v>18</v>
      </c>
      <c r="E251" s="147" t="n">
        <v>44.16</v>
      </c>
      <c r="F251" s="147" t="n">
        <v>21.34</v>
      </c>
      <c r="G251" s="148" t="n">
        <f aca="false">F251*E251</f>
        <v>942.3744</v>
      </c>
      <c r="H251" s="149" t="n">
        <f aca="false">G251/$G$784</f>
        <v>0.000713321720806863</v>
      </c>
      <c r="I251" s="150" t="n">
        <f aca="false">H251+I250</f>
        <v>0.895186192382038</v>
      </c>
    </row>
    <row r="252" customFormat="false" ht="25.5" hidden="false" customHeight="false" outlineLevel="0" collapsed="false">
      <c r="A252" s="145" t="s">
        <v>1024</v>
      </c>
      <c r="B252" s="145" t="s">
        <v>267</v>
      </c>
      <c r="C252" s="146" t="s">
        <v>17</v>
      </c>
      <c r="D252" s="146" t="s">
        <v>23</v>
      </c>
      <c r="E252" s="147" t="n">
        <v>8</v>
      </c>
      <c r="F252" s="147" t="n">
        <v>117.15</v>
      </c>
      <c r="G252" s="148" t="n">
        <f aca="false">F252*E252</f>
        <v>937.2</v>
      </c>
      <c r="H252" s="149" t="n">
        <f aca="false">G252/$G$784</f>
        <v>0.000709405005845015</v>
      </c>
      <c r="I252" s="150" t="n">
        <f aca="false">H252+I251</f>
        <v>0.895895597387883</v>
      </c>
    </row>
    <row r="253" customFormat="false" ht="51" hidden="false" customHeight="false" outlineLevel="0" collapsed="false">
      <c r="A253" s="145" t="s">
        <v>1114</v>
      </c>
      <c r="B253" s="145" t="s">
        <v>437</v>
      </c>
      <c r="C253" s="146" t="s">
        <v>17</v>
      </c>
      <c r="D253" s="146" t="s">
        <v>23</v>
      </c>
      <c r="E253" s="147" t="n">
        <v>7</v>
      </c>
      <c r="F253" s="147" t="n">
        <v>133.07</v>
      </c>
      <c r="G253" s="148" t="n">
        <f aca="false">F253*E253</f>
        <v>931.49</v>
      </c>
      <c r="H253" s="149" t="n">
        <f aca="false">G253/$G$784</f>
        <v>0.000705082873340346</v>
      </c>
      <c r="I253" s="150" t="n">
        <f aca="false">H253+I252</f>
        <v>0.896600680261223</v>
      </c>
    </row>
    <row r="254" customFormat="false" ht="38.25" hidden="false" customHeight="false" outlineLevel="0" collapsed="false">
      <c r="A254" s="145" t="s">
        <v>734</v>
      </c>
      <c r="B254" s="145" t="s">
        <v>638</v>
      </c>
      <c r="C254" s="146" t="s">
        <v>17</v>
      </c>
      <c r="D254" s="146" t="s">
        <v>49</v>
      </c>
      <c r="E254" s="147" t="n">
        <v>52.25</v>
      </c>
      <c r="F254" s="147" t="n">
        <v>17.42</v>
      </c>
      <c r="G254" s="148" t="n">
        <f aca="false">F254*E254</f>
        <v>910.195</v>
      </c>
      <c r="H254" s="149" t="n">
        <f aca="false">G254/$G$784</f>
        <v>0.000688963817002884</v>
      </c>
      <c r="I254" s="150" t="n">
        <f aca="false">H254+I253</f>
        <v>0.897289644078226</v>
      </c>
    </row>
    <row r="255" customFormat="false" ht="25.5" hidden="false" customHeight="false" outlineLevel="0" collapsed="false">
      <c r="A255" s="145" t="s">
        <v>1171</v>
      </c>
      <c r="B255" s="145" t="s">
        <v>629</v>
      </c>
      <c r="C255" s="146" t="s">
        <v>17</v>
      </c>
      <c r="D255" s="146" t="s">
        <v>23</v>
      </c>
      <c r="E255" s="147" t="n">
        <v>144</v>
      </c>
      <c r="F255" s="147" t="n">
        <v>6.3</v>
      </c>
      <c r="G255" s="148" t="n">
        <f aca="false">F255*E255</f>
        <v>907.2</v>
      </c>
      <c r="H255" s="149" t="n">
        <f aca="false">G255/$G$784</f>
        <v>0.000686696779025392</v>
      </c>
      <c r="I255" s="150" t="n">
        <f aca="false">H255+I254</f>
        <v>0.897976340857252</v>
      </c>
    </row>
    <row r="256" customFormat="false" ht="51" hidden="false" customHeight="false" outlineLevel="0" collapsed="false">
      <c r="A256" s="145" t="s">
        <v>135</v>
      </c>
      <c r="B256" s="145" t="s">
        <v>136</v>
      </c>
      <c r="C256" s="146" t="s">
        <v>17</v>
      </c>
      <c r="D256" s="146" t="s">
        <v>114</v>
      </c>
      <c r="E256" s="147" t="n">
        <v>166.86</v>
      </c>
      <c r="F256" s="147" t="n">
        <v>5.38</v>
      </c>
      <c r="G256" s="148" t="n">
        <f aca="false">F256*E256</f>
        <v>897.7068</v>
      </c>
      <c r="H256" s="149" t="n">
        <f aca="false">G256/$G$784</f>
        <v>0.00067951098773059</v>
      </c>
      <c r="I256" s="150" t="n">
        <f aca="false">H256+I255</f>
        <v>0.898655851844982</v>
      </c>
    </row>
    <row r="257" customFormat="false" ht="51" hidden="false" customHeight="false" outlineLevel="0" collapsed="false">
      <c r="A257" s="145" t="s">
        <v>919</v>
      </c>
      <c r="B257" s="145" t="s">
        <v>197</v>
      </c>
      <c r="C257" s="146" t="s">
        <v>17</v>
      </c>
      <c r="D257" s="146" t="s">
        <v>18</v>
      </c>
      <c r="E257" s="147" t="n">
        <v>297.47</v>
      </c>
      <c r="F257" s="147" t="n">
        <v>3.01</v>
      </c>
      <c r="G257" s="148" t="n">
        <f aca="false">F257*E257</f>
        <v>895.3847</v>
      </c>
      <c r="H257" s="149" t="n">
        <f aca="false">G257/$G$784</f>
        <v>0.000677753295280662</v>
      </c>
      <c r="I257" s="150" t="n">
        <f aca="false">H257+I256</f>
        <v>0.899333605140263</v>
      </c>
    </row>
    <row r="258" customFormat="false" ht="38.25" hidden="false" customHeight="false" outlineLevel="0" collapsed="false">
      <c r="A258" s="145" t="s">
        <v>579</v>
      </c>
      <c r="B258" s="145" t="s">
        <v>362</v>
      </c>
      <c r="C258" s="146" t="s">
        <v>17</v>
      </c>
      <c r="D258" s="146" t="s">
        <v>363</v>
      </c>
      <c r="E258" s="147" t="n">
        <v>46.68</v>
      </c>
      <c r="F258" s="147" t="n">
        <v>19.12</v>
      </c>
      <c r="G258" s="148" t="n">
        <f aca="false">F258*E258</f>
        <v>892.5216</v>
      </c>
      <c r="H258" s="149" t="n">
        <f aca="false">G258/$G$784</f>
        <v>0.000675586097807087</v>
      </c>
      <c r="I258" s="150" t="n">
        <f aca="false">H258+I257</f>
        <v>0.90000919123807</v>
      </c>
    </row>
    <row r="259" customFormat="false" ht="63.75" hidden="false" customHeight="false" outlineLevel="0" collapsed="false">
      <c r="A259" s="145" t="s">
        <v>1113</v>
      </c>
      <c r="B259" s="145" t="s">
        <v>485</v>
      </c>
      <c r="C259" s="146" t="s">
        <v>17</v>
      </c>
      <c r="D259" s="146" t="s">
        <v>23</v>
      </c>
      <c r="E259" s="147" t="n">
        <v>6</v>
      </c>
      <c r="F259" s="147" t="n">
        <v>148.55</v>
      </c>
      <c r="G259" s="148" t="n">
        <f aca="false">F259*E259</f>
        <v>891.3</v>
      </c>
      <c r="H259" s="149" t="n">
        <f aca="false">G259/$G$784</f>
        <v>0.000674661418810992</v>
      </c>
      <c r="I259" s="150" t="n">
        <f aca="false">H259+I258</f>
        <v>0.900683852656881</v>
      </c>
    </row>
    <row r="260" customFormat="false" ht="25.5" hidden="false" customHeight="false" outlineLevel="0" collapsed="false">
      <c r="A260" s="145" t="s">
        <v>228</v>
      </c>
      <c r="B260" s="145" t="s">
        <v>229</v>
      </c>
      <c r="C260" s="146" t="s">
        <v>17</v>
      </c>
      <c r="D260" s="146" t="s">
        <v>23</v>
      </c>
      <c r="E260" s="147" t="n">
        <v>11</v>
      </c>
      <c r="F260" s="147" t="n">
        <v>80.18</v>
      </c>
      <c r="G260" s="148" t="n">
        <f aca="false">F260*E260</f>
        <v>881.98</v>
      </c>
      <c r="H260" s="149" t="n">
        <f aca="false">G260/$G$784</f>
        <v>0.000667606729679029</v>
      </c>
      <c r="I260" s="150" t="n">
        <f aca="false">H260+I259</f>
        <v>0.90135145938656</v>
      </c>
    </row>
    <row r="261" customFormat="false" ht="25.5" hidden="false" customHeight="false" outlineLevel="0" collapsed="false">
      <c r="A261" s="145" t="s">
        <v>1165</v>
      </c>
      <c r="B261" s="145" t="s">
        <v>593</v>
      </c>
      <c r="C261" s="146" t="s">
        <v>17</v>
      </c>
      <c r="D261" s="146" t="s">
        <v>23</v>
      </c>
      <c r="E261" s="147" t="n">
        <v>18</v>
      </c>
      <c r="F261" s="147" t="n">
        <v>48.49</v>
      </c>
      <c r="G261" s="148" t="n">
        <f aca="false">F261*E261</f>
        <v>872.82</v>
      </c>
      <c r="H261" s="149" t="n">
        <f aca="false">G261/$G$784</f>
        <v>0.000660673151090104</v>
      </c>
      <c r="I261" s="150" t="n">
        <f aca="false">H261+I260</f>
        <v>0.90201213253765</v>
      </c>
    </row>
    <row r="262" customFormat="false" ht="38.25" hidden="false" customHeight="false" outlineLevel="0" collapsed="false">
      <c r="A262" s="145" t="s">
        <v>1003</v>
      </c>
      <c r="B262" s="145" t="s">
        <v>255</v>
      </c>
      <c r="C262" s="146" t="s">
        <v>17</v>
      </c>
      <c r="D262" s="146" t="s">
        <v>23</v>
      </c>
      <c r="E262" s="147" t="n">
        <v>6</v>
      </c>
      <c r="F262" s="147" t="n">
        <v>143.55</v>
      </c>
      <c r="G262" s="148" t="n">
        <f aca="false">F262*E262</f>
        <v>861.3</v>
      </c>
      <c r="H262" s="149" t="n">
        <f aca="false">G262/$G$784</f>
        <v>0.000651953191991369</v>
      </c>
      <c r="I262" s="150" t="n">
        <f aca="false">H262+I261</f>
        <v>0.902664085729641</v>
      </c>
    </row>
    <row r="263" customFormat="false" ht="38.25" hidden="false" customHeight="false" outlineLevel="0" collapsed="false">
      <c r="A263" s="145" t="s">
        <v>240</v>
      </c>
      <c r="B263" s="145" t="s">
        <v>241</v>
      </c>
      <c r="C263" s="146" t="s">
        <v>17</v>
      </c>
      <c r="D263" s="146" t="s">
        <v>23</v>
      </c>
      <c r="E263" s="147" t="n">
        <v>1</v>
      </c>
      <c r="F263" s="147" t="n">
        <v>850.68</v>
      </c>
      <c r="G263" s="148" t="n">
        <f aca="false">F263*E263</f>
        <v>850.68</v>
      </c>
      <c r="H263" s="149" t="n">
        <f aca="false">G263/$G$784</f>
        <v>0.000643914479697223</v>
      </c>
      <c r="I263" s="150" t="n">
        <f aca="false">H263+I262</f>
        <v>0.903308000209339</v>
      </c>
    </row>
    <row r="264" customFormat="false" ht="15" hidden="false" customHeight="false" outlineLevel="0" collapsed="false">
      <c r="A264" s="145" t="s">
        <v>1240</v>
      </c>
      <c r="B264" s="145" t="s">
        <v>715</v>
      </c>
      <c r="C264" s="146" t="s">
        <v>17</v>
      </c>
      <c r="D264" s="146" t="s">
        <v>18</v>
      </c>
      <c r="E264" s="147" t="n">
        <v>2.88</v>
      </c>
      <c r="F264" s="147" t="n">
        <v>292.07</v>
      </c>
      <c r="G264" s="148" t="n">
        <f aca="false">F264*E264</f>
        <v>841.1616</v>
      </c>
      <c r="H264" s="149" t="n">
        <f aca="false">G264/$G$784</f>
        <v>0.000636709613491893</v>
      </c>
      <c r="I264" s="150" t="n">
        <f aca="false">H264+I263</f>
        <v>0.903944709822831</v>
      </c>
    </row>
    <row r="265" customFormat="false" ht="25.5" hidden="false" customHeight="false" outlineLevel="0" collapsed="false">
      <c r="A265" s="145" t="s">
        <v>206</v>
      </c>
      <c r="B265" s="145" t="s">
        <v>207</v>
      </c>
      <c r="C265" s="146" t="s">
        <v>17</v>
      </c>
      <c r="D265" s="146" t="s">
        <v>18</v>
      </c>
      <c r="E265" s="147" t="n">
        <v>3.78</v>
      </c>
      <c r="F265" s="147" t="n">
        <v>219.52</v>
      </c>
      <c r="G265" s="148" t="n">
        <f aca="false">F265*E265</f>
        <v>829.7856</v>
      </c>
      <c r="H265" s="149" t="n">
        <f aca="false">G265/$G$784</f>
        <v>0.000628098653881892</v>
      </c>
      <c r="I265" s="150" t="n">
        <f aca="false">H265+I264</f>
        <v>0.904572808476713</v>
      </c>
    </row>
    <row r="266" customFormat="false" ht="25.5" hidden="false" customHeight="false" outlineLevel="0" collapsed="false">
      <c r="A266" s="145" t="s">
        <v>924</v>
      </c>
      <c r="B266" s="145" t="s">
        <v>207</v>
      </c>
      <c r="C266" s="146" t="s">
        <v>17</v>
      </c>
      <c r="D266" s="146" t="s">
        <v>18</v>
      </c>
      <c r="E266" s="147" t="n">
        <v>3.78</v>
      </c>
      <c r="F266" s="147" t="n">
        <v>219.52</v>
      </c>
      <c r="G266" s="148" t="n">
        <f aca="false">F266*E266</f>
        <v>829.7856</v>
      </c>
      <c r="H266" s="149" t="n">
        <f aca="false">G266/$G$784</f>
        <v>0.000628098653881892</v>
      </c>
      <c r="I266" s="150" t="n">
        <f aca="false">H266+I265</f>
        <v>0.905200907130594</v>
      </c>
    </row>
    <row r="267" customFormat="false" ht="25.5" hidden="false" customHeight="false" outlineLevel="0" collapsed="false">
      <c r="A267" s="145" t="s">
        <v>628</v>
      </c>
      <c r="B267" s="145" t="s">
        <v>629</v>
      </c>
      <c r="C267" s="146" t="s">
        <v>17</v>
      </c>
      <c r="D267" s="146" t="s">
        <v>23</v>
      </c>
      <c r="E267" s="147" t="n">
        <v>130</v>
      </c>
      <c r="F267" s="147" t="n">
        <v>6.3</v>
      </c>
      <c r="G267" s="148" t="n">
        <f aca="false">F267*E267</f>
        <v>819</v>
      </c>
      <c r="H267" s="149" t="n">
        <f aca="false">G267/$G$784</f>
        <v>0.000619934592175701</v>
      </c>
      <c r="I267" s="150" t="n">
        <f aca="false">H267+I266</f>
        <v>0.90582084172277</v>
      </c>
    </row>
    <row r="268" customFormat="false" ht="25.5" hidden="false" customHeight="false" outlineLevel="0" collapsed="false">
      <c r="A268" s="145" t="s">
        <v>778</v>
      </c>
      <c r="B268" s="145" t="s">
        <v>779</v>
      </c>
      <c r="C268" s="146" t="s">
        <v>17</v>
      </c>
      <c r="D268" s="146" t="s">
        <v>23</v>
      </c>
      <c r="E268" s="147" t="n">
        <v>1</v>
      </c>
      <c r="F268" s="147" t="n">
        <v>810.44</v>
      </c>
      <c r="G268" s="148" t="n">
        <f aca="false">F268*E268</f>
        <v>810.44</v>
      </c>
      <c r="H268" s="149" t="n">
        <f aca="false">G268/$G$784</f>
        <v>0.000613455178123169</v>
      </c>
      <c r="I268" s="150" t="n">
        <f aca="false">H268+I267</f>
        <v>0.906434296900893</v>
      </c>
    </row>
    <row r="269" customFormat="false" ht="25.5" hidden="false" customHeight="false" outlineLevel="0" collapsed="false">
      <c r="A269" s="145" t="s">
        <v>1293</v>
      </c>
      <c r="B269" s="145" t="s">
        <v>1294</v>
      </c>
      <c r="C269" s="146" t="s">
        <v>17</v>
      </c>
      <c r="D269" s="146" t="s">
        <v>23</v>
      </c>
      <c r="E269" s="147" t="n">
        <v>1</v>
      </c>
      <c r="F269" s="147" t="n">
        <v>810.44</v>
      </c>
      <c r="G269" s="148" t="n">
        <f aca="false">F269*E269</f>
        <v>810.44</v>
      </c>
      <c r="H269" s="149" t="n">
        <f aca="false">G269/$G$784</f>
        <v>0.000613455178123169</v>
      </c>
      <c r="I269" s="150" t="n">
        <f aca="false">H269+I268</f>
        <v>0.907047752079017</v>
      </c>
    </row>
    <row r="270" customFormat="false" ht="38.25" hidden="false" customHeight="false" outlineLevel="0" collapsed="false">
      <c r="A270" s="145" t="s">
        <v>999</v>
      </c>
      <c r="B270" s="145" t="s">
        <v>1000</v>
      </c>
      <c r="C270" s="146" t="s">
        <v>17</v>
      </c>
      <c r="D270" s="146" t="s">
        <v>23</v>
      </c>
      <c r="E270" s="147" t="n">
        <v>1</v>
      </c>
      <c r="F270" s="147" t="n">
        <v>810.24</v>
      </c>
      <c r="G270" s="148" t="n">
        <f aca="false">F270*E270</f>
        <v>810.24</v>
      </c>
      <c r="H270" s="149" t="n">
        <f aca="false">G270/$G$784</f>
        <v>0.000613303789944371</v>
      </c>
      <c r="I270" s="150" t="n">
        <f aca="false">H270+I269</f>
        <v>0.907661055868961</v>
      </c>
    </row>
    <row r="271" customFormat="false" ht="38.25" hidden="false" customHeight="false" outlineLevel="0" collapsed="false">
      <c r="A271" s="145" t="s">
        <v>552</v>
      </c>
      <c r="B271" s="145" t="s">
        <v>553</v>
      </c>
      <c r="C271" s="146" t="s">
        <v>17</v>
      </c>
      <c r="D271" s="146" t="s">
        <v>23</v>
      </c>
      <c r="E271" s="147" t="n">
        <v>66</v>
      </c>
      <c r="F271" s="147" t="n">
        <v>12.18</v>
      </c>
      <c r="G271" s="148" t="n">
        <f aca="false">F271*E271</f>
        <v>803.88</v>
      </c>
      <c r="H271" s="149" t="n">
        <f aca="false">G271/$G$784</f>
        <v>0.000608489645858611</v>
      </c>
      <c r="I271" s="150" t="n">
        <f aca="false">H271+I270</f>
        <v>0.908269545514819</v>
      </c>
    </row>
    <row r="272" customFormat="false" ht="63.75" hidden="false" customHeight="false" outlineLevel="0" collapsed="false">
      <c r="A272" s="145" t="s">
        <v>246</v>
      </c>
      <c r="B272" s="145" t="s">
        <v>247</v>
      </c>
      <c r="C272" s="146" t="s">
        <v>17</v>
      </c>
      <c r="D272" s="146" t="s">
        <v>23</v>
      </c>
      <c r="E272" s="147" t="n">
        <v>1</v>
      </c>
      <c r="F272" s="147" t="n">
        <v>798.82</v>
      </c>
      <c r="G272" s="148" t="n">
        <f aca="false">F272*E272</f>
        <v>798.82</v>
      </c>
      <c r="H272" s="149" t="n">
        <f aca="false">G272/$G$784</f>
        <v>0.000604659524935035</v>
      </c>
      <c r="I272" s="150" t="n">
        <f aca="false">H272+I271</f>
        <v>0.908874205039755</v>
      </c>
    </row>
    <row r="273" customFormat="false" ht="25.5" hidden="false" customHeight="false" outlineLevel="0" collapsed="false">
      <c r="A273" s="145" t="s">
        <v>770</v>
      </c>
      <c r="B273" s="145" t="s">
        <v>771</v>
      </c>
      <c r="C273" s="146" t="s">
        <v>17</v>
      </c>
      <c r="D273" s="146" t="s">
        <v>23</v>
      </c>
      <c r="E273" s="147" t="n">
        <v>1</v>
      </c>
      <c r="F273" s="147" t="n">
        <v>791.6</v>
      </c>
      <c r="G273" s="148" t="n">
        <f aca="false">F273*E273</f>
        <v>791.6</v>
      </c>
      <c r="H273" s="149" t="n">
        <f aca="false">G273/$G$784</f>
        <v>0.000599194411680446</v>
      </c>
      <c r="I273" s="150" t="n">
        <f aca="false">H273+I272</f>
        <v>0.909473399451435</v>
      </c>
    </row>
    <row r="274" customFormat="false" ht="25.5" hidden="false" customHeight="false" outlineLevel="0" collapsed="false">
      <c r="A274" s="145" t="s">
        <v>772</v>
      </c>
      <c r="B274" s="145" t="s">
        <v>773</v>
      </c>
      <c r="C274" s="146" t="s">
        <v>17</v>
      </c>
      <c r="D274" s="146" t="s">
        <v>23</v>
      </c>
      <c r="E274" s="147" t="n">
        <v>1</v>
      </c>
      <c r="F274" s="147" t="n">
        <v>791.6</v>
      </c>
      <c r="G274" s="148" t="n">
        <f aca="false">F274*E274</f>
        <v>791.6</v>
      </c>
      <c r="H274" s="149" t="n">
        <f aca="false">G274/$G$784</f>
        <v>0.000599194411680446</v>
      </c>
      <c r="I274" s="150" t="n">
        <f aca="false">H274+I273</f>
        <v>0.910072593863115</v>
      </c>
    </row>
    <row r="275" customFormat="false" ht="25.5" hidden="false" customHeight="false" outlineLevel="0" collapsed="false">
      <c r="A275" s="145" t="s">
        <v>782</v>
      </c>
      <c r="B275" s="145" t="s">
        <v>783</v>
      </c>
      <c r="C275" s="146" t="s">
        <v>17</v>
      </c>
      <c r="D275" s="146" t="s">
        <v>23</v>
      </c>
      <c r="E275" s="147" t="n">
        <v>1</v>
      </c>
      <c r="F275" s="147" t="n">
        <v>791.6</v>
      </c>
      <c r="G275" s="148" t="n">
        <f aca="false">F275*E275</f>
        <v>791.6</v>
      </c>
      <c r="H275" s="149" t="n">
        <f aca="false">G275/$G$784</f>
        <v>0.000599194411680446</v>
      </c>
      <c r="I275" s="150" t="n">
        <f aca="false">H275+I274</f>
        <v>0.910671788274796</v>
      </c>
    </row>
    <row r="276" customFormat="false" ht="25.5" hidden="false" customHeight="false" outlineLevel="0" collapsed="false">
      <c r="A276" s="145" t="s">
        <v>786</v>
      </c>
      <c r="B276" s="145" t="s">
        <v>787</v>
      </c>
      <c r="C276" s="146" t="s">
        <v>17</v>
      </c>
      <c r="D276" s="146" t="s">
        <v>23</v>
      </c>
      <c r="E276" s="147" t="n">
        <v>1</v>
      </c>
      <c r="F276" s="147" t="n">
        <v>791.6</v>
      </c>
      <c r="G276" s="148" t="n">
        <f aca="false">F276*E276</f>
        <v>791.6</v>
      </c>
      <c r="H276" s="149" t="n">
        <f aca="false">G276/$G$784</f>
        <v>0.000599194411680446</v>
      </c>
      <c r="I276" s="150" t="n">
        <f aca="false">H276+I275</f>
        <v>0.911270982686476</v>
      </c>
    </row>
    <row r="277" customFormat="false" ht="25.5" hidden="false" customHeight="false" outlineLevel="0" collapsed="false">
      <c r="A277" s="145" t="s">
        <v>1289</v>
      </c>
      <c r="B277" s="145" t="s">
        <v>1290</v>
      </c>
      <c r="C277" s="146" t="s">
        <v>17</v>
      </c>
      <c r="D277" s="146" t="s">
        <v>23</v>
      </c>
      <c r="E277" s="147" t="n">
        <v>1</v>
      </c>
      <c r="F277" s="147" t="n">
        <v>791.6</v>
      </c>
      <c r="G277" s="148" t="n">
        <f aca="false">F277*E277</f>
        <v>791.6</v>
      </c>
      <c r="H277" s="149" t="n">
        <f aca="false">G277/$G$784</f>
        <v>0.000599194411680446</v>
      </c>
      <c r="I277" s="150" t="n">
        <f aca="false">H277+I276</f>
        <v>0.911870177098157</v>
      </c>
    </row>
    <row r="278" customFormat="false" ht="25.5" hidden="false" customHeight="false" outlineLevel="0" collapsed="false">
      <c r="A278" s="145" t="s">
        <v>1291</v>
      </c>
      <c r="B278" s="145" t="s">
        <v>1292</v>
      </c>
      <c r="C278" s="146" t="s">
        <v>17</v>
      </c>
      <c r="D278" s="146" t="s">
        <v>23</v>
      </c>
      <c r="E278" s="147" t="n">
        <v>1</v>
      </c>
      <c r="F278" s="147" t="n">
        <v>791.6</v>
      </c>
      <c r="G278" s="148" t="n">
        <f aca="false">F278*E278</f>
        <v>791.6</v>
      </c>
      <c r="H278" s="149" t="n">
        <f aca="false">G278/$G$784</f>
        <v>0.000599194411680446</v>
      </c>
      <c r="I278" s="150" t="n">
        <f aca="false">H278+I277</f>
        <v>0.912469371509837</v>
      </c>
    </row>
    <row r="279" customFormat="false" ht="38.25" hidden="false" customHeight="false" outlineLevel="0" collapsed="false">
      <c r="A279" s="145" t="s">
        <v>1150</v>
      </c>
      <c r="B279" s="145" t="s">
        <v>532</v>
      </c>
      <c r="C279" s="146" t="s">
        <v>17</v>
      </c>
      <c r="D279" s="146" t="s">
        <v>49</v>
      </c>
      <c r="E279" s="147" t="n">
        <v>80</v>
      </c>
      <c r="F279" s="147" t="n">
        <v>9.87</v>
      </c>
      <c r="G279" s="148" t="n">
        <f aca="false">F279*E279</f>
        <v>789.6</v>
      </c>
      <c r="H279" s="149" t="n">
        <f aca="false">G279/$G$784</f>
        <v>0.000597680529892471</v>
      </c>
      <c r="I279" s="150" t="n">
        <f aca="false">H279+I278</f>
        <v>0.91306705203973</v>
      </c>
    </row>
    <row r="280" customFormat="false" ht="38.25" hidden="false" customHeight="false" outlineLevel="0" collapsed="false">
      <c r="A280" s="145" t="s">
        <v>761</v>
      </c>
      <c r="B280" s="145" t="s">
        <v>762</v>
      </c>
      <c r="C280" s="146" t="s">
        <v>17</v>
      </c>
      <c r="D280" s="146" t="s">
        <v>18</v>
      </c>
      <c r="E280" s="147" t="n">
        <v>24</v>
      </c>
      <c r="F280" s="147" t="n">
        <v>32.81</v>
      </c>
      <c r="G280" s="148" t="n">
        <f aca="false">F280*E280</f>
        <v>787.44</v>
      </c>
      <c r="H280" s="149" t="n">
        <f aca="false">G280/$G$784</f>
        <v>0.000596045537561458</v>
      </c>
      <c r="I280" s="150" t="n">
        <f aca="false">H280+I279</f>
        <v>0.913663097577291</v>
      </c>
    </row>
    <row r="281" customFormat="false" ht="25.5" hidden="false" customHeight="false" outlineLevel="0" collapsed="false">
      <c r="A281" s="145" t="s">
        <v>525</v>
      </c>
      <c r="B281" s="145" t="s">
        <v>107</v>
      </c>
      <c r="C281" s="146" t="s">
        <v>17</v>
      </c>
      <c r="D281" s="146" t="s">
        <v>28</v>
      </c>
      <c r="E281" s="147" t="n">
        <v>19.4</v>
      </c>
      <c r="F281" s="147" t="n">
        <v>40.17</v>
      </c>
      <c r="G281" s="148" t="n">
        <f aca="false">F281*E281</f>
        <v>779.298</v>
      </c>
      <c r="H281" s="149" t="n">
        <f aca="false">G281/$G$784</f>
        <v>0.000589882524802612</v>
      </c>
      <c r="I281" s="150" t="n">
        <f aca="false">H281+I280</f>
        <v>0.914252980102094</v>
      </c>
    </row>
    <row r="282" customFormat="false" ht="38.25" hidden="false" customHeight="false" outlineLevel="0" collapsed="false">
      <c r="A282" s="145" t="s">
        <v>926</v>
      </c>
      <c r="B282" s="145" t="s">
        <v>211</v>
      </c>
      <c r="C282" s="146" t="s">
        <v>17</v>
      </c>
      <c r="D282" s="146" t="s">
        <v>23</v>
      </c>
      <c r="E282" s="147" t="n">
        <v>7</v>
      </c>
      <c r="F282" s="147" t="n">
        <v>111.1</v>
      </c>
      <c r="G282" s="148" t="n">
        <f aca="false">F282*E282</f>
        <v>777.7</v>
      </c>
      <c r="H282" s="149" t="n">
        <f aca="false">G282/$G$784</f>
        <v>0.00058867293325402</v>
      </c>
      <c r="I282" s="150" t="n">
        <f aca="false">H282+I281</f>
        <v>0.914841653035348</v>
      </c>
    </row>
    <row r="283" customFormat="false" ht="76.5" hidden="false" customHeight="false" outlineLevel="0" collapsed="false">
      <c r="A283" s="145" t="s">
        <v>866</v>
      </c>
      <c r="B283" s="145" t="s">
        <v>128</v>
      </c>
      <c r="C283" s="146" t="s">
        <v>17</v>
      </c>
      <c r="D283" s="146" t="s">
        <v>18</v>
      </c>
      <c r="E283" s="147" t="n">
        <v>16.68</v>
      </c>
      <c r="F283" s="147" t="n">
        <v>46.33</v>
      </c>
      <c r="G283" s="148" t="n">
        <f aca="false">F283*E283</f>
        <v>772.7844</v>
      </c>
      <c r="H283" s="149" t="n">
        <f aca="false">G283/$G$784</f>
        <v>0.000584952114595536</v>
      </c>
      <c r="I283" s="150" t="n">
        <f aca="false">H283+I282</f>
        <v>0.915426605149943</v>
      </c>
    </row>
    <row r="284" customFormat="false" ht="25.5" hidden="false" customHeight="false" outlineLevel="0" collapsed="false">
      <c r="A284" s="145" t="s">
        <v>675</v>
      </c>
      <c r="B284" s="145" t="s">
        <v>676</v>
      </c>
      <c r="C284" s="146" t="s">
        <v>17</v>
      </c>
      <c r="D284" s="146" t="s">
        <v>23</v>
      </c>
      <c r="E284" s="147" t="n">
        <v>1</v>
      </c>
      <c r="F284" s="147" t="n">
        <v>768.86</v>
      </c>
      <c r="G284" s="148" t="n">
        <f aca="false">F284*E284</f>
        <v>768.86</v>
      </c>
      <c r="H284" s="149" t="n">
        <f aca="false">G284/$G$784</f>
        <v>0.000581981575751172</v>
      </c>
      <c r="I284" s="150" t="n">
        <f aca="false">H284+I283</f>
        <v>0.916008586725694</v>
      </c>
    </row>
    <row r="285" customFormat="false" ht="38.25" hidden="false" customHeight="false" outlineLevel="0" collapsed="false">
      <c r="A285" s="145" t="s">
        <v>1010</v>
      </c>
      <c r="B285" s="145" t="s">
        <v>2306</v>
      </c>
      <c r="C285" s="146" t="s">
        <v>17</v>
      </c>
      <c r="D285" s="146" t="s">
        <v>23</v>
      </c>
      <c r="E285" s="147" t="n">
        <v>6</v>
      </c>
      <c r="F285" s="147" t="n">
        <v>127.92</v>
      </c>
      <c r="G285" s="148" t="n">
        <f aca="false">F285*E285</f>
        <v>767.52</v>
      </c>
      <c r="H285" s="149" t="n">
        <f aca="false">G285/$G$784</f>
        <v>0.000580967274953228</v>
      </c>
      <c r="I285" s="150" t="n">
        <f aca="false">H285+I284</f>
        <v>0.916589554000648</v>
      </c>
    </row>
    <row r="286" customFormat="false" ht="38.25" hidden="false" customHeight="false" outlineLevel="0" collapsed="false">
      <c r="A286" s="145" t="s">
        <v>559</v>
      </c>
      <c r="B286" s="145" t="s">
        <v>532</v>
      </c>
      <c r="C286" s="146" t="s">
        <v>17</v>
      </c>
      <c r="D286" s="146" t="s">
        <v>49</v>
      </c>
      <c r="E286" s="147" t="n">
        <v>77.5</v>
      </c>
      <c r="F286" s="147" t="n">
        <v>9.87</v>
      </c>
      <c r="G286" s="148" t="n">
        <f aca="false">F286*E286</f>
        <v>764.925</v>
      </c>
      <c r="H286" s="149" t="n">
        <f aca="false">G286/$G$784</f>
        <v>0.000579003013333331</v>
      </c>
      <c r="I286" s="150" t="n">
        <f aca="false">H286+I285</f>
        <v>0.917168557013981</v>
      </c>
    </row>
    <row r="287" customFormat="false" ht="25.5" hidden="false" customHeight="false" outlineLevel="0" collapsed="false">
      <c r="A287" s="145" t="s">
        <v>507</v>
      </c>
      <c r="B287" s="145" t="s">
        <v>383</v>
      </c>
      <c r="C287" s="146" t="s">
        <v>17</v>
      </c>
      <c r="D287" s="146" t="s">
        <v>23</v>
      </c>
      <c r="E287" s="147" t="n">
        <v>28</v>
      </c>
      <c r="F287" s="147" t="n">
        <v>27.22</v>
      </c>
      <c r="G287" s="148" t="n">
        <f aca="false">F287*E287</f>
        <v>762.16</v>
      </c>
      <c r="H287" s="149" t="n">
        <f aca="false">G287/$G$784</f>
        <v>0.000576910071761456</v>
      </c>
      <c r="I287" s="150" t="n">
        <f aca="false">H287+I286</f>
        <v>0.917745467085743</v>
      </c>
    </row>
    <row r="288" customFormat="false" ht="25.5" hidden="false" customHeight="false" outlineLevel="0" collapsed="false">
      <c r="A288" s="145" t="s">
        <v>774</v>
      </c>
      <c r="B288" s="145" t="s">
        <v>775</v>
      </c>
      <c r="C288" s="146" t="s">
        <v>17</v>
      </c>
      <c r="D288" s="146" t="s">
        <v>23</v>
      </c>
      <c r="E288" s="147" t="n">
        <v>1</v>
      </c>
      <c r="F288" s="147" t="n">
        <v>760.18</v>
      </c>
      <c r="G288" s="148" t="n">
        <f aca="false">F288*E288</f>
        <v>760.18</v>
      </c>
      <c r="H288" s="149" t="n">
        <f aca="false">G288/$G$784</f>
        <v>0.000575411328791361</v>
      </c>
      <c r="I288" s="150" t="n">
        <f aca="false">H288+I287</f>
        <v>0.918320878414534</v>
      </c>
    </row>
    <row r="289" customFormat="false" ht="25.5" hidden="false" customHeight="false" outlineLevel="0" collapsed="false">
      <c r="A289" s="145" t="s">
        <v>776</v>
      </c>
      <c r="B289" s="145" t="s">
        <v>777</v>
      </c>
      <c r="C289" s="146" t="s">
        <v>17</v>
      </c>
      <c r="D289" s="146" t="s">
        <v>23</v>
      </c>
      <c r="E289" s="147" t="n">
        <v>1</v>
      </c>
      <c r="F289" s="147" t="n">
        <v>760.18</v>
      </c>
      <c r="G289" s="148" t="n">
        <f aca="false">F289*E289</f>
        <v>760.18</v>
      </c>
      <c r="H289" s="149" t="n">
        <f aca="false">G289/$G$784</f>
        <v>0.000575411328791361</v>
      </c>
      <c r="I289" s="150" t="n">
        <f aca="false">H289+I288</f>
        <v>0.918896289743325</v>
      </c>
    </row>
    <row r="290" customFormat="false" ht="25.5" hidden="false" customHeight="false" outlineLevel="0" collapsed="false">
      <c r="A290" s="145" t="s">
        <v>780</v>
      </c>
      <c r="B290" s="145" t="s">
        <v>781</v>
      </c>
      <c r="C290" s="146" t="s">
        <v>17</v>
      </c>
      <c r="D290" s="146" t="s">
        <v>23</v>
      </c>
      <c r="E290" s="147" t="n">
        <v>1</v>
      </c>
      <c r="F290" s="147" t="n">
        <v>760.18</v>
      </c>
      <c r="G290" s="148" t="n">
        <f aca="false">F290*E290</f>
        <v>760.18</v>
      </c>
      <c r="H290" s="149" t="n">
        <f aca="false">G290/$G$784</f>
        <v>0.000575411328791361</v>
      </c>
      <c r="I290" s="150" t="n">
        <f aca="false">H290+I289</f>
        <v>0.919471701072117</v>
      </c>
    </row>
    <row r="291" customFormat="false" ht="25.5" hidden="false" customHeight="false" outlineLevel="0" collapsed="false">
      <c r="A291" s="145" t="s">
        <v>784</v>
      </c>
      <c r="B291" s="145" t="s">
        <v>785</v>
      </c>
      <c r="C291" s="146" t="s">
        <v>17</v>
      </c>
      <c r="D291" s="146" t="s">
        <v>23</v>
      </c>
      <c r="E291" s="147" t="n">
        <v>1</v>
      </c>
      <c r="F291" s="147" t="n">
        <v>760.18</v>
      </c>
      <c r="G291" s="148" t="n">
        <f aca="false">F291*E291</f>
        <v>760.18</v>
      </c>
      <c r="H291" s="149" t="n">
        <f aca="false">G291/$G$784</f>
        <v>0.000575411328791361</v>
      </c>
      <c r="I291" s="150" t="n">
        <f aca="false">H291+I290</f>
        <v>0.920047112400908</v>
      </c>
    </row>
    <row r="292" customFormat="false" ht="25.5" hidden="false" customHeight="false" outlineLevel="0" collapsed="false">
      <c r="A292" s="145" t="s">
        <v>788</v>
      </c>
      <c r="B292" s="145" t="s">
        <v>789</v>
      </c>
      <c r="C292" s="146" t="s">
        <v>17</v>
      </c>
      <c r="D292" s="146" t="s">
        <v>23</v>
      </c>
      <c r="E292" s="147" t="n">
        <v>1</v>
      </c>
      <c r="F292" s="147" t="n">
        <v>760.18</v>
      </c>
      <c r="G292" s="148" t="n">
        <f aca="false">F292*E292</f>
        <v>760.18</v>
      </c>
      <c r="H292" s="149" t="n">
        <f aca="false">G292/$G$784</f>
        <v>0.000575411328791361</v>
      </c>
      <c r="I292" s="150" t="n">
        <f aca="false">H292+I291</f>
        <v>0.920622523729699</v>
      </c>
    </row>
    <row r="293" customFormat="false" ht="25.5" hidden="false" customHeight="false" outlineLevel="0" collapsed="false">
      <c r="A293" s="145" t="s">
        <v>1285</v>
      </c>
      <c r="B293" s="145" t="s">
        <v>1286</v>
      </c>
      <c r="C293" s="146" t="s">
        <v>17</v>
      </c>
      <c r="D293" s="146" t="s">
        <v>23</v>
      </c>
      <c r="E293" s="147" t="n">
        <v>1</v>
      </c>
      <c r="F293" s="147" t="n">
        <v>760.18</v>
      </c>
      <c r="G293" s="148" t="n">
        <f aca="false">F293*E293</f>
        <v>760.18</v>
      </c>
      <c r="H293" s="149" t="n">
        <f aca="false">G293/$G$784</f>
        <v>0.000575411328791361</v>
      </c>
      <c r="I293" s="150" t="n">
        <f aca="false">H293+I292</f>
        <v>0.921197935058491</v>
      </c>
    </row>
    <row r="294" customFormat="false" ht="25.5" hidden="false" customHeight="false" outlineLevel="0" collapsed="false">
      <c r="A294" s="145" t="s">
        <v>1287</v>
      </c>
      <c r="B294" s="145" t="s">
        <v>1288</v>
      </c>
      <c r="C294" s="146" t="s">
        <v>17</v>
      </c>
      <c r="D294" s="146" t="s">
        <v>23</v>
      </c>
      <c r="E294" s="147" t="n">
        <v>1</v>
      </c>
      <c r="F294" s="147" t="n">
        <v>760.18</v>
      </c>
      <c r="G294" s="148" t="n">
        <f aca="false">F294*E294</f>
        <v>760.18</v>
      </c>
      <c r="H294" s="149" t="n">
        <f aca="false">G294/$G$784</f>
        <v>0.000575411328791361</v>
      </c>
      <c r="I294" s="150" t="n">
        <f aca="false">H294+I293</f>
        <v>0.921773346387282</v>
      </c>
    </row>
    <row r="295" customFormat="false" ht="25.5" hidden="false" customHeight="false" outlineLevel="0" collapsed="false">
      <c r="A295" s="145" t="s">
        <v>1295</v>
      </c>
      <c r="B295" s="145" t="s">
        <v>1296</v>
      </c>
      <c r="C295" s="146" t="s">
        <v>17</v>
      </c>
      <c r="D295" s="146" t="s">
        <v>23</v>
      </c>
      <c r="E295" s="147" t="n">
        <v>1</v>
      </c>
      <c r="F295" s="147" t="n">
        <v>760.18</v>
      </c>
      <c r="G295" s="148" t="n">
        <f aca="false">F295*E295</f>
        <v>760.18</v>
      </c>
      <c r="H295" s="149" t="n">
        <f aca="false">G295/$G$784</f>
        <v>0.000575411328791361</v>
      </c>
      <c r="I295" s="150" t="n">
        <f aca="false">H295+I294</f>
        <v>0.922348757716073</v>
      </c>
    </row>
    <row r="296" customFormat="false" ht="25.5" hidden="false" customHeight="false" outlineLevel="0" collapsed="false">
      <c r="A296" s="145" t="s">
        <v>1297</v>
      </c>
      <c r="B296" s="145" t="s">
        <v>1298</v>
      </c>
      <c r="C296" s="146" t="s">
        <v>17</v>
      </c>
      <c r="D296" s="146" t="s">
        <v>23</v>
      </c>
      <c r="E296" s="147" t="n">
        <v>1</v>
      </c>
      <c r="F296" s="147" t="n">
        <v>760.18</v>
      </c>
      <c r="G296" s="148" t="n">
        <f aca="false">F296*E296</f>
        <v>760.18</v>
      </c>
      <c r="H296" s="149" t="n">
        <f aca="false">G296/$G$784</f>
        <v>0.000575411328791361</v>
      </c>
      <c r="I296" s="150" t="n">
        <f aca="false">H296+I295</f>
        <v>0.922924169044865</v>
      </c>
    </row>
    <row r="297" customFormat="false" ht="25.5" hidden="false" customHeight="false" outlineLevel="0" collapsed="false">
      <c r="A297" s="145" t="s">
        <v>844</v>
      </c>
      <c r="B297" s="145" t="s">
        <v>69</v>
      </c>
      <c r="C297" s="146" t="s">
        <v>17</v>
      </c>
      <c r="D297" s="146" t="s">
        <v>49</v>
      </c>
      <c r="E297" s="147" t="n">
        <v>70</v>
      </c>
      <c r="F297" s="147" t="n">
        <v>10.63</v>
      </c>
      <c r="G297" s="148" t="n">
        <f aca="false">F297*E297</f>
        <v>744.1</v>
      </c>
      <c r="H297" s="149" t="n">
        <f aca="false">G297/$G$784</f>
        <v>0.000563239719216043</v>
      </c>
      <c r="I297" s="150" t="n">
        <f aca="false">H297+I296</f>
        <v>0.923487408764081</v>
      </c>
    </row>
    <row r="298" customFormat="false" ht="38.25" hidden="false" customHeight="false" outlineLevel="0" collapsed="false">
      <c r="A298" s="145" t="s">
        <v>1105</v>
      </c>
      <c r="B298" s="145" t="s">
        <v>413</v>
      </c>
      <c r="C298" s="146" t="s">
        <v>17</v>
      </c>
      <c r="D298" s="146" t="s">
        <v>49</v>
      </c>
      <c r="E298" s="147" t="n">
        <v>109</v>
      </c>
      <c r="F298" s="147" t="n">
        <v>6.8</v>
      </c>
      <c r="G298" s="148" t="n">
        <f aca="false">F298*E298</f>
        <v>741.2</v>
      </c>
      <c r="H298" s="149" t="n">
        <f aca="false">G298/$G$784</f>
        <v>0.000561044590623479</v>
      </c>
      <c r="I298" s="150" t="n">
        <f aca="false">H298+I297</f>
        <v>0.924048453354704</v>
      </c>
    </row>
    <row r="299" customFormat="false" ht="15" hidden="false" customHeight="false" outlineLevel="0" collapsed="false">
      <c r="A299" s="145" t="s">
        <v>60</v>
      </c>
      <c r="B299" s="145" t="s">
        <v>61</v>
      </c>
      <c r="C299" s="146" t="s">
        <v>17</v>
      </c>
      <c r="D299" s="146" t="s">
        <v>49</v>
      </c>
      <c r="E299" s="147" t="n">
        <v>80.2</v>
      </c>
      <c r="F299" s="147" t="n">
        <v>9.22</v>
      </c>
      <c r="G299" s="148" t="n">
        <f aca="false">F299*E299</f>
        <v>739.444</v>
      </c>
      <c r="H299" s="149" t="n">
        <f aca="false">G299/$G$784</f>
        <v>0.000559715402413637</v>
      </c>
      <c r="I299" s="150" t="n">
        <f aca="false">H299+I298</f>
        <v>0.924608168757118</v>
      </c>
    </row>
    <row r="300" customFormat="false" ht="38.25" hidden="false" customHeight="false" outlineLevel="0" collapsed="false">
      <c r="A300" s="145" t="s">
        <v>876</v>
      </c>
      <c r="B300" s="145" t="s">
        <v>120</v>
      </c>
      <c r="C300" s="146" t="s">
        <v>17</v>
      </c>
      <c r="D300" s="146" t="s">
        <v>28</v>
      </c>
      <c r="E300" s="147" t="n">
        <v>2</v>
      </c>
      <c r="F300" s="147" t="n">
        <v>358.8</v>
      </c>
      <c r="G300" s="148" t="n">
        <f aca="false">F300*E300</f>
        <v>717.6</v>
      </c>
      <c r="H300" s="149" t="n">
        <f aca="false">G300/$G$784</f>
        <v>0.000543180785525376</v>
      </c>
      <c r="I300" s="150" t="n">
        <f aca="false">H300+I299</f>
        <v>0.925151349542643</v>
      </c>
    </row>
    <row r="301" customFormat="false" ht="25.5" hidden="false" customHeight="false" outlineLevel="0" collapsed="false">
      <c r="A301" s="145" t="s">
        <v>380</v>
      </c>
      <c r="B301" s="145" t="s">
        <v>381</v>
      </c>
      <c r="C301" s="146" t="s">
        <v>17</v>
      </c>
      <c r="D301" s="146" t="s">
        <v>23</v>
      </c>
      <c r="E301" s="147" t="n">
        <v>51</v>
      </c>
      <c r="F301" s="147" t="n">
        <v>13.94</v>
      </c>
      <c r="G301" s="148" t="n">
        <f aca="false">F301*E301</f>
        <v>710.94</v>
      </c>
      <c r="H301" s="149" t="n">
        <f aca="false">G301/$G$784</f>
        <v>0.00053813955917142</v>
      </c>
      <c r="I301" s="150" t="n">
        <f aca="false">H301+I300</f>
        <v>0.925689489101815</v>
      </c>
    </row>
    <row r="302" customFormat="false" ht="63.75" hidden="false" customHeight="false" outlineLevel="0" collapsed="false">
      <c r="A302" s="145" t="s">
        <v>727</v>
      </c>
      <c r="B302" s="145" t="s">
        <v>728</v>
      </c>
      <c r="C302" s="146" t="s">
        <v>17</v>
      </c>
      <c r="D302" s="146" t="s">
        <v>49</v>
      </c>
      <c r="E302" s="147" t="n">
        <v>11.5</v>
      </c>
      <c r="F302" s="147" t="n">
        <v>60.9</v>
      </c>
      <c r="G302" s="148" t="n">
        <f aca="false">F302*E302</f>
        <v>700.35</v>
      </c>
      <c r="H302" s="149" t="n">
        <f aca="false">G302/$G$784</f>
        <v>0.000530123555104093</v>
      </c>
      <c r="I302" s="150" t="n">
        <f aca="false">H302+I301</f>
        <v>0.926219612656919</v>
      </c>
    </row>
    <row r="303" customFormat="false" ht="15" hidden="false" customHeight="false" outlineLevel="0" collapsed="false">
      <c r="A303" s="145" t="s">
        <v>616</v>
      </c>
      <c r="B303" s="145" t="s">
        <v>617</v>
      </c>
      <c r="C303" s="146" t="s">
        <v>17</v>
      </c>
      <c r="D303" s="146" t="s">
        <v>23</v>
      </c>
      <c r="E303" s="147" t="n">
        <v>25</v>
      </c>
      <c r="F303" s="147" t="n">
        <v>27.92</v>
      </c>
      <c r="G303" s="148" t="n">
        <f aca="false">F303*E303</f>
        <v>698</v>
      </c>
      <c r="H303" s="149" t="n">
        <f aca="false">G303/$G$784</f>
        <v>0.000528344744003223</v>
      </c>
      <c r="I303" s="150" t="n">
        <f aca="false">H303+I302</f>
        <v>0.926747957400922</v>
      </c>
    </row>
    <row r="304" customFormat="false" ht="25.5" hidden="false" customHeight="false" outlineLevel="0" collapsed="false">
      <c r="A304" s="145" t="s">
        <v>502</v>
      </c>
      <c r="B304" s="145" t="s">
        <v>503</v>
      </c>
      <c r="C304" s="146" t="s">
        <v>17</v>
      </c>
      <c r="D304" s="146" t="s">
        <v>23</v>
      </c>
      <c r="E304" s="147" t="n">
        <v>11</v>
      </c>
      <c r="F304" s="147" t="n">
        <v>63.38</v>
      </c>
      <c r="G304" s="148" t="n">
        <f aca="false">F304*E304</f>
        <v>697.18</v>
      </c>
      <c r="H304" s="149" t="n">
        <f aca="false">G304/$G$784</f>
        <v>0.000527724052470153</v>
      </c>
      <c r="I304" s="150" t="n">
        <f aca="false">H304+I303</f>
        <v>0.927275681453392</v>
      </c>
    </row>
    <row r="305" customFormat="false" ht="51" hidden="false" customHeight="false" outlineLevel="0" collapsed="false">
      <c r="A305" s="145" t="s">
        <v>1154</v>
      </c>
      <c r="B305" s="145" t="s">
        <v>564</v>
      </c>
      <c r="C305" s="146" t="s">
        <v>17</v>
      </c>
      <c r="D305" s="146" t="s">
        <v>49</v>
      </c>
      <c r="E305" s="147" t="n">
        <v>75</v>
      </c>
      <c r="F305" s="147" t="n">
        <v>9.22</v>
      </c>
      <c r="G305" s="148" t="n">
        <f aca="false">F305*E305</f>
        <v>691.5</v>
      </c>
      <c r="H305" s="149" t="n">
        <f aca="false">G305/$G$784</f>
        <v>0.000523424628192304</v>
      </c>
      <c r="I305" s="150" t="n">
        <f aca="false">H305+I304</f>
        <v>0.927799106081584</v>
      </c>
    </row>
    <row r="306" customFormat="false" ht="38.25" hidden="false" customHeight="false" outlineLevel="0" collapsed="false">
      <c r="A306" s="145" t="s">
        <v>886</v>
      </c>
      <c r="B306" s="145" t="s">
        <v>887</v>
      </c>
      <c r="C306" s="146" t="s">
        <v>17</v>
      </c>
      <c r="D306" s="146" t="s">
        <v>18</v>
      </c>
      <c r="E306" s="147" t="n">
        <v>13.38</v>
      </c>
      <c r="F306" s="147" t="n">
        <v>51.29</v>
      </c>
      <c r="G306" s="148" t="n">
        <f aca="false">F306*E306</f>
        <v>686.2602</v>
      </c>
      <c r="H306" s="149" t="n">
        <f aca="false">G306/$G$784</f>
        <v>0.000519458409295989</v>
      </c>
      <c r="I306" s="150" t="n">
        <f aca="false">H306+I305</f>
        <v>0.92831856449088</v>
      </c>
    </row>
    <row r="307" customFormat="false" ht="38.25" hidden="false" customHeight="false" outlineLevel="0" collapsed="false">
      <c r="A307" s="145" t="s">
        <v>328</v>
      </c>
      <c r="B307" s="145" t="s">
        <v>329</v>
      </c>
      <c r="C307" s="146" t="s">
        <v>17</v>
      </c>
      <c r="D307" s="146" t="s">
        <v>49</v>
      </c>
      <c r="E307" s="147" t="n">
        <v>13.5</v>
      </c>
      <c r="F307" s="147" t="n">
        <v>50.22</v>
      </c>
      <c r="G307" s="148" t="n">
        <f aca="false">F307*E307</f>
        <v>677.97</v>
      </c>
      <c r="H307" s="149" t="n">
        <f aca="false">G307/$G$784</f>
        <v>0.000513183217896654</v>
      </c>
      <c r="I307" s="150" t="n">
        <f aca="false">H307+I306</f>
        <v>0.928831747708777</v>
      </c>
    </row>
    <row r="308" customFormat="false" ht="38.25" hidden="false" customHeight="false" outlineLevel="0" collapsed="false">
      <c r="A308" s="145" t="s">
        <v>307</v>
      </c>
      <c r="B308" s="145" t="s">
        <v>308</v>
      </c>
      <c r="C308" s="146" t="s">
        <v>17</v>
      </c>
      <c r="D308" s="146" t="s">
        <v>23</v>
      </c>
      <c r="E308" s="147" t="n">
        <v>1</v>
      </c>
      <c r="F308" s="147" t="n">
        <v>674.06</v>
      </c>
      <c r="G308" s="148" t="n">
        <f aca="false">F308*E308</f>
        <v>674.06</v>
      </c>
      <c r="H308" s="149" t="n">
        <f aca="false">G308/$G$784</f>
        <v>0.000510223579001164</v>
      </c>
      <c r="I308" s="150" t="n">
        <f aca="false">H308+I307</f>
        <v>0.929341971287778</v>
      </c>
    </row>
    <row r="309" customFormat="false" ht="25.5" hidden="false" customHeight="false" outlineLevel="0" collapsed="false">
      <c r="A309" s="145" t="s">
        <v>1272</v>
      </c>
      <c r="B309" s="145" t="s">
        <v>750</v>
      </c>
      <c r="C309" s="146" t="s">
        <v>17</v>
      </c>
      <c r="D309" s="146" t="s">
        <v>18</v>
      </c>
      <c r="E309" s="147" t="n">
        <v>42</v>
      </c>
      <c r="F309" s="147" t="n">
        <v>16.02</v>
      </c>
      <c r="G309" s="148" t="n">
        <f aca="false">F309*E309</f>
        <v>672.84</v>
      </c>
      <c r="H309" s="149" t="n">
        <f aca="false">G309/$G$784</f>
        <v>0.000509300111110499</v>
      </c>
      <c r="I309" s="150" t="n">
        <f aca="false">H309+I308</f>
        <v>0.929851271398889</v>
      </c>
    </row>
    <row r="310" customFormat="false" ht="25.5" hidden="false" customHeight="false" outlineLevel="0" collapsed="false">
      <c r="A310" s="145" t="s">
        <v>1063</v>
      </c>
      <c r="B310" s="145" t="s">
        <v>381</v>
      </c>
      <c r="C310" s="146" t="s">
        <v>17</v>
      </c>
      <c r="D310" s="146" t="s">
        <v>23</v>
      </c>
      <c r="E310" s="147" t="n">
        <v>48</v>
      </c>
      <c r="F310" s="147" t="n">
        <v>13.94</v>
      </c>
      <c r="G310" s="148" t="n">
        <f aca="false">F310*E310</f>
        <v>669.12</v>
      </c>
      <c r="H310" s="149" t="n">
        <f aca="false">G310/$G$784</f>
        <v>0.000506484290984866</v>
      </c>
      <c r="I310" s="150" t="n">
        <f aca="false">H310+I309</f>
        <v>0.930357755689874</v>
      </c>
    </row>
    <row r="311" customFormat="false" ht="38.25" hidden="false" customHeight="false" outlineLevel="0" collapsed="false">
      <c r="A311" s="145" t="s">
        <v>473</v>
      </c>
      <c r="B311" s="145" t="s">
        <v>407</v>
      </c>
      <c r="C311" s="146" t="s">
        <v>17</v>
      </c>
      <c r="D311" s="146" t="s">
        <v>23</v>
      </c>
      <c r="E311" s="147" t="n">
        <v>53</v>
      </c>
      <c r="F311" s="147" t="n">
        <v>12.48</v>
      </c>
      <c r="G311" s="148" t="n">
        <f aca="false">F311*E311</f>
        <v>661.44</v>
      </c>
      <c r="H311" s="149" t="n">
        <f aca="false">G311/$G$784</f>
        <v>0.000500670984919042</v>
      </c>
      <c r="I311" s="150" t="n">
        <f aca="false">H311+I310</f>
        <v>0.930858426674793</v>
      </c>
    </row>
    <row r="312" customFormat="false" ht="25.5" hidden="false" customHeight="false" outlineLevel="0" collapsed="false">
      <c r="A312" s="145" t="s">
        <v>350</v>
      </c>
      <c r="B312" s="145" t="s">
        <v>314</v>
      </c>
      <c r="C312" s="146" t="s">
        <v>17</v>
      </c>
      <c r="D312" s="146" t="s">
        <v>23</v>
      </c>
      <c r="E312" s="147" t="n">
        <v>2</v>
      </c>
      <c r="F312" s="147" t="n">
        <v>330.42</v>
      </c>
      <c r="G312" s="148" t="n">
        <f aca="false">F312*E312</f>
        <v>660.84</v>
      </c>
      <c r="H312" s="149" t="n">
        <f aca="false">G312/$G$784</f>
        <v>0.00050021682038265</v>
      </c>
      <c r="I312" s="150" t="n">
        <f aca="false">H312+I311</f>
        <v>0.931358643495175</v>
      </c>
    </row>
    <row r="313" customFormat="false" ht="63.75" hidden="false" customHeight="false" outlineLevel="0" collapsed="false">
      <c r="A313" s="145" t="s">
        <v>880</v>
      </c>
      <c r="B313" s="145" t="s">
        <v>160</v>
      </c>
      <c r="C313" s="146" t="s">
        <v>17</v>
      </c>
      <c r="D313" s="146" t="s">
        <v>18</v>
      </c>
      <c r="E313" s="147" t="n">
        <v>7.29</v>
      </c>
      <c r="F313" s="147" t="n">
        <v>88.52</v>
      </c>
      <c r="G313" s="148" t="n">
        <f aca="false">F313*E313</f>
        <v>645.3108</v>
      </c>
      <c r="H313" s="149" t="n">
        <f aca="false">G313/$G$784</f>
        <v>0.00048846213385174</v>
      </c>
      <c r="I313" s="150" t="n">
        <f aca="false">H313+I312</f>
        <v>0.931847105629027</v>
      </c>
    </row>
    <row r="314" customFormat="false" ht="38.25" hidden="false" customHeight="false" outlineLevel="0" collapsed="false">
      <c r="A314" s="145" t="s">
        <v>1032</v>
      </c>
      <c r="B314" s="145" t="s">
        <v>1033</v>
      </c>
      <c r="C314" s="146" t="s">
        <v>17</v>
      </c>
      <c r="D314" s="146" t="s">
        <v>18</v>
      </c>
      <c r="E314" s="147" t="n">
        <v>2.63</v>
      </c>
      <c r="F314" s="147" t="n">
        <v>245.08</v>
      </c>
      <c r="G314" s="148" t="n">
        <f aca="false">F314*E314</f>
        <v>644.5604</v>
      </c>
      <c r="H314" s="149" t="n">
        <f aca="false">G314/$G$784</f>
        <v>0.000487894125404892</v>
      </c>
      <c r="I314" s="150" t="n">
        <f aca="false">H314+I313</f>
        <v>0.932334999754432</v>
      </c>
    </row>
    <row r="315" customFormat="false" ht="25.5" hidden="false" customHeight="false" outlineLevel="0" collapsed="false">
      <c r="A315" s="145" t="s">
        <v>960</v>
      </c>
      <c r="B315" s="145" t="s">
        <v>229</v>
      </c>
      <c r="C315" s="146" t="s">
        <v>17</v>
      </c>
      <c r="D315" s="146" t="s">
        <v>23</v>
      </c>
      <c r="E315" s="147" t="n">
        <v>8</v>
      </c>
      <c r="F315" s="147" t="n">
        <v>80.18</v>
      </c>
      <c r="G315" s="148" t="n">
        <f aca="false">F315*E315</f>
        <v>641.44</v>
      </c>
      <c r="H315" s="149" t="n">
        <f aca="false">G315/$G$784</f>
        <v>0.000485532167039294</v>
      </c>
      <c r="I315" s="150" t="n">
        <f aca="false">H315+I314</f>
        <v>0.932820531921471</v>
      </c>
    </row>
    <row r="316" customFormat="false" ht="76.5" hidden="false" customHeight="false" outlineLevel="0" collapsed="false">
      <c r="A316" s="145" t="s">
        <v>192</v>
      </c>
      <c r="B316" s="145" t="s">
        <v>193</v>
      </c>
      <c r="C316" s="146" t="s">
        <v>17</v>
      </c>
      <c r="D316" s="146" t="s">
        <v>18</v>
      </c>
      <c r="E316" s="147" t="n">
        <v>33.43</v>
      </c>
      <c r="F316" s="147" t="n">
        <v>18.96</v>
      </c>
      <c r="G316" s="148" t="n">
        <f aca="false">F316*E316</f>
        <v>633.8328</v>
      </c>
      <c r="H316" s="149" t="n">
        <f aca="false">G316/$G$784</f>
        <v>0.000479773966270553</v>
      </c>
      <c r="I316" s="150" t="n">
        <f aca="false">H316+I315</f>
        <v>0.933300305887742</v>
      </c>
    </row>
    <row r="317" customFormat="false" ht="25.5" hidden="false" customHeight="false" outlineLevel="0" collapsed="false">
      <c r="A317" s="145" t="s">
        <v>1121</v>
      </c>
      <c r="B317" s="145" t="s">
        <v>503</v>
      </c>
      <c r="C317" s="146" t="s">
        <v>17</v>
      </c>
      <c r="D317" s="146" t="s">
        <v>23</v>
      </c>
      <c r="E317" s="147" t="n">
        <v>10</v>
      </c>
      <c r="F317" s="147" t="n">
        <v>63.38</v>
      </c>
      <c r="G317" s="148" t="n">
        <f aca="false">F317*E317</f>
        <v>633.8</v>
      </c>
      <c r="H317" s="149" t="n">
        <f aca="false">G317/$G$784</f>
        <v>0.00047974913860923</v>
      </c>
      <c r="I317" s="150" t="n">
        <f aca="false">H317+I316</f>
        <v>0.933780055026351</v>
      </c>
    </row>
    <row r="318" customFormat="false" ht="25.5" hidden="false" customHeight="false" outlineLevel="0" collapsed="false">
      <c r="A318" s="145" t="s">
        <v>592</v>
      </c>
      <c r="B318" s="145" t="s">
        <v>593</v>
      </c>
      <c r="C318" s="146" t="s">
        <v>17</v>
      </c>
      <c r="D318" s="146" t="s">
        <v>23</v>
      </c>
      <c r="E318" s="147" t="n">
        <v>13</v>
      </c>
      <c r="F318" s="147" t="n">
        <v>48.49</v>
      </c>
      <c r="G318" s="148" t="n">
        <f aca="false">F318*E318</f>
        <v>630.37</v>
      </c>
      <c r="H318" s="149" t="n">
        <f aca="false">G318/$G$784</f>
        <v>0.000477152831342853</v>
      </c>
      <c r="I318" s="150" t="n">
        <f aca="false">H318+I317</f>
        <v>0.934257207857694</v>
      </c>
    </row>
    <row r="319" customFormat="false" ht="25.5" hidden="false" customHeight="false" outlineLevel="0" collapsed="false">
      <c r="A319" s="145" t="s">
        <v>1124</v>
      </c>
      <c r="B319" s="145" t="s">
        <v>383</v>
      </c>
      <c r="C319" s="146" t="s">
        <v>17</v>
      </c>
      <c r="D319" s="146" t="s">
        <v>23</v>
      </c>
      <c r="E319" s="147" t="n">
        <v>23</v>
      </c>
      <c r="F319" s="147" t="n">
        <v>27.22</v>
      </c>
      <c r="G319" s="148" t="n">
        <f aca="false">F319*E319</f>
        <v>626.06</v>
      </c>
      <c r="H319" s="149" t="n">
        <f aca="false">G319/$G$784</f>
        <v>0.000473890416089767</v>
      </c>
      <c r="I319" s="150" t="n">
        <f aca="false">H319+I318</f>
        <v>0.934731098273784</v>
      </c>
    </row>
    <row r="320" customFormat="false" ht="15" hidden="false" customHeight="false" outlineLevel="0" collapsed="false">
      <c r="A320" s="145" t="s">
        <v>608</v>
      </c>
      <c r="B320" s="145" t="s">
        <v>609</v>
      </c>
      <c r="C320" s="146" t="s">
        <v>17</v>
      </c>
      <c r="D320" s="146" t="s">
        <v>23</v>
      </c>
      <c r="E320" s="147" t="n">
        <v>9</v>
      </c>
      <c r="F320" s="147" t="n">
        <v>69.03</v>
      </c>
      <c r="G320" s="148" t="n">
        <f aca="false">F320*E320</f>
        <v>621.27</v>
      </c>
      <c r="H320" s="149" t="n">
        <f aca="false">G320/$G$784</f>
        <v>0.000470264669207567</v>
      </c>
      <c r="I320" s="150" t="n">
        <f aca="false">H320+I319</f>
        <v>0.935201362942991</v>
      </c>
    </row>
    <row r="321" customFormat="false" ht="25.5" hidden="false" customHeight="false" outlineLevel="0" collapsed="false">
      <c r="A321" s="145" t="s">
        <v>635</v>
      </c>
      <c r="B321" s="145" t="s">
        <v>636</v>
      </c>
      <c r="C321" s="146" t="s">
        <v>17</v>
      </c>
      <c r="D321" s="146" t="s">
        <v>23</v>
      </c>
      <c r="E321" s="147" t="n">
        <v>1</v>
      </c>
      <c r="F321" s="147" t="n">
        <v>620.52</v>
      </c>
      <c r="G321" s="148" t="n">
        <f aca="false">F321*E321</f>
        <v>620.52</v>
      </c>
      <c r="H321" s="149" t="n">
        <f aca="false">G321/$G$784</f>
        <v>0.000469696963537077</v>
      </c>
      <c r="I321" s="150" t="n">
        <f aca="false">H321+I320</f>
        <v>0.935671059906528</v>
      </c>
    </row>
    <row r="322" customFormat="false" ht="25.5" hidden="false" customHeight="false" outlineLevel="0" collapsed="false">
      <c r="A322" s="145" t="s">
        <v>250</v>
      </c>
      <c r="B322" s="145" t="s">
        <v>251</v>
      </c>
      <c r="C322" s="146" t="s">
        <v>17</v>
      </c>
      <c r="D322" s="146" t="s">
        <v>23</v>
      </c>
      <c r="E322" s="147" t="n">
        <v>1</v>
      </c>
      <c r="F322" s="147" t="n">
        <v>612.5</v>
      </c>
      <c r="G322" s="148" t="n">
        <f aca="false">F322*E322</f>
        <v>612.5</v>
      </c>
      <c r="H322" s="149" t="n">
        <f aca="false">G322/$G$784</f>
        <v>0.000463626297567298</v>
      </c>
      <c r="I322" s="150" t="n">
        <f aca="false">H322+I321</f>
        <v>0.936134686204095</v>
      </c>
    </row>
    <row r="323" customFormat="false" ht="38.25" hidden="false" customHeight="false" outlineLevel="0" collapsed="false">
      <c r="A323" s="145" t="s">
        <v>406</v>
      </c>
      <c r="B323" s="145" t="s">
        <v>407</v>
      </c>
      <c r="C323" s="146" t="s">
        <v>17</v>
      </c>
      <c r="D323" s="146" t="s">
        <v>23</v>
      </c>
      <c r="E323" s="147" t="n">
        <v>49</v>
      </c>
      <c r="F323" s="147" t="n">
        <v>12.48</v>
      </c>
      <c r="G323" s="148" t="n">
        <f aca="false">F323*E323</f>
        <v>611.52</v>
      </c>
      <c r="H323" s="149" t="n">
        <f aca="false">G323/$G$784</f>
        <v>0.00046288449549119</v>
      </c>
      <c r="I323" s="150" t="n">
        <f aca="false">H323+I322</f>
        <v>0.936597570699587</v>
      </c>
    </row>
    <row r="324" customFormat="false" ht="38.25" hidden="false" customHeight="false" outlineLevel="0" collapsed="false">
      <c r="A324" s="145" t="s">
        <v>1014</v>
      </c>
      <c r="B324" s="145" t="s">
        <v>1015</v>
      </c>
      <c r="C324" s="146" t="s">
        <v>17</v>
      </c>
      <c r="D324" s="146" t="s">
        <v>23</v>
      </c>
      <c r="E324" s="147" t="n">
        <v>4</v>
      </c>
      <c r="F324" s="147" t="n">
        <v>150.41</v>
      </c>
      <c r="G324" s="148" t="n">
        <f aca="false">F324*E324</f>
        <v>601.64</v>
      </c>
      <c r="H324" s="149" t="n">
        <f aca="false">G324/$G$784</f>
        <v>0.000455405919458594</v>
      </c>
      <c r="I324" s="150" t="n">
        <f aca="false">H324+I323</f>
        <v>0.937052976619045</v>
      </c>
    </row>
    <row r="325" customFormat="false" ht="38.25" hidden="false" customHeight="false" outlineLevel="0" collapsed="false">
      <c r="A325" s="145" t="s">
        <v>351</v>
      </c>
      <c r="B325" s="145" t="s">
        <v>352</v>
      </c>
      <c r="C325" s="146" t="s">
        <v>17</v>
      </c>
      <c r="D325" s="146" t="s">
        <v>49</v>
      </c>
      <c r="E325" s="147" t="n">
        <v>103</v>
      </c>
      <c r="F325" s="147" t="n">
        <v>5.8</v>
      </c>
      <c r="G325" s="148" t="n">
        <f aca="false">F325*E325</f>
        <v>597.4</v>
      </c>
      <c r="H325" s="149" t="n">
        <f aca="false">G325/$G$784</f>
        <v>0.000452196490068088</v>
      </c>
      <c r="I325" s="150" t="n">
        <f aca="false">H325+I324</f>
        <v>0.937505173109113</v>
      </c>
    </row>
    <row r="326" customFormat="false" ht="25.5" hidden="false" customHeight="false" outlineLevel="0" collapsed="false">
      <c r="A326" s="145" t="s">
        <v>749</v>
      </c>
      <c r="B326" s="145" t="s">
        <v>750</v>
      </c>
      <c r="C326" s="146" t="s">
        <v>17</v>
      </c>
      <c r="D326" s="146" t="s">
        <v>18</v>
      </c>
      <c r="E326" s="147" t="n">
        <v>36.96</v>
      </c>
      <c r="F326" s="147" t="n">
        <v>16.02</v>
      </c>
      <c r="G326" s="148" t="n">
        <f aca="false">F326*E326</f>
        <v>592.0992</v>
      </c>
      <c r="H326" s="149" t="n">
        <f aca="false">G326/$G$784</f>
        <v>0.000448184097777239</v>
      </c>
      <c r="I326" s="150" t="n">
        <f aca="false">H326+I325</f>
        <v>0.93795335720689</v>
      </c>
    </row>
    <row r="327" customFormat="false" ht="51" hidden="false" customHeight="false" outlineLevel="0" collapsed="false">
      <c r="A327" s="145" t="s">
        <v>871</v>
      </c>
      <c r="B327" s="145" t="s">
        <v>140</v>
      </c>
      <c r="C327" s="146" t="s">
        <v>17</v>
      </c>
      <c r="D327" s="146" t="s">
        <v>114</v>
      </c>
      <c r="E327" s="147" t="n">
        <v>45.18</v>
      </c>
      <c r="F327" s="147" t="n">
        <v>13.1</v>
      </c>
      <c r="G327" s="148" t="n">
        <f aca="false">F327*E327</f>
        <v>591.858</v>
      </c>
      <c r="H327" s="149" t="n">
        <f aca="false">G327/$G$784</f>
        <v>0.000448001523633609</v>
      </c>
      <c r="I327" s="150" t="n">
        <f aca="false">H327+I326</f>
        <v>0.938401358730524</v>
      </c>
    </row>
    <row r="328" customFormat="false" ht="15" hidden="false" customHeight="false" outlineLevel="0" collapsed="false">
      <c r="A328" s="145" t="s">
        <v>1252</v>
      </c>
      <c r="B328" s="145" t="s">
        <v>730</v>
      </c>
      <c r="C328" s="146" t="s">
        <v>17</v>
      </c>
      <c r="D328" s="146" t="s">
        <v>28</v>
      </c>
      <c r="E328" s="147" t="n">
        <v>9.38</v>
      </c>
      <c r="F328" s="147" t="n">
        <v>62.32</v>
      </c>
      <c r="G328" s="148" t="n">
        <f aca="false">F328*E328</f>
        <v>584.5616</v>
      </c>
      <c r="H328" s="149" t="n">
        <f aca="false">G328/$G$784</f>
        <v>0.00044247858009472</v>
      </c>
      <c r="I328" s="150" t="n">
        <f aca="false">H328+I327</f>
        <v>0.938843837310619</v>
      </c>
    </row>
    <row r="329" customFormat="false" ht="25.5" hidden="false" customHeight="false" outlineLevel="0" collapsed="false">
      <c r="A329" s="145" t="s">
        <v>334</v>
      </c>
      <c r="B329" s="145" t="s">
        <v>335</v>
      </c>
      <c r="C329" s="146" t="s">
        <v>17</v>
      </c>
      <c r="D329" s="146" t="s">
        <v>23</v>
      </c>
      <c r="E329" s="147" t="n">
        <v>1</v>
      </c>
      <c r="F329" s="147" t="n">
        <v>578.68</v>
      </c>
      <c r="G329" s="148" t="n">
        <f aca="false">F329*E329</f>
        <v>578.68</v>
      </c>
      <c r="H329" s="149" t="n">
        <f aca="false">G329/$G$784</f>
        <v>0.000438026556532643</v>
      </c>
      <c r="I329" s="150" t="n">
        <f aca="false">H329+I328</f>
        <v>0.939281863867151</v>
      </c>
    </row>
    <row r="330" customFormat="false" ht="51" hidden="false" customHeight="false" outlineLevel="0" collapsed="false">
      <c r="A330" s="145" t="s">
        <v>147</v>
      </c>
      <c r="B330" s="145" t="s">
        <v>148</v>
      </c>
      <c r="C330" s="146" t="s">
        <v>17</v>
      </c>
      <c r="D330" s="146" t="s">
        <v>114</v>
      </c>
      <c r="E330" s="147" t="n">
        <v>57</v>
      </c>
      <c r="F330" s="147" t="n">
        <v>9.97</v>
      </c>
      <c r="G330" s="148" t="n">
        <f aca="false">F330*E330</f>
        <v>568.29</v>
      </c>
      <c r="H330" s="149" t="n">
        <f aca="false">G330/$G$784</f>
        <v>0.000430161940644114</v>
      </c>
      <c r="I330" s="150" t="n">
        <f aca="false">H330+I329</f>
        <v>0.939712025807796</v>
      </c>
    </row>
    <row r="331" customFormat="false" ht="25.5" hidden="false" customHeight="false" outlineLevel="0" collapsed="false">
      <c r="A331" s="145" t="s">
        <v>66</v>
      </c>
      <c r="B331" s="145" t="s">
        <v>67</v>
      </c>
      <c r="C331" s="146" t="s">
        <v>17</v>
      </c>
      <c r="D331" s="146" t="s">
        <v>49</v>
      </c>
      <c r="E331" s="147" t="n">
        <v>80</v>
      </c>
      <c r="F331" s="147" t="n">
        <v>7.09</v>
      </c>
      <c r="G331" s="148" t="n">
        <f aca="false">F331*E331</f>
        <v>567.2</v>
      </c>
      <c r="H331" s="149" t="n">
        <f aca="false">G331/$G$784</f>
        <v>0.000429336875069667</v>
      </c>
      <c r="I331" s="150" t="n">
        <f aca="false">H331+I330</f>
        <v>0.940141362682865</v>
      </c>
    </row>
    <row r="332" customFormat="false" ht="15" hidden="false" customHeight="false" outlineLevel="0" collapsed="false">
      <c r="A332" s="145" t="s">
        <v>667</v>
      </c>
      <c r="B332" s="145" t="s">
        <v>668</v>
      </c>
      <c r="C332" s="146" t="s">
        <v>17</v>
      </c>
      <c r="D332" s="146" t="s">
        <v>23</v>
      </c>
      <c r="E332" s="147" t="n">
        <v>1</v>
      </c>
      <c r="F332" s="147" t="n">
        <v>567.04</v>
      </c>
      <c r="G332" s="148" t="n">
        <f aca="false">F332*E332</f>
        <v>567.04</v>
      </c>
      <c r="H332" s="149" t="n">
        <f aca="false">G332/$G$784</f>
        <v>0.000429215764526629</v>
      </c>
      <c r="I332" s="150" t="n">
        <f aca="false">H332+I331</f>
        <v>0.940570578447392</v>
      </c>
    </row>
    <row r="333" customFormat="false" ht="15" hidden="false" customHeight="false" outlineLevel="0" collapsed="false">
      <c r="A333" s="145" t="s">
        <v>709</v>
      </c>
      <c r="B333" s="145" t="s">
        <v>668</v>
      </c>
      <c r="C333" s="146" t="s">
        <v>17</v>
      </c>
      <c r="D333" s="146" t="s">
        <v>23</v>
      </c>
      <c r="E333" s="147" t="n">
        <v>1</v>
      </c>
      <c r="F333" s="147" t="n">
        <v>567.04</v>
      </c>
      <c r="G333" s="148" t="n">
        <f aca="false">F333*E333</f>
        <v>567.04</v>
      </c>
      <c r="H333" s="149" t="n">
        <f aca="false">G333/$G$784</f>
        <v>0.000429215764526629</v>
      </c>
      <c r="I333" s="150" t="n">
        <f aca="false">H333+I332</f>
        <v>0.940999794211919</v>
      </c>
    </row>
    <row r="334" customFormat="false" ht="15" hidden="false" customHeight="false" outlineLevel="0" collapsed="false">
      <c r="A334" s="145" t="s">
        <v>731</v>
      </c>
      <c r="B334" s="145" t="s">
        <v>668</v>
      </c>
      <c r="C334" s="146" t="s">
        <v>17</v>
      </c>
      <c r="D334" s="146" t="s">
        <v>23</v>
      </c>
      <c r="E334" s="147" t="n">
        <v>1</v>
      </c>
      <c r="F334" s="147" t="n">
        <v>567.04</v>
      </c>
      <c r="G334" s="148" t="n">
        <f aca="false">F334*E334</f>
        <v>567.04</v>
      </c>
      <c r="H334" s="149" t="n">
        <f aca="false">G334/$G$784</f>
        <v>0.000429215764526629</v>
      </c>
      <c r="I334" s="150" t="n">
        <f aca="false">H334+I333</f>
        <v>0.941429009976445</v>
      </c>
    </row>
    <row r="335" customFormat="false" ht="15" hidden="false" customHeight="false" outlineLevel="0" collapsed="false">
      <c r="A335" s="145" t="s">
        <v>745</v>
      </c>
      <c r="B335" s="145" t="s">
        <v>668</v>
      </c>
      <c r="C335" s="146" t="s">
        <v>17</v>
      </c>
      <c r="D335" s="146" t="s">
        <v>23</v>
      </c>
      <c r="E335" s="147" t="n">
        <v>1</v>
      </c>
      <c r="F335" s="147" t="n">
        <v>567.04</v>
      </c>
      <c r="G335" s="148" t="n">
        <f aca="false">F335*E335</f>
        <v>567.04</v>
      </c>
      <c r="H335" s="149" t="n">
        <f aca="false">G335/$G$784</f>
        <v>0.000429215764526629</v>
      </c>
      <c r="I335" s="150" t="n">
        <f aca="false">H335+I334</f>
        <v>0.941858225740972</v>
      </c>
    </row>
    <row r="336" customFormat="false" ht="15" hidden="false" customHeight="false" outlineLevel="0" collapsed="false">
      <c r="A336" s="145" t="s">
        <v>1205</v>
      </c>
      <c r="B336" s="145" t="s">
        <v>668</v>
      </c>
      <c r="C336" s="146" t="s">
        <v>17</v>
      </c>
      <c r="D336" s="146" t="s">
        <v>23</v>
      </c>
      <c r="E336" s="147" t="n">
        <v>1</v>
      </c>
      <c r="F336" s="147" t="n">
        <v>567.04</v>
      </c>
      <c r="G336" s="148" t="n">
        <f aca="false">F336*E336</f>
        <v>567.04</v>
      </c>
      <c r="H336" s="149" t="n">
        <f aca="false">G336/$G$784</f>
        <v>0.000429215764526629</v>
      </c>
      <c r="I336" s="150" t="n">
        <f aca="false">H336+I335</f>
        <v>0.942287441505498</v>
      </c>
    </row>
    <row r="337" customFormat="false" ht="15" hidden="false" customHeight="false" outlineLevel="0" collapsed="false">
      <c r="A337" s="145" t="s">
        <v>1237</v>
      </c>
      <c r="B337" s="145" t="s">
        <v>668</v>
      </c>
      <c r="C337" s="146" t="s">
        <v>17</v>
      </c>
      <c r="D337" s="146" t="s">
        <v>23</v>
      </c>
      <c r="E337" s="147" t="n">
        <v>1</v>
      </c>
      <c r="F337" s="147" t="n">
        <v>567.04</v>
      </c>
      <c r="G337" s="148" t="n">
        <f aca="false">F337*E337</f>
        <v>567.04</v>
      </c>
      <c r="H337" s="149" t="n">
        <f aca="false">G337/$G$784</f>
        <v>0.000429215764526629</v>
      </c>
      <c r="I337" s="150" t="n">
        <f aca="false">H337+I336</f>
        <v>0.942716657270025</v>
      </c>
    </row>
    <row r="338" customFormat="false" ht="15" hidden="false" customHeight="false" outlineLevel="0" collapsed="false">
      <c r="A338" s="145" t="s">
        <v>1253</v>
      </c>
      <c r="B338" s="145" t="s">
        <v>668</v>
      </c>
      <c r="C338" s="146" t="s">
        <v>17</v>
      </c>
      <c r="D338" s="146" t="s">
        <v>23</v>
      </c>
      <c r="E338" s="147" t="n">
        <v>1</v>
      </c>
      <c r="F338" s="147" t="n">
        <v>567.04</v>
      </c>
      <c r="G338" s="148" t="n">
        <f aca="false">F338*E338</f>
        <v>567.04</v>
      </c>
      <c r="H338" s="149" t="n">
        <f aca="false">G338/$G$784</f>
        <v>0.000429215764526629</v>
      </c>
      <c r="I338" s="150" t="n">
        <f aca="false">H338+I337</f>
        <v>0.943145873034551</v>
      </c>
    </row>
    <row r="339" customFormat="false" ht="25.5" hidden="false" customHeight="false" outlineLevel="0" collapsed="false">
      <c r="A339" s="145" t="s">
        <v>1048</v>
      </c>
      <c r="B339" s="145" t="s">
        <v>1049</v>
      </c>
      <c r="C339" s="146" t="s">
        <v>17</v>
      </c>
      <c r="D339" s="146" t="s">
        <v>23</v>
      </c>
      <c r="E339" s="147" t="n">
        <v>44</v>
      </c>
      <c r="F339" s="147" t="n">
        <v>12.88</v>
      </c>
      <c r="G339" s="148" t="n">
        <f aca="false">F339*E339</f>
        <v>566.72</v>
      </c>
      <c r="H339" s="149" t="n">
        <f aca="false">G339/$G$784</f>
        <v>0.000428973543440554</v>
      </c>
      <c r="I339" s="150" t="n">
        <f aca="false">H339+I338</f>
        <v>0.943574846577992</v>
      </c>
    </row>
    <row r="340" customFormat="false" ht="38.25" hidden="false" customHeight="false" outlineLevel="0" collapsed="false">
      <c r="A340" s="145" t="s">
        <v>1012</v>
      </c>
      <c r="B340" s="145" t="s">
        <v>1013</v>
      </c>
      <c r="C340" s="146" t="s">
        <v>17</v>
      </c>
      <c r="D340" s="146" t="s">
        <v>23</v>
      </c>
      <c r="E340" s="147" t="n">
        <v>4</v>
      </c>
      <c r="F340" s="147" t="n">
        <v>141.43</v>
      </c>
      <c r="G340" s="148" t="n">
        <f aca="false">F340*E340</f>
        <v>565.72</v>
      </c>
      <c r="H340" s="149" t="n">
        <f aca="false">G340/$G$784</f>
        <v>0.000428216602546566</v>
      </c>
      <c r="I340" s="150" t="n">
        <f aca="false">H340+I339</f>
        <v>0.944003063180539</v>
      </c>
    </row>
    <row r="341" customFormat="false" ht="51" hidden="false" customHeight="false" outlineLevel="0" collapsed="false">
      <c r="A341" s="145" t="s">
        <v>143</v>
      </c>
      <c r="B341" s="145" t="s">
        <v>144</v>
      </c>
      <c r="C341" s="146" t="s">
        <v>17</v>
      </c>
      <c r="D341" s="146" t="s">
        <v>114</v>
      </c>
      <c r="E341" s="147" t="n">
        <v>62.38</v>
      </c>
      <c r="F341" s="147" t="n">
        <v>8.9</v>
      </c>
      <c r="G341" s="148" t="n">
        <f aca="false">F341*E341</f>
        <v>555.182</v>
      </c>
      <c r="H341" s="149" t="n">
        <f aca="false">G341/$G$784</f>
        <v>0.000420239959405727</v>
      </c>
      <c r="I341" s="150" t="n">
        <f aca="false">H341+I340</f>
        <v>0.944423303139944</v>
      </c>
    </row>
    <row r="342" customFormat="false" ht="25.5" hidden="false" customHeight="false" outlineLevel="0" collapsed="false">
      <c r="A342" s="145" t="s">
        <v>941</v>
      </c>
      <c r="B342" s="145" t="s">
        <v>942</v>
      </c>
      <c r="C342" s="146" t="s">
        <v>17</v>
      </c>
      <c r="D342" s="146" t="s">
        <v>23</v>
      </c>
      <c r="E342" s="147" t="n">
        <v>2</v>
      </c>
      <c r="F342" s="147" t="n">
        <v>275.9</v>
      </c>
      <c r="G342" s="148" t="n">
        <f aca="false">F342*E342</f>
        <v>551.8</v>
      </c>
      <c r="H342" s="149" t="n">
        <f aca="false">G342/$G$784</f>
        <v>0.000417679985302261</v>
      </c>
      <c r="I342" s="150" t="n">
        <f aca="false">H342+I341</f>
        <v>0.944840983125247</v>
      </c>
    </row>
    <row r="343" customFormat="false" ht="25.5" hidden="false" customHeight="false" outlineLevel="0" collapsed="false">
      <c r="A343" s="145" t="s">
        <v>934</v>
      </c>
      <c r="B343" s="145" t="s">
        <v>215</v>
      </c>
      <c r="C343" s="146" t="s">
        <v>17</v>
      </c>
      <c r="D343" s="146" t="s">
        <v>49</v>
      </c>
      <c r="E343" s="147" t="n">
        <v>21.4</v>
      </c>
      <c r="F343" s="147" t="n">
        <v>25.46</v>
      </c>
      <c r="G343" s="148" t="n">
        <f aca="false">F343*E343</f>
        <v>544.844</v>
      </c>
      <c r="H343" s="149" t="n">
        <f aca="false">G343/$G$784</f>
        <v>0.000412414704443684</v>
      </c>
      <c r="I343" s="150" t="n">
        <f aca="false">H343+I342</f>
        <v>0.94525339782969</v>
      </c>
    </row>
    <row r="344" customFormat="false" ht="51" hidden="false" customHeight="false" outlineLevel="0" collapsed="false">
      <c r="A344" s="145" t="s">
        <v>248</v>
      </c>
      <c r="B344" s="145" t="s">
        <v>249</v>
      </c>
      <c r="C344" s="146" t="s">
        <v>17</v>
      </c>
      <c r="D344" s="146" t="s">
        <v>23</v>
      </c>
      <c r="E344" s="147" t="n">
        <v>1</v>
      </c>
      <c r="F344" s="147" t="n">
        <v>541.95</v>
      </c>
      <c r="G344" s="148" t="n">
        <f aca="false">F344*E344</f>
        <v>541.95</v>
      </c>
      <c r="H344" s="149" t="n">
        <f aca="false">G344/$G$784</f>
        <v>0.000410224117496485</v>
      </c>
      <c r="I344" s="150" t="n">
        <f aca="false">H344+I343</f>
        <v>0.945663621947187</v>
      </c>
    </row>
    <row r="345" customFormat="false" ht="51" hidden="false" customHeight="false" outlineLevel="0" collapsed="false">
      <c r="A345" s="145" t="s">
        <v>647</v>
      </c>
      <c r="B345" s="145" t="s">
        <v>648</v>
      </c>
      <c r="C345" s="146" t="s">
        <v>17</v>
      </c>
      <c r="D345" s="146" t="s">
        <v>23</v>
      </c>
      <c r="E345" s="147" t="n">
        <v>5</v>
      </c>
      <c r="F345" s="147" t="n">
        <v>108.19</v>
      </c>
      <c r="G345" s="148" t="n">
        <f aca="false">F345*E345</f>
        <v>540.95</v>
      </c>
      <c r="H345" s="149" t="n">
        <f aca="false">G345/$G$784</f>
        <v>0.000409467176602498</v>
      </c>
      <c r="I345" s="150" t="n">
        <f aca="false">H345+I344</f>
        <v>0.946073089123789</v>
      </c>
    </row>
    <row r="346" customFormat="false" ht="38.25" hidden="false" customHeight="false" outlineLevel="0" collapsed="false">
      <c r="A346" s="145" t="s">
        <v>1120</v>
      </c>
      <c r="B346" s="145" t="s">
        <v>501</v>
      </c>
      <c r="C346" s="146" t="s">
        <v>17</v>
      </c>
      <c r="D346" s="146" t="s">
        <v>23</v>
      </c>
      <c r="E346" s="147" t="n">
        <v>4</v>
      </c>
      <c r="F346" s="147" t="n">
        <v>134.85</v>
      </c>
      <c r="G346" s="148" t="n">
        <f aca="false">F346*E346</f>
        <v>539.4</v>
      </c>
      <c r="H346" s="149" t="n">
        <f aca="false">G346/$G$784</f>
        <v>0.000408293918216817</v>
      </c>
      <c r="I346" s="150" t="n">
        <f aca="false">H346+I345</f>
        <v>0.946481383042006</v>
      </c>
    </row>
    <row r="347" customFormat="false" ht="15" hidden="false" customHeight="false" outlineLevel="0" collapsed="false">
      <c r="A347" s="145" t="s">
        <v>840</v>
      </c>
      <c r="B347" s="145" t="s">
        <v>841</v>
      </c>
      <c r="C347" s="146" t="s">
        <v>17</v>
      </c>
      <c r="D347" s="146" t="s">
        <v>49</v>
      </c>
      <c r="E347" s="147" t="n">
        <v>161.39</v>
      </c>
      <c r="F347" s="147" t="n">
        <v>3.32</v>
      </c>
      <c r="G347" s="148" t="n">
        <f aca="false">F347*E347</f>
        <v>535.8148</v>
      </c>
      <c r="H347" s="149" t="n">
        <f aca="false">G347/$G$784</f>
        <v>0.000405580133723693</v>
      </c>
      <c r="I347" s="150" t="n">
        <f aca="false">H347+I346</f>
        <v>0.94688696317573</v>
      </c>
    </row>
    <row r="348" customFormat="false" ht="51" hidden="false" customHeight="false" outlineLevel="0" collapsed="false">
      <c r="A348" s="145" t="s">
        <v>488</v>
      </c>
      <c r="B348" s="145" t="s">
        <v>437</v>
      </c>
      <c r="C348" s="146" t="s">
        <v>17</v>
      </c>
      <c r="D348" s="146" t="s">
        <v>23</v>
      </c>
      <c r="E348" s="147" t="n">
        <v>4</v>
      </c>
      <c r="F348" s="147" t="n">
        <v>133.07</v>
      </c>
      <c r="G348" s="148" t="n">
        <f aca="false">F348*E348</f>
        <v>532.28</v>
      </c>
      <c r="H348" s="149" t="n">
        <f aca="false">G348/$G$784</f>
        <v>0.000402904499051627</v>
      </c>
      <c r="I348" s="150" t="n">
        <f aca="false">H348+I347</f>
        <v>0.947289867674781</v>
      </c>
    </row>
    <row r="349" customFormat="false" ht="25.5" hidden="false" customHeight="false" outlineLevel="0" collapsed="false">
      <c r="A349" s="145" t="s">
        <v>1025</v>
      </c>
      <c r="B349" s="145" t="s">
        <v>1026</v>
      </c>
      <c r="C349" s="146" t="s">
        <v>17</v>
      </c>
      <c r="D349" s="146" t="s">
        <v>23</v>
      </c>
      <c r="E349" s="147" t="n">
        <v>2</v>
      </c>
      <c r="F349" s="147" t="n">
        <v>266.04</v>
      </c>
      <c r="G349" s="148" t="n">
        <f aca="false">F349*E349</f>
        <v>532.08</v>
      </c>
      <c r="H349" s="149" t="n">
        <f aca="false">G349/$G$784</f>
        <v>0.000402753110872829</v>
      </c>
      <c r="I349" s="150" t="n">
        <f aca="false">H349+I348</f>
        <v>0.947692620785654</v>
      </c>
    </row>
    <row r="350" customFormat="false" ht="51" hidden="false" customHeight="false" outlineLevel="0" collapsed="false">
      <c r="A350" s="145" t="s">
        <v>873</v>
      </c>
      <c r="B350" s="145" t="s">
        <v>144</v>
      </c>
      <c r="C350" s="146" t="s">
        <v>17</v>
      </c>
      <c r="D350" s="146" t="s">
        <v>114</v>
      </c>
      <c r="E350" s="147" t="n">
        <v>59.08</v>
      </c>
      <c r="F350" s="147" t="n">
        <v>8.9</v>
      </c>
      <c r="G350" s="148" t="n">
        <f aca="false">F350*E350</f>
        <v>525.812</v>
      </c>
      <c r="H350" s="149" t="n">
        <f aca="false">G350/$G$784</f>
        <v>0.000398008605349316</v>
      </c>
      <c r="I350" s="150" t="n">
        <f aca="false">H350+I349</f>
        <v>0.948090629391004</v>
      </c>
    </row>
    <row r="351" customFormat="false" ht="15" hidden="false" customHeight="false" outlineLevel="0" collapsed="false">
      <c r="A351" s="145" t="s">
        <v>614</v>
      </c>
      <c r="B351" s="145" t="s">
        <v>615</v>
      </c>
      <c r="C351" s="146" t="s">
        <v>17</v>
      </c>
      <c r="D351" s="146" t="s">
        <v>23</v>
      </c>
      <c r="E351" s="147" t="n">
        <v>1</v>
      </c>
      <c r="F351" s="147" t="n">
        <v>524.19</v>
      </c>
      <c r="G351" s="148" t="n">
        <f aca="false">F351*E351</f>
        <v>524.19</v>
      </c>
      <c r="H351" s="149" t="n">
        <f aca="false">G351/$G$784</f>
        <v>0.000396780847219268</v>
      </c>
      <c r="I351" s="150" t="n">
        <f aca="false">H351+I350</f>
        <v>0.948487410238223</v>
      </c>
    </row>
    <row r="352" customFormat="false" ht="51" hidden="false" customHeight="false" outlineLevel="0" collapsed="false">
      <c r="A352" s="145" t="s">
        <v>868</v>
      </c>
      <c r="B352" s="145" t="s">
        <v>134</v>
      </c>
      <c r="C352" s="146" t="s">
        <v>17</v>
      </c>
      <c r="D352" s="146" t="s">
        <v>114</v>
      </c>
      <c r="E352" s="147" t="n">
        <v>34.48</v>
      </c>
      <c r="F352" s="147" t="n">
        <v>15.05</v>
      </c>
      <c r="G352" s="148" t="n">
        <f aca="false">F352*E352</f>
        <v>518.924</v>
      </c>
      <c r="H352" s="149" t="n">
        <f aca="false">G352/$G$784</f>
        <v>0.00039279479647153</v>
      </c>
      <c r="I352" s="150" t="n">
        <f aca="false">H352+I351</f>
        <v>0.948880205034694</v>
      </c>
    </row>
    <row r="353" customFormat="false" ht="63.75" hidden="false" customHeight="false" outlineLevel="0" collapsed="false">
      <c r="A353" s="145" t="s">
        <v>117</v>
      </c>
      <c r="B353" s="145" t="s">
        <v>118</v>
      </c>
      <c r="C353" s="146" t="s">
        <v>17</v>
      </c>
      <c r="D353" s="146" t="s">
        <v>114</v>
      </c>
      <c r="E353" s="147" t="n">
        <v>59.86</v>
      </c>
      <c r="F353" s="147" t="n">
        <v>8.56</v>
      </c>
      <c r="G353" s="148" t="n">
        <f aca="false">F353*E353</f>
        <v>512.4016</v>
      </c>
      <c r="H353" s="149" t="n">
        <f aca="false">G353/$G$784</f>
        <v>0.000387857725184587</v>
      </c>
      <c r="I353" s="150" t="n">
        <f aca="false">H353+I352</f>
        <v>0.949268062759879</v>
      </c>
    </row>
    <row r="354" customFormat="false" ht="51" hidden="false" customHeight="false" outlineLevel="0" collapsed="false">
      <c r="A354" s="145" t="s">
        <v>721</v>
      </c>
      <c r="B354" s="145" t="s">
        <v>696</v>
      </c>
      <c r="C354" s="146" t="s">
        <v>17</v>
      </c>
      <c r="D354" s="146" t="s">
        <v>23</v>
      </c>
      <c r="E354" s="147" t="n">
        <v>27</v>
      </c>
      <c r="F354" s="147" t="n">
        <v>18.84</v>
      </c>
      <c r="G354" s="148" t="n">
        <f aca="false">F354*E354</f>
        <v>508.68</v>
      </c>
      <c r="H354" s="149" t="n">
        <f aca="false">G354/$G$784</f>
        <v>0.000385040693953523</v>
      </c>
      <c r="I354" s="150" t="n">
        <f aca="false">H354+I353</f>
        <v>0.949653103453832</v>
      </c>
    </row>
    <row r="355" customFormat="false" ht="38.25" hidden="false" customHeight="false" outlineLevel="0" collapsed="false">
      <c r="A355" s="145" t="s">
        <v>1077</v>
      </c>
      <c r="B355" s="145" t="s">
        <v>415</v>
      </c>
      <c r="C355" s="146" t="s">
        <v>17</v>
      </c>
      <c r="D355" s="146" t="s">
        <v>49</v>
      </c>
      <c r="E355" s="147" t="n">
        <v>53.45</v>
      </c>
      <c r="F355" s="147" t="n">
        <v>9.43</v>
      </c>
      <c r="G355" s="148" t="n">
        <f aca="false">F355*E355</f>
        <v>504.0335</v>
      </c>
      <c r="H355" s="149" t="n">
        <f aca="false">G355/$G$784</f>
        <v>0.000381523568089611</v>
      </c>
      <c r="I355" s="150" t="n">
        <f aca="false">H355+I354</f>
        <v>0.950034627021922</v>
      </c>
    </row>
    <row r="356" customFormat="false" ht="25.5" hidden="false" customHeight="false" outlineLevel="0" collapsed="false">
      <c r="A356" s="145" t="s">
        <v>550</v>
      </c>
      <c r="B356" s="145" t="s">
        <v>551</v>
      </c>
      <c r="C356" s="146" t="s">
        <v>17</v>
      </c>
      <c r="D356" s="146" t="s">
        <v>23</v>
      </c>
      <c r="E356" s="147" t="n">
        <v>1</v>
      </c>
      <c r="F356" s="147" t="n">
        <v>502.34</v>
      </c>
      <c r="G356" s="148" t="n">
        <f aca="false">F356*E356</f>
        <v>502.34</v>
      </c>
      <c r="H356" s="149" t="n">
        <f aca="false">G356/$G$784</f>
        <v>0.000380241688685643</v>
      </c>
      <c r="I356" s="150" t="n">
        <f aca="false">H356+I355</f>
        <v>0.950414868710608</v>
      </c>
    </row>
    <row r="357" customFormat="false" ht="38.25" hidden="false" customHeight="false" outlineLevel="0" collapsed="false">
      <c r="A357" s="145" t="s">
        <v>861</v>
      </c>
      <c r="B357" s="145" t="s">
        <v>120</v>
      </c>
      <c r="C357" s="146" t="s">
        <v>17</v>
      </c>
      <c r="D357" s="146" t="s">
        <v>28</v>
      </c>
      <c r="E357" s="147" t="n">
        <v>1.4</v>
      </c>
      <c r="F357" s="147" t="n">
        <v>358.8</v>
      </c>
      <c r="G357" s="148" t="n">
        <f aca="false">F357*E357</f>
        <v>502.32</v>
      </c>
      <c r="H357" s="149" t="n">
        <f aca="false">G357/$G$784</f>
        <v>0.000380226549867763</v>
      </c>
      <c r="I357" s="150" t="n">
        <f aca="false">H357+I356</f>
        <v>0.950795095260476</v>
      </c>
    </row>
    <row r="358" customFormat="false" ht="38.25" hidden="false" customHeight="false" outlineLevel="0" collapsed="false">
      <c r="A358" s="145" t="s">
        <v>474</v>
      </c>
      <c r="B358" s="145" t="s">
        <v>413</v>
      </c>
      <c r="C358" s="146" t="s">
        <v>17</v>
      </c>
      <c r="D358" s="146" t="s">
        <v>49</v>
      </c>
      <c r="E358" s="147" t="n">
        <v>73.5</v>
      </c>
      <c r="F358" s="147" t="n">
        <v>6.8</v>
      </c>
      <c r="G358" s="148" t="n">
        <f aca="false">F358*E358</f>
        <v>499.8</v>
      </c>
      <c r="H358" s="149" t="n">
        <f aca="false">G358/$G$784</f>
        <v>0.000378319058814915</v>
      </c>
      <c r="I358" s="150" t="n">
        <f aca="false">H358+I357</f>
        <v>0.95117341431929</v>
      </c>
    </row>
    <row r="359" customFormat="false" ht="51" hidden="false" customHeight="false" outlineLevel="0" collapsed="false">
      <c r="A359" s="145" t="s">
        <v>983</v>
      </c>
      <c r="B359" s="145" t="s">
        <v>984</v>
      </c>
      <c r="C359" s="146" t="s">
        <v>17</v>
      </c>
      <c r="D359" s="146" t="s">
        <v>23</v>
      </c>
      <c r="E359" s="147" t="n">
        <v>1</v>
      </c>
      <c r="F359" s="147" t="n">
        <v>492.98</v>
      </c>
      <c r="G359" s="148" t="n">
        <f aca="false">F359*E359</f>
        <v>492.98</v>
      </c>
      <c r="H359" s="149" t="n">
        <f aca="false">G359/$G$784</f>
        <v>0.000373156721917921</v>
      </c>
      <c r="I359" s="150" t="n">
        <f aca="false">H359+I358</f>
        <v>0.951546571041208</v>
      </c>
    </row>
    <row r="360" customFormat="false" ht="15" hidden="false" customHeight="false" outlineLevel="0" collapsed="false">
      <c r="A360" s="145" t="s">
        <v>1212</v>
      </c>
      <c r="B360" s="145" t="s">
        <v>111</v>
      </c>
      <c r="C360" s="146" t="s">
        <v>17</v>
      </c>
      <c r="D360" s="146" t="s">
        <v>28</v>
      </c>
      <c r="E360" s="147" t="n">
        <v>10.3</v>
      </c>
      <c r="F360" s="147" t="n">
        <v>47.26</v>
      </c>
      <c r="G360" s="148" t="n">
        <f aca="false">F360*E360</f>
        <v>486.778</v>
      </c>
      <c r="H360" s="149" t="n">
        <f aca="false">G360/$G$784</f>
        <v>0.000368462174493411</v>
      </c>
      <c r="I360" s="150" t="n">
        <f aca="false">H360+I359</f>
        <v>0.951915033215702</v>
      </c>
    </row>
    <row r="361" customFormat="false" ht="15" hidden="false" customHeight="false" outlineLevel="0" collapsed="false">
      <c r="A361" s="145" t="s">
        <v>1324</v>
      </c>
      <c r="B361" s="145" t="s">
        <v>1325</v>
      </c>
      <c r="C361" s="146" t="s">
        <v>17</v>
      </c>
      <c r="D361" s="146" t="s">
        <v>18</v>
      </c>
      <c r="E361" s="147" t="n">
        <v>76.34</v>
      </c>
      <c r="F361" s="147" t="n">
        <v>6.33</v>
      </c>
      <c r="G361" s="148" t="n">
        <f aca="false">F361*E361</f>
        <v>483.2322</v>
      </c>
      <c r="H361" s="149" t="n">
        <f aca="false">G361/$G$784</f>
        <v>0.00036577821347151</v>
      </c>
      <c r="I361" s="150" t="n">
        <f aca="false">H361+I360</f>
        <v>0.952280811429173</v>
      </c>
    </row>
    <row r="362" customFormat="false" ht="15" hidden="false" customHeight="false" outlineLevel="0" collapsed="false">
      <c r="A362" s="145" t="s">
        <v>729</v>
      </c>
      <c r="B362" s="145" t="s">
        <v>730</v>
      </c>
      <c r="C362" s="146" t="s">
        <v>17</v>
      </c>
      <c r="D362" s="146" t="s">
        <v>28</v>
      </c>
      <c r="E362" s="147" t="n">
        <v>7.71</v>
      </c>
      <c r="F362" s="147" t="n">
        <v>62.32</v>
      </c>
      <c r="G362" s="148" t="n">
        <f aca="false">F362*E362</f>
        <v>480.4872</v>
      </c>
      <c r="H362" s="149" t="n">
        <f aca="false">G362/$G$784</f>
        <v>0.000363700410717515</v>
      </c>
      <c r="I362" s="150" t="n">
        <f aca="false">H362+I361</f>
        <v>0.952644511839891</v>
      </c>
    </row>
    <row r="363" customFormat="false" ht="38.25" hidden="false" customHeight="false" outlineLevel="0" collapsed="false">
      <c r="A363" s="145" t="s">
        <v>355</v>
      </c>
      <c r="B363" s="145" t="s">
        <v>356</v>
      </c>
      <c r="C363" s="146" t="s">
        <v>17</v>
      </c>
      <c r="D363" s="146" t="s">
        <v>49</v>
      </c>
      <c r="E363" s="147" t="n">
        <v>32</v>
      </c>
      <c r="F363" s="147" t="n">
        <v>14.93</v>
      </c>
      <c r="G363" s="148" t="n">
        <f aca="false">F363*E363</f>
        <v>477.76</v>
      </c>
      <c r="H363" s="149" t="n">
        <f aca="false">G363/$G$784</f>
        <v>0.000361636081511432</v>
      </c>
      <c r="I363" s="150" t="n">
        <f aca="false">H363+I362</f>
        <v>0.953006147921402</v>
      </c>
    </row>
    <row r="364" customFormat="false" ht="76.5" hidden="false" customHeight="false" outlineLevel="0" collapsed="false">
      <c r="A364" s="145" t="s">
        <v>681</v>
      </c>
      <c r="B364" s="145" t="s">
        <v>682</v>
      </c>
      <c r="C364" s="146" t="s">
        <v>17</v>
      </c>
      <c r="D364" s="146" t="s">
        <v>23</v>
      </c>
      <c r="E364" s="147" t="n">
        <v>3</v>
      </c>
      <c r="F364" s="147" t="n">
        <v>156.72</v>
      </c>
      <c r="G364" s="148" t="n">
        <f aca="false">F364*E364</f>
        <v>470.16</v>
      </c>
      <c r="H364" s="149" t="n">
        <f aca="false">G364/$G$784</f>
        <v>0.000355883330717128</v>
      </c>
      <c r="I364" s="150" t="n">
        <f aca="false">H364+I363</f>
        <v>0.953362031252119</v>
      </c>
    </row>
    <row r="365" customFormat="false" ht="76.5" hidden="false" customHeight="false" outlineLevel="0" collapsed="false">
      <c r="A365" s="145" t="s">
        <v>717</v>
      </c>
      <c r="B365" s="145" t="s">
        <v>682</v>
      </c>
      <c r="C365" s="146" t="s">
        <v>17</v>
      </c>
      <c r="D365" s="146" t="s">
        <v>23</v>
      </c>
      <c r="E365" s="147" t="n">
        <v>3</v>
      </c>
      <c r="F365" s="147" t="n">
        <v>156.72</v>
      </c>
      <c r="G365" s="148" t="n">
        <f aca="false">F365*E365</f>
        <v>470.16</v>
      </c>
      <c r="H365" s="149" t="n">
        <f aca="false">G365/$G$784</f>
        <v>0.000355883330717128</v>
      </c>
      <c r="I365" s="150" t="n">
        <f aca="false">H365+I364</f>
        <v>0.953717914582836</v>
      </c>
    </row>
    <row r="366" customFormat="false" ht="38.25" hidden="false" customHeight="false" outlineLevel="0" collapsed="false">
      <c r="A366" s="145" t="s">
        <v>438</v>
      </c>
      <c r="B366" s="145" t="s">
        <v>439</v>
      </c>
      <c r="C366" s="146" t="s">
        <v>17</v>
      </c>
      <c r="D366" s="146" t="s">
        <v>23</v>
      </c>
      <c r="E366" s="147" t="n">
        <v>3</v>
      </c>
      <c r="F366" s="147" t="n">
        <v>154.99</v>
      </c>
      <c r="G366" s="148" t="n">
        <f aca="false">F366*E366</f>
        <v>464.97</v>
      </c>
      <c r="H366" s="149" t="n">
        <f aca="false">G366/$G$784</f>
        <v>0.000351954807477333</v>
      </c>
      <c r="I366" s="150" t="n">
        <f aca="false">H366+I365</f>
        <v>0.954069869390314</v>
      </c>
    </row>
    <row r="367" customFormat="false" ht="38.25" hidden="false" customHeight="false" outlineLevel="0" collapsed="false">
      <c r="A367" s="145" t="s">
        <v>1144</v>
      </c>
      <c r="B367" s="145" t="s">
        <v>553</v>
      </c>
      <c r="C367" s="146" t="s">
        <v>17</v>
      </c>
      <c r="D367" s="146" t="s">
        <v>23</v>
      </c>
      <c r="E367" s="147" t="n">
        <v>38</v>
      </c>
      <c r="F367" s="147" t="n">
        <v>12.18</v>
      </c>
      <c r="G367" s="148" t="n">
        <f aca="false">F367*E367</f>
        <v>462.84</v>
      </c>
      <c r="H367" s="149" t="n">
        <f aca="false">G367/$G$784</f>
        <v>0.00035034252337314</v>
      </c>
      <c r="I367" s="150" t="n">
        <f aca="false">H367+I366</f>
        <v>0.954420211913687</v>
      </c>
    </row>
    <row r="368" customFormat="false" ht="25.5" hidden="false" customHeight="false" outlineLevel="0" collapsed="false">
      <c r="A368" s="145" t="s">
        <v>74</v>
      </c>
      <c r="B368" s="145" t="s">
        <v>75</v>
      </c>
      <c r="C368" s="146" t="s">
        <v>17</v>
      </c>
      <c r="D368" s="146" t="s">
        <v>23</v>
      </c>
      <c r="E368" s="147" t="n">
        <v>5</v>
      </c>
      <c r="F368" s="147" t="n">
        <v>91.49</v>
      </c>
      <c r="G368" s="148" t="n">
        <f aca="false">F368*E368</f>
        <v>457.45</v>
      </c>
      <c r="H368" s="149" t="n">
        <f aca="false">G368/$G$784</f>
        <v>0.000346262611954547</v>
      </c>
      <c r="I368" s="150" t="n">
        <f aca="false">H368+I367</f>
        <v>0.954766474525642</v>
      </c>
    </row>
    <row r="369" customFormat="false" ht="38.25" hidden="false" customHeight="false" outlineLevel="0" collapsed="false">
      <c r="A369" s="145" t="s">
        <v>414</v>
      </c>
      <c r="B369" s="145" t="s">
        <v>415</v>
      </c>
      <c r="C369" s="146" t="s">
        <v>17</v>
      </c>
      <c r="D369" s="146" t="s">
        <v>49</v>
      </c>
      <c r="E369" s="147" t="n">
        <v>47.5</v>
      </c>
      <c r="F369" s="147" t="n">
        <v>9.43</v>
      </c>
      <c r="G369" s="148" t="n">
        <f aca="false">F369*E369</f>
        <v>447.925</v>
      </c>
      <c r="H369" s="149" t="n">
        <f aca="false">G369/$G$784</f>
        <v>0.000339052749939317</v>
      </c>
      <c r="I369" s="150" t="n">
        <f aca="false">H369+I368</f>
        <v>0.955105527275581</v>
      </c>
    </row>
    <row r="370" customFormat="false" ht="38.25" hidden="false" customHeight="false" outlineLevel="0" collapsed="false">
      <c r="A370" s="145" t="s">
        <v>1053</v>
      </c>
      <c r="B370" s="145" t="s">
        <v>278</v>
      </c>
      <c r="C370" s="146" t="s">
        <v>17</v>
      </c>
      <c r="D370" s="146" t="s">
        <v>18</v>
      </c>
      <c r="E370" s="147" t="n">
        <v>11.34</v>
      </c>
      <c r="F370" s="147" t="n">
        <v>39.29</v>
      </c>
      <c r="G370" s="148" t="n">
        <f aca="false">F370*E370</f>
        <v>445.5486</v>
      </c>
      <c r="H370" s="149" t="n">
        <f aca="false">G370/$G$784</f>
        <v>0.000337253955598846</v>
      </c>
      <c r="I370" s="150" t="n">
        <f aca="false">H370+I369</f>
        <v>0.95544278123118</v>
      </c>
    </row>
    <row r="371" customFormat="false" ht="25.5" hidden="false" customHeight="false" outlineLevel="0" collapsed="false">
      <c r="A371" s="145" t="s">
        <v>106</v>
      </c>
      <c r="B371" s="145" t="s">
        <v>107</v>
      </c>
      <c r="C371" s="146" t="s">
        <v>17</v>
      </c>
      <c r="D371" s="146" t="s">
        <v>28</v>
      </c>
      <c r="E371" s="147" t="n">
        <v>11.07</v>
      </c>
      <c r="F371" s="147" t="n">
        <v>40.17</v>
      </c>
      <c r="G371" s="148" t="n">
        <f aca="false">F371*E371</f>
        <v>444.6819</v>
      </c>
      <c r="H371" s="149" t="n">
        <f aca="false">G371/$G$784</f>
        <v>0.000336597914926027</v>
      </c>
      <c r="I371" s="150" t="n">
        <f aca="false">H371+I370</f>
        <v>0.955779379146106</v>
      </c>
    </row>
    <row r="372" customFormat="false" ht="15" hidden="false" customHeight="false" outlineLevel="0" collapsed="false">
      <c r="A372" s="145" t="s">
        <v>1241</v>
      </c>
      <c r="B372" s="145" t="s">
        <v>111</v>
      </c>
      <c r="C372" s="146" t="s">
        <v>17</v>
      </c>
      <c r="D372" s="146" t="s">
        <v>28</v>
      </c>
      <c r="E372" s="147" t="n">
        <v>9.38</v>
      </c>
      <c r="F372" s="147" t="n">
        <v>47.26</v>
      </c>
      <c r="G372" s="148" t="n">
        <f aca="false">F372*E372</f>
        <v>443.2988</v>
      </c>
      <c r="H372" s="149" t="n">
        <f aca="false">G372/$G$784</f>
        <v>0.000335550989975553</v>
      </c>
      <c r="I372" s="150" t="n">
        <f aca="false">H372+I371</f>
        <v>0.956114930136081</v>
      </c>
    </row>
    <row r="373" customFormat="false" ht="51" hidden="false" customHeight="false" outlineLevel="0" collapsed="false">
      <c r="A373" s="145" t="s">
        <v>927</v>
      </c>
      <c r="B373" s="145" t="s">
        <v>928</v>
      </c>
      <c r="C373" s="146" t="s">
        <v>17</v>
      </c>
      <c r="D373" s="146" t="s">
        <v>23</v>
      </c>
      <c r="E373" s="147" t="n">
        <v>5</v>
      </c>
      <c r="F373" s="147" t="n">
        <v>88.48</v>
      </c>
      <c r="G373" s="148" t="n">
        <f aca="false">F373*E373</f>
        <v>442.4</v>
      </c>
      <c r="H373" s="149" t="n">
        <f aca="false">G373/$G$784</f>
        <v>0.000334870651500037</v>
      </c>
      <c r="I373" s="150" t="n">
        <f aca="false">H373+I372</f>
        <v>0.956449800787581</v>
      </c>
    </row>
    <row r="374" customFormat="false" ht="38.25" hidden="false" customHeight="false" outlineLevel="0" collapsed="false">
      <c r="A374" s="145" t="s">
        <v>108</v>
      </c>
      <c r="B374" s="145" t="s">
        <v>109</v>
      </c>
      <c r="C374" s="146" t="s">
        <v>17</v>
      </c>
      <c r="D374" s="146" t="s">
        <v>18</v>
      </c>
      <c r="E374" s="147" t="n">
        <v>20.61</v>
      </c>
      <c r="F374" s="147" t="n">
        <v>21.12</v>
      </c>
      <c r="G374" s="148" t="n">
        <f aca="false">F374*E374</f>
        <v>435.2832</v>
      </c>
      <c r="H374" s="149" t="n">
        <f aca="false">G374/$G$784</f>
        <v>0.000329483654545707</v>
      </c>
      <c r="I374" s="150" t="n">
        <f aca="false">H374+I373</f>
        <v>0.956779284442127</v>
      </c>
    </row>
    <row r="375" customFormat="false" ht="63.75" hidden="false" customHeight="false" outlineLevel="0" collapsed="false">
      <c r="A375" s="145" t="s">
        <v>920</v>
      </c>
      <c r="B375" s="145" t="s">
        <v>199</v>
      </c>
      <c r="C375" s="146" t="s">
        <v>17</v>
      </c>
      <c r="D375" s="146" t="s">
        <v>18</v>
      </c>
      <c r="E375" s="147" t="n">
        <v>66.36</v>
      </c>
      <c r="F375" s="147" t="n">
        <v>6.54</v>
      </c>
      <c r="G375" s="148" t="n">
        <f aca="false">F375*E375</f>
        <v>433.9944</v>
      </c>
      <c r="H375" s="149" t="n">
        <f aca="false">G375/$G$784</f>
        <v>0.000328508109121536</v>
      </c>
      <c r="I375" s="150" t="n">
        <f aca="false">H375+I374</f>
        <v>0.957107792551248</v>
      </c>
    </row>
    <row r="376" customFormat="false" ht="38.25" hidden="false" customHeight="false" outlineLevel="0" collapsed="false">
      <c r="A376" s="145" t="s">
        <v>905</v>
      </c>
      <c r="B376" s="145" t="s">
        <v>906</v>
      </c>
      <c r="C376" s="146" t="s">
        <v>17</v>
      </c>
      <c r="D376" s="146" t="s">
        <v>18</v>
      </c>
      <c r="E376" s="147" t="n">
        <v>2.06</v>
      </c>
      <c r="F376" s="147" t="n">
        <v>210.14</v>
      </c>
      <c r="G376" s="148" t="n">
        <f aca="false">F376*E376</f>
        <v>432.8884</v>
      </c>
      <c r="H376" s="149" t="n">
        <f aca="false">G376/$G$784</f>
        <v>0.000327670932492786</v>
      </c>
      <c r="I376" s="150" t="n">
        <f aca="false">H376+I375</f>
        <v>0.957435463483741</v>
      </c>
    </row>
    <row r="377" customFormat="false" ht="25.5" hidden="false" customHeight="false" outlineLevel="0" collapsed="false">
      <c r="A377" s="145" t="s">
        <v>539</v>
      </c>
      <c r="B377" s="145" t="s">
        <v>360</v>
      </c>
      <c r="C377" s="146" t="s">
        <v>17</v>
      </c>
      <c r="D377" s="146" t="s">
        <v>28</v>
      </c>
      <c r="E377" s="147" t="n">
        <v>19.4</v>
      </c>
      <c r="F377" s="147" t="n">
        <v>22.13</v>
      </c>
      <c r="G377" s="148" t="n">
        <f aca="false">F377*E377</f>
        <v>429.322</v>
      </c>
      <c r="H377" s="149" t="n">
        <f aca="false">G377/$G$784</f>
        <v>0.000324971378488469</v>
      </c>
      <c r="I377" s="150" t="n">
        <f aca="false">H377+I376</f>
        <v>0.95776043486223</v>
      </c>
    </row>
    <row r="378" customFormat="false" ht="38.25" hidden="false" customHeight="false" outlineLevel="0" collapsed="false">
      <c r="A378" s="145" t="s">
        <v>357</v>
      </c>
      <c r="B378" s="145" t="s">
        <v>327</v>
      </c>
      <c r="C378" s="146" t="s">
        <v>17</v>
      </c>
      <c r="D378" s="146" t="s">
        <v>49</v>
      </c>
      <c r="E378" s="147" t="n">
        <v>15</v>
      </c>
      <c r="F378" s="147" t="n">
        <v>27.93</v>
      </c>
      <c r="G378" s="148" t="n">
        <f aca="false">F378*E378</f>
        <v>418.95</v>
      </c>
      <c r="H378" s="149" t="n">
        <f aca="false">G378/$G$784</f>
        <v>0.000317120387536032</v>
      </c>
      <c r="I378" s="150" t="n">
        <f aca="false">H378+I377</f>
        <v>0.958077555249766</v>
      </c>
    </row>
    <row r="379" customFormat="false" ht="25.5" hidden="false" customHeight="false" outlineLevel="0" collapsed="false">
      <c r="A379" s="145" t="s">
        <v>506</v>
      </c>
      <c r="B379" s="145" t="s">
        <v>381</v>
      </c>
      <c r="C379" s="146" t="s">
        <v>17</v>
      </c>
      <c r="D379" s="146" t="s">
        <v>23</v>
      </c>
      <c r="E379" s="147" t="n">
        <v>30</v>
      </c>
      <c r="F379" s="147" t="n">
        <v>13.94</v>
      </c>
      <c r="G379" s="148" t="n">
        <f aca="false">F379*E379</f>
        <v>418.2</v>
      </c>
      <c r="H379" s="149" t="n">
        <f aca="false">G379/$G$784</f>
        <v>0.000316552681865541</v>
      </c>
      <c r="I379" s="150" t="n">
        <f aca="false">H379+I378</f>
        <v>0.958394107931631</v>
      </c>
    </row>
    <row r="380" customFormat="false" ht="51" hidden="false" customHeight="false" outlineLevel="0" collapsed="false">
      <c r="A380" s="145" t="s">
        <v>1193</v>
      </c>
      <c r="B380" s="145" t="s">
        <v>660</v>
      </c>
      <c r="C380" s="146" t="s">
        <v>17</v>
      </c>
      <c r="D380" s="146" t="s">
        <v>49</v>
      </c>
      <c r="E380" s="147" t="n">
        <v>47</v>
      </c>
      <c r="F380" s="147" t="n">
        <v>8.89</v>
      </c>
      <c r="G380" s="148" t="n">
        <f aca="false">F380*E380</f>
        <v>417.83</v>
      </c>
      <c r="H380" s="149" t="n">
        <f aca="false">G380/$G$784</f>
        <v>0.000316272613734766</v>
      </c>
      <c r="I380" s="150" t="n">
        <f aca="false">H380+I379</f>
        <v>0.958710380545366</v>
      </c>
    </row>
    <row r="381" customFormat="false" ht="25.5" hidden="false" customHeight="false" outlineLevel="0" collapsed="false">
      <c r="A381" s="145" t="s">
        <v>1211</v>
      </c>
      <c r="B381" s="145" t="s">
        <v>107</v>
      </c>
      <c r="C381" s="146" t="s">
        <v>17</v>
      </c>
      <c r="D381" s="146" t="s">
        <v>28</v>
      </c>
      <c r="E381" s="147" t="n">
        <v>10.3</v>
      </c>
      <c r="F381" s="147" t="n">
        <v>40.17</v>
      </c>
      <c r="G381" s="148" t="n">
        <f aca="false">F381*E381</f>
        <v>413.751</v>
      </c>
      <c r="H381" s="149" t="n">
        <f aca="false">G381/$G$784</f>
        <v>0.000313185051828191</v>
      </c>
      <c r="I381" s="150" t="n">
        <f aca="false">H381+I380</f>
        <v>0.959023565597194</v>
      </c>
    </row>
    <row r="382" customFormat="false" ht="15" hidden="false" customHeight="false" outlineLevel="0" collapsed="false">
      <c r="A382" s="145" t="s">
        <v>610</v>
      </c>
      <c r="B382" s="145" t="s">
        <v>611</v>
      </c>
      <c r="C382" s="146" t="s">
        <v>17</v>
      </c>
      <c r="D382" s="146" t="s">
        <v>23</v>
      </c>
      <c r="E382" s="147" t="n">
        <v>3</v>
      </c>
      <c r="F382" s="147" t="n">
        <v>137.43</v>
      </c>
      <c r="G382" s="148" t="n">
        <f aca="false">F382*E382</f>
        <v>412.29</v>
      </c>
      <c r="H382" s="149" t="n">
        <f aca="false">G382/$G$784</f>
        <v>0.000312079161182075</v>
      </c>
      <c r="I382" s="150" t="n">
        <f aca="false">H382+I381</f>
        <v>0.959335644758376</v>
      </c>
    </row>
    <row r="383" customFormat="false" ht="38.25" hidden="false" customHeight="false" outlineLevel="0" collapsed="false">
      <c r="A383" s="145" t="s">
        <v>1145</v>
      </c>
      <c r="B383" s="145" t="s">
        <v>407</v>
      </c>
      <c r="C383" s="146" t="s">
        <v>17</v>
      </c>
      <c r="D383" s="146" t="s">
        <v>23</v>
      </c>
      <c r="E383" s="147" t="n">
        <v>33</v>
      </c>
      <c r="F383" s="147" t="n">
        <v>12.48</v>
      </c>
      <c r="G383" s="148" t="n">
        <f aca="false">F383*E383</f>
        <v>411.84</v>
      </c>
      <c r="H383" s="149" t="n">
        <f aca="false">G383/$G$784</f>
        <v>0.000311738537779781</v>
      </c>
      <c r="I383" s="150" t="n">
        <f aca="false">H383+I382</f>
        <v>0.959647383296156</v>
      </c>
    </row>
    <row r="384" customFormat="false" ht="15" hidden="false" customHeight="false" outlineLevel="0" collapsed="false">
      <c r="A384" s="145" t="s">
        <v>521</v>
      </c>
      <c r="B384" s="145" t="s">
        <v>522</v>
      </c>
      <c r="C384" s="146" t="s">
        <v>17</v>
      </c>
      <c r="D384" s="146" t="s">
        <v>23</v>
      </c>
      <c r="E384" s="147" t="n">
        <v>8</v>
      </c>
      <c r="F384" s="147" t="n">
        <v>51.39</v>
      </c>
      <c r="G384" s="148" t="n">
        <f aca="false">F384*E384</f>
        <v>411.12</v>
      </c>
      <c r="H384" s="149" t="n">
        <f aca="false">G384/$G$784</f>
        <v>0.00031119354033611</v>
      </c>
      <c r="I384" s="150" t="n">
        <f aca="false">H384+I383</f>
        <v>0.959958576836492</v>
      </c>
    </row>
    <row r="385" customFormat="false" ht="38.25" hidden="false" customHeight="false" outlineLevel="0" collapsed="false">
      <c r="A385" s="145" t="s">
        <v>262</v>
      </c>
      <c r="B385" s="145" t="s">
        <v>263</v>
      </c>
      <c r="C385" s="146" t="s">
        <v>17</v>
      </c>
      <c r="D385" s="146" t="s">
        <v>23</v>
      </c>
      <c r="E385" s="147" t="n">
        <v>10</v>
      </c>
      <c r="F385" s="147" t="n">
        <v>40.49</v>
      </c>
      <c r="G385" s="148" t="n">
        <f aca="false">F385*E385</f>
        <v>404.9</v>
      </c>
      <c r="H385" s="149" t="n">
        <f aca="false">G385/$G$784</f>
        <v>0.000306485367975508</v>
      </c>
      <c r="I385" s="150" t="n">
        <f aca="false">H385+I384</f>
        <v>0.960265062204468</v>
      </c>
    </row>
    <row r="386" customFormat="false" ht="38.25" hidden="false" customHeight="false" outlineLevel="0" collapsed="false">
      <c r="A386" s="145" t="s">
        <v>454</v>
      </c>
      <c r="B386" s="145" t="s">
        <v>455</v>
      </c>
      <c r="C386" s="146" t="s">
        <v>17</v>
      </c>
      <c r="D386" s="146" t="s">
        <v>23</v>
      </c>
      <c r="E386" s="147" t="n">
        <v>34</v>
      </c>
      <c r="F386" s="147" t="n">
        <v>11.69</v>
      </c>
      <c r="G386" s="148" t="n">
        <f aca="false">F386*E386</f>
        <v>397.46</v>
      </c>
      <c r="H386" s="149" t="n">
        <f aca="false">G386/$G$784</f>
        <v>0.000300853727724242</v>
      </c>
      <c r="I386" s="150" t="n">
        <f aca="false">H386+I385</f>
        <v>0.960565915932192</v>
      </c>
    </row>
    <row r="387" customFormat="false" ht="38.25" hidden="false" customHeight="false" outlineLevel="0" collapsed="false">
      <c r="A387" s="145" t="s">
        <v>585</v>
      </c>
      <c r="B387" s="145" t="s">
        <v>455</v>
      </c>
      <c r="C387" s="146" t="s">
        <v>17</v>
      </c>
      <c r="D387" s="146" t="s">
        <v>23</v>
      </c>
      <c r="E387" s="147" t="n">
        <v>34</v>
      </c>
      <c r="F387" s="147" t="n">
        <v>11.69</v>
      </c>
      <c r="G387" s="148" t="n">
        <f aca="false">F387*E387</f>
        <v>397.46</v>
      </c>
      <c r="H387" s="149" t="n">
        <f aca="false">G387/$G$784</f>
        <v>0.000300853727724242</v>
      </c>
      <c r="I387" s="150" t="n">
        <f aca="false">H387+I386</f>
        <v>0.960866769659916</v>
      </c>
    </row>
    <row r="388" customFormat="false" ht="76.5" hidden="false" customHeight="false" outlineLevel="0" collapsed="false">
      <c r="A388" s="145" t="s">
        <v>1258</v>
      </c>
      <c r="B388" s="145" t="s">
        <v>1259</v>
      </c>
      <c r="C388" s="146" t="s">
        <v>17</v>
      </c>
      <c r="D388" s="146" t="s">
        <v>23</v>
      </c>
      <c r="E388" s="147" t="n">
        <v>3</v>
      </c>
      <c r="F388" s="147" t="n">
        <v>131.23</v>
      </c>
      <c r="G388" s="148" t="n">
        <f aca="false">F388*E388</f>
        <v>393.69</v>
      </c>
      <c r="H388" s="149" t="n">
        <f aca="false">G388/$G$784</f>
        <v>0.000298000060553909</v>
      </c>
      <c r="I388" s="150" t="n">
        <f aca="false">H388+I387</f>
        <v>0.96116476972047</v>
      </c>
    </row>
    <row r="389" customFormat="false" ht="63.75" hidden="false" customHeight="false" outlineLevel="0" collapsed="false">
      <c r="A389" s="145" t="s">
        <v>317</v>
      </c>
      <c r="B389" s="145" t="s">
        <v>195</v>
      </c>
      <c r="C389" s="146" t="s">
        <v>17</v>
      </c>
      <c r="D389" s="146" t="s">
        <v>18</v>
      </c>
      <c r="E389" s="147" t="n">
        <v>9</v>
      </c>
      <c r="F389" s="147" t="n">
        <v>43.24</v>
      </c>
      <c r="G389" s="148" t="n">
        <f aca="false">F389*E389</f>
        <v>389.16</v>
      </c>
      <c r="H389" s="149" t="n">
        <f aca="false">G389/$G$784</f>
        <v>0.000294571118304146</v>
      </c>
      <c r="I389" s="150" t="n">
        <f aca="false">H389+I388</f>
        <v>0.961459340838774</v>
      </c>
    </row>
    <row r="390" customFormat="false" ht="38.25" hidden="false" customHeight="false" outlineLevel="0" collapsed="false">
      <c r="A390" s="145" t="s">
        <v>346</v>
      </c>
      <c r="B390" s="145" t="s">
        <v>347</v>
      </c>
      <c r="C390" s="146" t="s">
        <v>17</v>
      </c>
      <c r="D390" s="146" t="s">
        <v>49</v>
      </c>
      <c r="E390" s="147" t="n">
        <v>9</v>
      </c>
      <c r="F390" s="147" t="n">
        <v>43.12</v>
      </c>
      <c r="G390" s="148" t="n">
        <f aca="false">F390*E390</f>
        <v>388.08</v>
      </c>
      <c r="H390" s="149" t="n">
        <f aca="false">G390/$G$784</f>
        <v>0.00029375362213864</v>
      </c>
      <c r="I390" s="150" t="n">
        <f aca="false">H390+I389</f>
        <v>0.961753094460913</v>
      </c>
    </row>
    <row r="391" customFormat="false" ht="38.25" hidden="false" customHeight="false" outlineLevel="0" collapsed="false">
      <c r="A391" s="145" t="s">
        <v>1148</v>
      </c>
      <c r="B391" s="145" t="s">
        <v>528</v>
      </c>
      <c r="C391" s="146" t="s">
        <v>17</v>
      </c>
      <c r="D391" s="146" t="s">
        <v>49</v>
      </c>
      <c r="E391" s="147" t="n">
        <v>80</v>
      </c>
      <c r="F391" s="147" t="n">
        <v>4.8</v>
      </c>
      <c r="G391" s="148" t="n">
        <f aca="false">F391*E391</f>
        <v>384</v>
      </c>
      <c r="H391" s="149" t="n">
        <f aca="false">G391/$G$784</f>
        <v>0.000290665303291171</v>
      </c>
      <c r="I391" s="150" t="n">
        <f aca="false">H391+I390</f>
        <v>0.962043759764204</v>
      </c>
    </row>
    <row r="392" customFormat="false" ht="38.25" hidden="false" customHeight="false" outlineLevel="0" collapsed="false">
      <c r="A392" s="145" t="s">
        <v>557</v>
      </c>
      <c r="B392" s="145" t="s">
        <v>528</v>
      </c>
      <c r="C392" s="146" t="s">
        <v>17</v>
      </c>
      <c r="D392" s="146" t="s">
        <v>49</v>
      </c>
      <c r="E392" s="147" t="n">
        <v>77.5</v>
      </c>
      <c r="F392" s="147" t="n">
        <v>4.8</v>
      </c>
      <c r="G392" s="148" t="n">
        <f aca="false">F392*E392</f>
        <v>372</v>
      </c>
      <c r="H392" s="149" t="n">
        <f aca="false">G392/$G$784</f>
        <v>0.000281582012563322</v>
      </c>
      <c r="I392" s="150" t="n">
        <f aca="false">H392+I391</f>
        <v>0.962325341776767</v>
      </c>
    </row>
    <row r="393" customFormat="false" ht="38.25" hidden="false" customHeight="false" outlineLevel="0" collapsed="false">
      <c r="A393" s="145" t="s">
        <v>907</v>
      </c>
      <c r="B393" s="145" t="s">
        <v>908</v>
      </c>
      <c r="C393" s="146" t="s">
        <v>17</v>
      </c>
      <c r="D393" s="146" t="s">
        <v>18</v>
      </c>
      <c r="E393" s="147" t="n">
        <v>1.75</v>
      </c>
      <c r="F393" s="147" t="n">
        <v>210.14</v>
      </c>
      <c r="G393" s="148" t="n">
        <f aca="false">F393*E393</f>
        <v>367.745</v>
      </c>
      <c r="H393" s="149" t="n">
        <f aca="false">G393/$G$784</f>
        <v>0.000278361229059406</v>
      </c>
      <c r="I393" s="150" t="n">
        <f aca="false">H393+I392</f>
        <v>0.962603703005827</v>
      </c>
    </row>
    <row r="394" customFormat="false" ht="15" hidden="false" customHeight="false" outlineLevel="0" collapsed="false">
      <c r="A394" s="145" t="s">
        <v>716</v>
      </c>
      <c r="B394" s="145" t="s">
        <v>111</v>
      </c>
      <c r="C394" s="146" t="s">
        <v>17</v>
      </c>
      <c r="D394" s="146" t="s">
        <v>28</v>
      </c>
      <c r="E394" s="147" t="n">
        <v>7.71</v>
      </c>
      <c r="F394" s="147" t="n">
        <v>47.26</v>
      </c>
      <c r="G394" s="148" t="n">
        <f aca="false">F394*E394</f>
        <v>364.3746</v>
      </c>
      <c r="H394" s="149" t="n">
        <f aca="false">G394/$G$784</f>
        <v>0.00027581003547031</v>
      </c>
      <c r="I394" s="150" t="n">
        <f aca="false">H394+I393</f>
        <v>0.962879513041297</v>
      </c>
    </row>
    <row r="395" customFormat="false" ht="76.5" hidden="false" customHeight="false" outlineLevel="0" collapsed="false">
      <c r="A395" s="145" t="s">
        <v>1202</v>
      </c>
      <c r="B395" s="145" t="s">
        <v>1203</v>
      </c>
      <c r="C395" s="146" t="s">
        <v>17</v>
      </c>
      <c r="D395" s="146" t="s">
        <v>23</v>
      </c>
      <c r="E395" s="147" t="n">
        <v>4</v>
      </c>
      <c r="F395" s="147" t="n">
        <v>90.24</v>
      </c>
      <c r="G395" s="148" t="n">
        <f aca="false">F395*E395</f>
        <v>360.96</v>
      </c>
      <c r="H395" s="149" t="n">
        <f aca="false">G395/$G$784</f>
        <v>0.000273225385093701</v>
      </c>
      <c r="I395" s="150" t="n">
        <f aca="false">H395+I394</f>
        <v>0.963152738426391</v>
      </c>
    </row>
    <row r="396" customFormat="false" ht="38.25" hidden="false" customHeight="false" outlineLevel="0" collapsed="false">
      <c r="A396" s="145" t="s">
        <v>1151</v>
      </c>
      <c r="B396" s="145" t="s">
        <v>413</v>
      </c>
      <c r="C396" s="146" t="s">
        <v>17</v>
      </c>
      <c r="D396" s="146" t="s">
        <v>49</v>
      </c>
      <c r="E396" s="147" t="n">
        <v>53</v>
      </c>
      <c r="F396" s="147" t="n">
        <v>6.8</v>
      </c>
      <c r="G396" s="148" t="n">
        <f aca="false">F396*E396</f>
        <v>360.4</v>
      </c>
      <c r="H396" s="149" t="n">
        <f aca="false">G396/$G$784</f>
        <v>0.000272801498193068</v>
      </c>
      <c r="I396" s="150" t="n">
        <f aca="false">H396+I395</f>
        <v>0.963425539924584</v>
      </c>
    </row>
    <row r="397" customFormat="false" ht="25.5" hidden="false" customHeight="false" outlineLevel="0" collapsed="false">
      <c r="A397" s="145" t="s">
        <v>1118</v>
      </c>
      <c r="B397" s="145" t="s">
        <v>497</v>
      </c>
      <c r="C397" s="146" t="s">
        <v>17</v>
      </c>
      <c r="D397" s="146" t="s">
        <v>23</v>
      </c>
      <c r="E397" s="147" t="n">
        <v>7</v>
      </c>
      <c r="F397" s="147" t="n">
        <v>51.32</v>
      </c>
      <c r="G397" s="148" t="n">
        <f aca="false">F397*E397</f>
        <v>359.24</v>
      </c>
      <c r="H397" s="149" t="n">
        <f aca="false">G397/$G$784</f>
        <v>0.000271923446756043</v>
      </c>
      <c r="I397" s="150" t="n">
        <f aca="false">H397+I396</f>
        <v>0.96369746337134</v>
      </c>
    </row>
    <row r="398" customFormat="false" ht="38.25" hidden="false" customHeight="false" outlineLevel="0" collapsed="false">
      <c r="A398" s="145" t="s">
        <v>537</v>
      </c>
      <c r="B398" s="145" t="s">
        <v>538</v>
      </c>
      <c r="C398" s="146" t="s">
        <v>17</v>
      </c>
      <c r="D398" s="146" t="s">
        <v>49</v>
      </c>
      <c r="E398" s="147" t="n">
        <v>28.27</v>
      </c>
      <c r="F398" s="147" t="n">
        <v>12.64</v>
      </c>
      <c r="G398" s="148" t="n">
        <f aca="false">F398*E398</f>
        <v>357.3328</v>
      </c>
      <c r="H398" s="149" t="n">
        <f aca="false">G398/$G$784</f>
        <v>0.00027047980908303</v>
      </c>
      <c r="I398" s="150" t="n">
        <f aca="false">H398+I397</f>
        <v>0.963967943180423</v>
      </c>
    </row>
    <row r="399" customFormat="false" ht="38.25" hidden="false" customHeight="false" outlineLevel="0" collapsed="false">
      <c r="A399" s="145" t="s">
        <v>512</v>
      </c>
      <c r="B399" s="145" t="s">
        <v>413</v>
      </c>
      <c r="C399" s="146" t="s">
        <v>17</v>
      </c>
      <c r="D399" s="146" t="s">
        <v>49</v>
      </c>
      <c r="E399" s="147" t="n">
        <v>52</v>
      </c>
      <c r="F399" s="147" t="n">
        <v>6.8</v>
      </c>
      <c r="G399" s="148" t="n">
        <f aca="false">F399*E399</f>
        <v>353.6</v>
      </c>
      <c r="H399" s="149" t="n">
        <f aca="false">G399/$G$784</f>
        <v>0.000267654300113953</v>
      </c>
      <c r="I399" s="150" t="n">
        <f aca="false">H399+I398</f>
        <v>0.964235597480537</v>
      </c>
    </row>
    <row r="400" customFormat="false" ht="38.25" hidden="false" customHeight="false" outlineLevel="0" collapsed="false">
      <c r="A400" s="145" t="s">
        <v>511</v>
      </c>
      <c r="B400" s="145" t="s">
        <v>407</v>
      </c>
      <c r="C400" s="146" t="s">
        <v>17</v>
      </c>
      <c r="D400" s="146" t="s">
        <v>23</v>
      </c>
      <c r="E400" s="147" t="n">
        <v>28</v>
      </c>
      <c r="F400" s="147" t="n">
        <v>12.48</v>
      </c>
      <c r="G400" s="148" t="n">
        <f aca="false">F400*E400</f>
        <v>349.44</v>
      </c>
      <c r="H400" s="149" t="n">
        <f aca="false">G400/$G$784</f>
        <v>0.000264505425994966</v>
      </c>
      <c r="I400" s="150" t="n">
        <f aca="false">H400+I399</f>
        <v>0.964500102906532</v>
      </c>
    </row>
    <row r="401" customFormat="false" ht="76.5" hidden="false" customHeight="false" outlineLevel="0" collapsed="false">
      <c r="A401" s="145" t="s">
        <v>917</v>
      </c>
      <c r="B401" s="145" t="s">
        <v>193</v>
      </c>
      <c r="C401" s="146" t="s">
        <v>17</v>
      </c>
      <c r="D401" s="146" t="s">
        <v>18</v>
      </c>
      <c r="E401" s="147" t="n">
        <v>18.15</v>
      </c>
      <c r="F401" s="147" t="n">
        <v>18.96</v>
      </c>
      <c r="G401" s="148" t="n">
        <f aca="false">F401*E401</f>
        <v>344.124</v>
      </c>
      <c r="H401" s="149" t="n">
        <f aca="false">G401/$G$784</f>
        <v>0.000260481528202529</v>
      </c>
      <c r="I401" s="150" t="n">
        <f aca="false">H401+I400</f>
        <v>0.964760584434734</v>
      </c>
    </row>
    <row r="402" customFormat="false" ht="51" hidden="false" customHeight="false" outlineLevel="0" collapsed="false">
      <c r="A402" s="145" t="s">
        <v>1218</v>
      </c>
      <c r="B402" s="145" t="s">
        <v>688</v>
      </c>
      <c r="C402" s="146" t="s">
        <v>17</v>
      </c>
      <c r="D402" s="146" t="s">
        <v>49</v>
      </c>
      <c r="E402" s="147" t="n">
        <v>16</v>
      </c>
      <c r="F402" s="147" t="n">
        <v>21.27</v>
      </c>
      <c r="G402" s="148" t="n">
        <f aca="false">F402*E402</f>
        <v>340.32</v>
      </c>
      <c r="H402" s="149" t="n">
        <f aca="false">G402/$G$784</f>
        <v>0.0002576021250418</v>
      </c>
      <c r="I402" s="150" t="n">
        <f aca="false">H402+I401</f>
        <v>0.965018186559776</v>
      </c>
    </row>
    <row r="403" customFormat="false" ht="25.5" hidden="false" customHeight="false" outlineLevel="0" collapsed="false">
      <c r="A403" s="145" t="s">
        <v>1022</v>
      </c>
      <c r="B403" s="145" t="s">
        <v>1023</v>
      </c>
      <c r="C403" s="146" t="s">
        <v>17</v>
      </c>
      <c r="D403" s="146" t="s">
        <v>23</v>
      </c>
      <c r="E403" s="147" t="n">
        <v>1</v>
      </c>
      <c r="F403" s="147" t="n">
        <v>337.93</v>
      </c>
      <c r="G403" s="148" t="n">
        <f aca="false">F403*E403</f>
        <v>337.93</v>
      </c>
      <c r="H403" s="149" t="n">
        <f aca="false">G403/$G$784</f>
        <v>0.00025579303630517</v>
      </c>
      <c r="I403" s="150" t="n">
        <f aca="false">H403+I402</f>
        <v>0.965273979596081</v>
      </c>
    </row>
    <row r="404" customFormat="false" ht="51" hidden="false" customHeight="false" outlineLevel="0" collapsed="false">
      <c r="A404" s="145" t="s">
        <v>137</v>
      </c>
      <c r="B404" s="145" t="s">
        <v>138</v>
      </c>
      <c r="C404" s="146" t="s">
        <v>17</v>
      </c>
      <c r="D404" s="146" t="s">
        <v>114</v>
      </c>
      <c r="E404" s="147" t="n">
        <v>24.59</v>
      </c>
      <c r="F404" s="147" t="n">
        <v>13.71</v>
      </c>
      <c r="G404" s="148" t="n">
        <f aca="false">F404*E404</f>
        <v>337.1289</v>
      </c>
      <c r="H404" s="149" t="n">
        <f aca="false">G404/$G$784</f>
        <v>0.000255186650954997</v>
      </c>
      <c r="I404" s="150" t="n">
        <f aca="false">H404+I403</f>
        <v>0.965529166247037</v>
      </c>
    </row>
    <row r="405" customFormat="false" ht="38.25" hidden="false" customHeight="false" outlineLevel="0" collapsed="false">
      <c r="A405" s="145" t="s">
        <v>899</v>
      </c>
      <c r="B405" s="145" t="s">
        <v>900</v>
      </c>
      <c r="C405" s="146" t="s">
        <v>17</v>
      </c>
      <c r="D405" s="146" t="s">
        <v>18</v>
      </c>
      <c r="E405" s="147" t="n">
        <v>3.87</v>
      </c>
      <c r="F405" s="147" t="n">
        <v>86.67</v>
      </c>
      <c r="G405" s="148" t="n">
        <f aca="false">F405*E405</f>
        <v>335.4129</v>
      </c>
      <c r="H405" s="149" t="n">
        <f aca="false">G405/$G$784</f>
        <v>0.000253887740380915</v>
      </c>
      <c r="I405" s="150" t="n">
        <f aca="false">H405+I404</f>
        <v>0.965783053987417</v>
      </c>
    </row>
    <row r="406" customFormat="false" ht="25.5" hidden="false" customHeight="false" outlineLevel="0" collapsed="false">
      <c r="A406" s="145" t="s">
        <v>222</v>
      </c>
      <c r="B406" s="145" t="s">
        <v>223</v>
      </c>
      <c r="C406" s="146" t="s">
        <v>17</v>
      </c>
      <c r="D406" s="146" t="s">
        <v>23</v>
      </c>
      <c r="E406" s="147" t="n">
        <v>2</v>
      </c>
      <c r="F406" s="147" t="n">
        <v>167.35</v>
      </c>
      <c r="G406" s="148" t="n">
        <f aca="false">F406*E406</f>
        <v>334.7</v>
      </c>
      <c r="H406" s="149" t="n">
        <f aca="false">G406/$G$784</f>
        <v>0.000253348117217591</v>
      </c>
      <c r="I406" s="150" t="n">
        <f aca="false">H406+I405</f>
        <v>0.966036402104635</v>
      </c>
    </row>
    <row r="407" customFormat="false" ht="25.5" hidden="false" customHeight="false" outlineLevel="0" collapsed="false">
      <c r="A407" s="145" t="s">
        <v>948</v>
      </c>
      <c r="B407" s="145" t="s">
        <v>949</v>
      </c>
      <c r="C407" s="146" t="s">
        <v>17</v>
      </c>
      <c r="D407" s="146" t="s">
        <v>23</v>
      </c>
      <c r="E407" s="147" t="n">
        <v>1</v>
      </c>
      <c r="F407" s="147" t="n">
        <v>333.33</v>
      </c>
      <c r="G407" s="148" t="n">
        <f aca="false">F407*E407</f>
        <v>333.33</v>
      </c>
      <c r="H407" s="149" t="n">
        <f aca="false">G407/$G$784</f>
        <v>0.000252311108192828</v>
      </c>
      <c r="I407" s="150" t="n">
        <f aca="false">H407+I406</f>
        <v>0.966288713212828</v>
      </c>
    </row>
    <row r="408" customFormat="false" ht="25.5" hidden="false" customHeight="false" outlineLevel="0" collapsed="false">
      <c r="A408" s="145" t="s">
        <v>468</v>
      </c>
      <c r="B408" s="145" t="s">
        <v>469</v>
      </c>
      <c r="C408" s="146" t="s">
        <v>17</v>
      </c>
      <c r="D408" s="146" t="s">
        <v>23</v>
      </c>
      <c r="E408" s="147" t="n">
        <v>28</v>
      </c>
      <c r="F408" s="147" t="n">
        <v>11.81</v>
      </c>
      <c r="G408" s="148" t="n">
        <f aca="false">F408*E408</f>
        <v>330.68</v>
      </c>
      <c r="H408" s="149" t="n">
        <f aca="false">G408/$G$784</f>
        <v>0.000250305214823762</v>
      </c>
      <c r="I408" s="150" t="n">
        <f aca="false">H408+I407</f>
        <v>0.966539018427651</v>
      </c>
    </row>
    <row r="409" customFormat="false" ht="25.5" hidden="false" customHeight="false" outlineLevel="0" collapsed="false">
      <c r="A409" s="145" t="s">
        <v>313</v>
      </c>
      <c r="B409" s="145" t="s">
        <v>314</v>
      </c>
      <c r="C409" s="146" t="s">
        <v>17</v>
      </c>
      <c r="D409" s="146" t="s">
        <v>23</v>
      </c>
      <c r="E409" s="147" t="n">
        <v>1</v>
      </c>
      <c r="F409" s="147" t="n">
        <v>330.42</v>
      </c>
      <c r="G409" s="148" t="n">
        <f aca="false">F409*E409</f>
        <v>330.42</v>
      </c>
      <c r="H409" s="149" t="n">
        <f aca="false">G409/$G$784</f>
        <v>0.000250108410191325</v>
      </c>
      <c r="I409" s="150" t="n">
        <f aca="false">H409+I408</f>
        <v>0.966789126837843</v>
      </c>
    </row>
    <row r="410" customFormat="false" ht="38.25" hidden="false" customHeight="false" outlineLevel="0" collapsed="false">
      <c r="A410" s="145" t="s">
        <v>124</v>
      </c>
      <c r="B410" s="145" t="s">
        <v>109</v>
      </c>
      <c r="C410" s="146" t="s">
        <v>17</v>
      </c>
      <c r="D410" s="146" t="s">
        <v>18</v>
      </c>
      <c r="E410" s="147" t="n">
        <v>15.52</v>
      </c>
      <c r="F410" s="147" t="n">
        <v>21.12</v>
      </c>
      <c r="G410" s="148" t="n">
        <f aca="false">F410*E410</f>
        <v>327.7824</v>
      </c>
      <c r="H410" s="149" t="n">
        <f aca="false">G410/$G$784</f>
        <v>0.000248111902889344</v>
      </c>
      <c r="I410" s="150" t="n">
        <f aca="false">H410+I409</f>
        <v>0.967037238740732</v>
      </c>
    </row>
    <row r="411" customFormat="false" ht="38.25" hidden="false" customHeight="false" outlineLevel="0" collapsed="false">
      <c r="A411" s="145" t="s">
        <v>1128</v>
      </c>
      <c r="B411" s="145" t="s">
        <v>413</v>
      </c>
      <c r="C411" s="146" t="s">
        <v>17</v>
      </c>
      <c r="D411" s="146" t="s">
        <v>49</v>
      </c>
      <c r="E411" s="147" t="n">
        <v>48</v>
      </c>
      <c r="F411" s="147" t="n">
        <v>6.8</v>
      </c>
      <c r="G411" s="148" t="n">
        <f aca="false">F411*E411</f>
        <v>326.4</v>
      </c>
      <c r="H411" s="149" t="n">
        <f aca="false">G411/$G$784</f>
        <v>0.000247065507797495</v>
      </c>
      <c r="I411" s="150" t="n">
        <f aca="false">H411+I410</f>
        <v>0.96728430424853</v>
      </c>
    </row>
    <row r="412" customFormat="false" ht="63.75" hidden="false" customHeight="false" outlineLevel="0" collapsed="false">
      <c r="A412" s="145" t="s">
        <v>305</v>
      </c>
      <c r="B412" s="145" t="s">
        <v>306</v>
      </c>
      <c r="C412" s="146" t="s">
        <v>17</v>
      </c>
      <c r="D412" s="146" t="s">
        <v>18</v>
      </c>
      <c r="E412" s="147" t="n">
        <v>4</v>
      </c>
      <c r="F412" s="147" t="n">
        <v>80.62</v>
      </c>
      <c r="G412" s="148" t="n">
        <f aca="false">F412*E412</f>
        <v>322.48</v>
      </c>
      <c r="H412" s="149" t="n">
        <f aca="false">G412/$G$784</f>
        <v>0.000244098299493065</v>
      </c>
      <c r="I412" s="150" t="n">
        <f aca="false">H412+I411</f>
        <v>0.967528402548023</v>
      </c>
    </row>
    <row r="413" customFormat="false" ht="25.5" hidden="false" customHeight="false" outlineLevel="0" collapsed="false">
      <c r="A413" s="145" t="s">
        <v>338</v>
      </c>
      <c r="B413" s="145" t="s">
        <v>339</v>
      </c>
      <c r="C413" s="146" t="s">
        <v>17</v>
      </c>
      <c r="D413" s="146" t="s">
        <v>23</v>
      </c>
      <c r="E413" s="147" t="n">
        <v>23</v>
      </c>
      <c r="F413" s="147" t="n">
        <v>13.94</v>
      </c>
      <c r="G413" s="148" t="n">
        <f aca="false">F413*E413</f>
        <v>320.62</v>
      </c>
      <c r="H413" s="149" t="n">
        <f aca="false">G413/$G$784</f>
        <v>0.000242690389430248</v>
      </c>
      <c r="I413" s="150" t="n">
        <f aca="false">H413+I412</f>
        <v>0.967771092937453</v>
      </c>
    </row>
    <row r="414" customFormat="false" ht="25.5" hidden="false" customHeight="false" outlineLevel="0" collapsed="false">
      <c r="A414" s="145" t="s">
        <v>963</v>
      </c>
      <c r="B414" s="145" t="s">
        <v>964</v>
      </c>
      <c r="C414" s="146" t="s">
        <v>17</v>
      </c>
      <c r="D414" s="146" t="s">
        <v>23</v>
      </c>
      <c r="E414" s="147" t="n">
        <v>1</v>
      </c>
      <c r="F414" s="147" t="n">
        <v>318.48</v>
      </c>
      <c r="G414" s="148" t="n">
        <f aca="false">F414*E414</f>
        <v>318.48</v>
      </c>
      <c r="H414" s="149" t="n">
        <f aca="false">G414/$G$784</f>
        <v>0.000241070535917115</v>
      </c>
      <c r="I414" s="150" t="n">
        <f aca="false">H414+I413</f>
        <v>0.96801216347337</v>
      </c>
    </row>
    <row r="415" customFormat="false" ht="25.5" hidden="false" customHeight="false" outlineLevel="0" collapsed="false">
      <c r="A415" s="145" t="s">
        <v>270</v>
      </c>
      <c r="B415" s="145" t="s">
        <v>271</v>
      </c>
      <c r="C415" s="146" t="s">
        <v>17</v>
      </c>
      <c r="D415" s="146" t="s">
        <v>18</v>
      </c>
      <c r="E415" s="147" t="n">
        <v>0.88</v>
      </c>
      <c r="F415" s="147" t="n">
        <v>361.43</v>
      </c>
      <c r="G415" s="148" t="n">
        <f aca="false">F415*E415</f>
        <v>318.0584</v>
      </c>
      <c r="H415" s="149" t="n">
        <f aca="false">G415/$G$784</f>
        <v>0.00024075140963621</v>
      </c>
      <c r="I415" s="150" t="n">
        <f aca="false">H415+I414</f>
        <v>0.968252914883006</v>
      </c>
    </row>
    <row r="416" customFormat="false" ht="38.25" hidden="false" customHeight="false" outlineLevel="0" collapsed="false">
      <c r="A416" s="145" t="s">
        <v>1152</v>
      </c>
      <c r="B416" s="145" t="s">
        <v>415</v>
      </c>
      <c r="C416" s="146" t="s">
        <v>17</v>
      </c>
      <c r="D416" s="146" t="s">
        <v>49</v>
      </c>
      <c r="E416" s="147" t="n">
        <v>33.5</v>
      </c>
      <c r="F416" s="147" t="n">
        <v>9.43</v>
      </c>
      <c r="G416" s="148" t="n">
        <f aca="false">F416*E416</f>
        <v>315.905</v>
      </c>
      <c r="H416" s="149" t="n">
        <f aca="false">G416/$G$784</f>
        <v>0.000239121413115097</v>
      </c>
      <c r="I416" s="150" t="n">
        <f aca="false">H416+I415</f>
        <v>0.968492036296122</v>
      </c>
    </row>
    <row r="417" customFormat="false" ht="25.5" hidden="false" customHeight="false" outlineLevel="0" collapsed="false">
      <c r="A417" s="145" t="s">
        <v>936</v>
      </c>
      <c r="B417" s="145" t="s">
        <v>219</v>
      </c>
      <c r="C417" s="146" t="s">
        <v>17</v>
      </c>
      <c r="D417" s="146" t="s">
        <v>49</v>
      </c>
      <c r="E417" s="147" t="n">
        <v>16.38</v>
      </c>
      <c r="F417" s="147" t="n">
        <v>19.24</v>
      </c>
      <c r="G417" s="148" t="n">
        <f aca="false">F417*E417</f>
        <v>315.1512</v>
      </c>
      <c r="H417" s="149" t="n">
        <f aca="false">G417/$G$784</f>
        <v>0.00023855083106921</v>
      </c>
      <c r="I417" s="150" t="n">
        <f aca="false">H417+I416</f>
        <v>0.968730587127191</v>
      </c>
    </row>
    <row r="418" customFormat="false" ht="15" hidden="false" customHeight="false" outlineLevel="0" collapsed="false">
      <c r="A418" s="145" t="s">
        <v>618</v>
      </c>
      <c r="B418" s="145" t="s">
        <v>619</v>
      </c>
      <c r="C418" s="146" t="s">
        <v>17</v>
      </c>
      <c r="D418" s="146" t="s">
        <v>23</v>
      </c>
      <c r="E418" s="147" t="n">
        <v>5</v>
      </c>
      <c r="F418" s="147" t="n">
        <v>62.94</v>
      </c>
      <c r="G418" s="148" t="n">
        <f aca="false">F418*E418</f>
        <v>314.7</v>
      </c>
      <c r="H418" s="149" t="n">
        <f aca="false">G418/$G$784</f>
        <v>0.000238209299337843</v>
      </c>
      <c r="I418" s="150" t="n">
        <f aca="false">H418+I417</f>
        <v>0.968968796426528</v>
      </c>
    </row>
    <row r="419" customFormat="false" ht="51" hidden="false" customHeight="false" outlineLevel="0" collapsed="false">
      <c r="A419" s="145" t="s">
        <v>875</v>
      </c>
      <c r="B419" s="145" t="s">
        <v>150</v>
      </c>
      <c r="C419" s="146" t="s">
        <v>17</v>
      </c>
      <c r="D419" s="146" t="s">
        <v>114</v>
      </c>
      <c r="E419" s="147" t="n">
        <v>38.87</v>
      </c>
      <c r="F419" s="147" t="n">
        <v>8.04</v>
      </c>
      <c r="G419" s="148" t="n">
        <f aca="false">F419*E419</f>
        <v>312.5148</v>
      </c>
      <c r="H419" s="149" t="n">
        <f aca="false">G419/$G$784</f>
        <v>0.000236555232096301</v>
      </c>
      <c r="I419" s="150" t="n">
        <f aca="false">H419+I418</f>
        <v>0.969205351658625</v>
      </c>
    </row>
    <row r="420" customFormat="false" ht="25.5" hidden="false" customHeight="false" outlineLevel="0" collapsed="false">
      <c r="A420" s="145" t="s">
        <v>838</v>
      </c>
      <c r="B420" s="145" t="s">
        <v>839</v>
      </c>
      <c r="C420" s="146" t="s">
        <v>17</v>
      </c>
      <c r="D420" s="146" t="s">
        <v>18</v>
      </c>
      <c r="E420" s="147" t="n">
        <v>9.67</v>
      </c>
      <c r="F420" s="147" t="n">
        <v>31.87</v>
      </c>
      <c r="G420" s="148" t="n">
        <f aca="false">F420*E420</f>
        <v>308.1829</v>
      </c>
      <c r="H420" s="149" t="n">
        <f aca="false">G420/$G$784</f>
        <v>0.000233276239837637</v>
      </c>
      <c r="I420" s="150" t="n">
        <f aca="false">H420+I419</f>
        <v>0.969438627898462</v>
      </c>
    </row>
    <row r="421" customFormat="false" ht="15" hidden="false" customHeight="false" outlineLevel="0" collapsed="false">
      <c r="A421" s="145" t="s">
        <v>1337</v>
      </c>
      <c r="B421" s="145" t="s">
        <v>1338</v>
      </c>
      <c r="C421" s="146" t="s">
        <v>17</v>
      </c>
      <c r="D421" s="146" t="s">
        <v>23</v>
      </c>
      <c r="E421" s="147" t="n">
        <v>20</v>
      </c>
      <c r="F421" s="147" t="n">
        <v>15.2</v>
      </c>
      <c r="G421" s="148" t="n">
        <f aca="false">F421*E421</f>
        <v>304</v>
      </c>
      <c r="H421" s="149" t="n">
        <f aca="false">G421/$G$784</f>
        <v>0.000230110031772177</v>
      </c>
      <c r="I421" s="150" t="n">
        <f aca="false">H421+I420</f>
        <v>0.969668737930235</v>
      </c>
    </row>
    <row r="422" customFormat="false" ht="25.5" hidden="false" customHeight="false" outlineLevel="0" collapsed="false">
      <c r="A422" s="145" t="s">
        <v>35</v>
      </c>
      <c r="B422" s="145" t="s">
        <v>36</v>
      </c>
      <c r="C422" s="146" t="s">
        <v>17</v>
      </c>
      <c r="D422" s="146" t="s">
        <v>18</v>
      </c>
      <c r="E422" s="147" t="n">
        <v>32.02</v>
      </c>
      <c r="F422" s="147" t="n">
        <v>9.44</v>
      </c>
      <c r="G422" s="148" t="n">
        <f aca="false">F422*E422</f>
        <v>302.2688</v>
      </c>
      <c r="H422" s="149" t="n">
        <f aca="false">G422/$G$784</f>
        <v>0.000228799615696506</v>
      </c>
      <c r="I422" s="150" t="n">
        <f aca="false">H422+I421</f>
        <v>0.969897537545931</v>
      </c>
    </row>
    <row r="423" customFormat="false" ht="51" hidden="false" customHeight="false" outlineLevel="0" collapsed="false">
      <c r="A423" s="145" t="s">
        <v>1248</v>
      </c>
      <c r="B423" s="145" t="s">
        <v>696</v>
      </c>
      <c r="C423" s="146" t="s">
        <v>17</v>
      </c>
      <c r="D423" s="146" t="s">
        <v>23</v>
      </c>
      <c r="E423" s="147" t="n">
        <v>16</v>
      </c>
      <c r="F423" s="147" t="n">
        <v>18.84</v>
      </c>
      <c r="G423" s="148" t="n">
        <f aca="false">F423*E423</f>
        <v>301.44</v>
      </c>
      <c r="H423" s="149" t="n">
        <f aca="false">G423/$G$784</f>
        <v>0.000228172263083569</v>
      </c>
      <c r="I423" s="150" t="n">
        <f aca="false">H423+I422</f>
        <v>0.970125709809015</v>
      </c>
    </row>
    <row r="424" customFormat="false" ht="38.25" hidden="false" customHeight="false" outlineLevel="0" collapsed="false">
      <c r="A424" s="145" t="s">
        <v>1177</v>
      </c>
      <c r="B424" s="145" t="s">
        <v>736</v>
      </c>
      <c r="C424" s="146" t="s">
        <v>17</v>
      </c>
      <c r="D424" s="146" t="s">
        <v>49</v>
      </c>
      <c r="E424" s="147" t="n">
        <v>12</v>
      </c>
      <c r="F424" s="147" t="n">
        <v>24.79</v>
      </c>
      <c r="G424" s="148" t="n">
        <f aca="false">F424*E424</f>
        <v>297.48</v>
      </c>
      <c r="H424" s="149" t="n">
        <f aca="false">G424/$G$784</f>
        <v>0.000225174777143379</v>
      </c>
      <c r="I424" s="150" t="n">
        <f aca="false">H424+I423</f>
        <v>0.970350884586158</v>
      </c>
    </row>
    <row r="425" customFormat="false" ht="63.75" hidden="false" customHeight="false" outlineLevel="0" collapsed="false">
      <c r="A425" s="145" t="s">
        <v>484</v>
      </c>
      <c r="B425" s="145" t="s">
        <v>485</v>
      </c>
      <c r="C425" s="146" t="s">
        <v>17</v>
      </c>
      <c r="D425" s="146" t="s">
        <v>23</v>
      </c>
      <c r="E425" s="147" t="n">
        <v>2</v>
      </c>
      <c r="F425" s="147" t="n">
        <v>148.55</v>
      </c>
      <c r="G425" s="148" t="n">
        <f aca="false">F425*E425</f>
        <v>297.1</v>
      </c>
      <c r="H425" s="149" t="n">
        <f aca="false">G425/$G$784</f>
        <v>0.000224887139603664</v>
      </c>
      <c r="I425" s="150" t="n">
        <f aca="false">H425+I424</f>
        <v>0.970575771725762</v>
      </c>
    </row>
    <row r="426" customFormat="false" ht="38.25" hidden="false" customHeight="false" outlineLevel="0" collapsed="false">
      <c r="A426" s="145" t="s">
        <v>277</v>
      </c>
      <c r="B426" s="145" t="s">
        <v>278</v>
      </c>
      <c r="C426" s="146" t="s">
        <v>17</v>
      </c>
      <c r="D426" s="146" t="s">
        <v>18</v>
      </c>
      <c r="E426" s="147" t="n">
        <v>7.46</v>
      </c>
      <c r="F426" s="147" t="n">
        <v>39.29</v>
      </c>
      <c r="G426" s="148" t="n">
        <f aca="false">F426*E426</f>
        <v>293.1034</v>
      </c>
      <c r="H426" s="149" t="n">
        <f aca="false">G426/$G$784</f>
        <v>0.000221861949626754</v>
      </c>
      <c r="I426" s="150" t="n">
        <f aca="false">H426+I425</f>
        <v>0.970797633675388</v>
      </c>
    </row>
    <row r="427" customFormat="false" ht="25.5" hidden="false" customHeight="false" outlineLevel="0" collapsed="false">
      <c r="A427" s="145" t="s">
        <v>1279</v>
      </c>
      <c r="B427" s="145" t="s">
        <v>764</v>
      </c>
      <c r="C427" s="146" t="s">
        <v>17</v>
      </c>
      <c r="D427" s="146" t="s">
        <v>18</v>
      </c>
      <c r="E427" s="147" t="n">
        <v>22.08</v>
      </c>
      <c r="F427" s="147" t="n">
        <v>13.26</v>
      </c>
      <c r="G427" s="148" t="n">
        <f aca="false">F427*E427</f>
        <v>292.7808</v>
      </c>
      <c r="H427" s="149" t="n">
        <f aca="false">G427/$G$784</f>
        <v>0.000221617760494353</v>
      </c>
      <c r="I427" s="150" t="n">
        <f aca="false">H427+I426</f>
        <v>0.971019251435883</v>
      </c>
    </row>
    <row r="428" customFormat="false" ht="25.5" hidden="false" customHeight="false" outlineLevel="0" collapsed="false">
      <c r="A428" s="145" t="s">
        <v>1123</v>
      </c>
      <c r="B428" s="145" t="s">
        <v>339</v>
      </c>
      <c r="C428" s="146" t="s">
        <v>17</v>
      </c>
      <c r="D428" s="146" t="s">
        <v>23</v>
      </c>
      <c r="E428" s="147" t="n">
        <v>21</v>
      </c>
      <c r="F428" s="147" t="n">
        <v>13.94</v>
      </c>
      <c r="G428" s="148" t="n">
        <f aca="false">F428*E428</f>
        <v>292.74</v>
      </c>
      <c r="H428" s="149" t="n">
        <f aca="false">G428/$G$784</f>
        <v>0.000221586877305879</v>
      </c>
      <c r="I428" s="150" t="n">
        <f aca="false">H428+I427</f>
        <v>0.971240838313189</v>
      </c>
    </row>
    <row r="429" customFormat="false" ht="38.25" hidden="false" customHeight="false" outlineLevel="0" collapsed="false">
      <c r="A429" s="145" t="s">
        <v>561</v>
      </c>
      <c r="B429" s="145" t="s">
        <v>415</v>
      </c>
      <c r="C429" s="146" t="s">
        <v>17</v>
      </c>
      <c r="D429" s="146" t="s">
        <v>49</v>
      </c>
      <c r="E429" s="147" t="n">
        <v>31</v>
      </c>
      <c r="F429" s="147" t="n">
        <v>9.43</v>
      </c>
      <c r="G429" s="148" t="n">
        <f aca="false">F429*E429</f>
        <v>292.33</v>
      </c>
      <c r="H429" s="149" t="n">
        <f aca="false">G429/$G$784</f>
        <v>0.000221276531539344</v>
      </c>
      <c r="I429" s="150" t="n">
        <f aca="false">H429+I428</f>
        <v>0.971462114844728</v>
      </c>
    </row>
    <row r="430" customFormat="false" ht="38.25" hidden="false" customHeight="false" outlineLevel="0" collapsed="false">
      <c r="A430" s="145" t="s">
        <v>1106</v>
      </c>
      <c r="B430" s="145" t="s">
        <v>415</v>
      </c>
      <c r="C430" s="146" t="s">
        <v>17</v>
      </c>
      <c r="D430" s="146" t="s">
        <v>49</v>
      </c>
      <c r="E430" s="147" t="n">
        <v>31</v>
      </c>
      <c r="F430" s="147" t="n">
        <v>9.43</v>
      </c>
      <c r="G430" s="148" t="n">
        <f aca="false">F430*E430</f>
        <v>292.33</v>
      </c>
      <c r="H430" s="149" t="n">
        <f aca="false">G430/$G$784</f>
        <v>0.000221276531539344</v>
      </c>
      <c r="I430" s="150" t="n">
        <f aca="false">H430+I429</f>
        <v>0.971683391376267</v>
      </c>
    </row>
    <row r="431" customFormat="false" ht="25.5" hidden="false" customHeight="false" outlineLevel="0" collapsed="false">
      <c r="A431" s="145" t="s">
        <v>218</v>
      </c>
      <c r="B431" s="145" t="s">
        <v>219</v>
      </c>
      <c r="C431" s="146" t="s">
        <v>17</v>
      </c>
      <c r="D431" s="146" t="s">
        <v>49</v>
      </c>
      <c r="E431" s="147" t="n">
        <v>15.12</v>
      </c>
      <c r="F431" s="147" t="n">
        <v>19.24</v>
      </c>
      <c r="G431" s="148" t="n">
        <f aca="false">F431*E431</f>
        <v>290.9088</v>
      </c>
      <c r="H431" s="149" t="n">
        <f aca="false">G431/$G$784</f>
        <v>0.000220200767140809</v>
      </c>
      <c r="I431" s="150" t="n">
        <f aca="false">H431+I430</f>
        <v>0.971903592143408</v>
      </c>
    </row>
    <row r="432" customFormat="false" ht="38.25" hidden="false" customHeight="false" outlineLevel="0" collapsed="false">
      <c r="A432" s="145" t="s">
        <v>1083</v>
      </c>
      <c r="B432" s="145" t="s">
        <v>427</v>
      </c>
      <c r="C432" s="146" t="s">
        <v>17</v>
      </c>
      <c r="D432" s="146" t="s">
        <v>49</v>
      </c>
      <c r="E432" s="147" t="n">
        <v>63.5</v>
      </c>
      <c r="F432" s="147" t="n">
        <v>4.56</v>
      </c>
      <c r="G432" s="148" t="n">
        <f aca="false">F432*E432</f>
        <v>289.56</v>
      </c>
      <c r="H432" s="149" t="n">
        <f aca="false">G432/$G$784</f>
        <v>0.000219179805262999</v>
      </c>
      <c r="I432" s="150" t="n">
        <f aca="false">H432+I431</f>
        <v>0.972122771948671</v>
      </c>
    </row>
    <row r="433" customFormat="false" ht="25.5" hidden="false" customHeight="false" outlineLevel="0" collapsed="false">
      <c r="A433" s="145" t="s">
        <v>939</v>
      </c>
      <c r="B433" s="145" t="s">
        <v>940</v>
      </c>
      <c r="C433" s="146" t="s">
        <v>17</v>
      </c>
      <c r="D433" s="146" t="s">
        <v>23</v>
      </c>
      <c r="E433" s="147" t="n">
        <v>1</v>
      </c>
      <c r="F433" s="147" t="n">
        <v>287.64</v>
      </c>
      <c r="G433" s="148" t="n">
        <f aca="false">F433*E433</f>
        <v>287.64</v>
      </c>
      <c r="H433" s="149" t="n">
        <f aca="false">G433/$G$784</f>
        <v>0.000217726478746543</v>
      </c>
      <c r="I433" s="150" t="n">
        <f aca="false">H433+I432</f>
        <v>0.972340498427418</v>
      </c>
    </row>
    <row r="434" customFormat="false" ht="38.25" hidden="false" customHeight="false" outlineLevel="0" collapsed="false">
      <c r="A434" s="145" t="s">
        <v>1127</v>
      </c>
      <c r="B434" s="145" t="s">
        <v>407</v>
      </c>
      <c r="C434" s="146" t="s">
        <v>17</v>
      </c>
      <c r="D434" s="146" t="s">
        <v>23</v>
      </c>
      <c r="E434" s="147" t="n">
        <v>23</v>
      </c>
      <c r="F434" s="147" t="n">
        <v>12.48</v>
      </c>
      <c r="G434" s="148" t="n">
        <f aca="false">F434*E434</f>
        <v>287.04</v>
      </c>
      <c r="H434" s="149" t="n">
        <f aca="false">G434/$G$784</f>
        <v>0.00021727231421015</v>
      </c>
      <c r="I434" s="150" t="n">
        <f aca="false">H434+I433</f>
        <v>0.972557770741628</v>
      </c>
    </row>
    <row r="435" customFormat="false" ht="25.5" hidden="false" customHeight="false" outlineLevel="0" collapsed="false">
      <c r="A435" s="145" t="s">
        <v>843</v>
      </c>
      <c r="B435" s="145" t="s">
        <v>67</v>
      </c>
      <c r="C435" s="146" t="s">
        <v>17</v>
      </c>
      <c r="D435" s="146" t="s">
        <v>49</v>
      </c>
      <c r="E435" s="147" t="n">
        <v>40</v>
      </c>
      <c r="F435" s="147" t="n">
        <v>7.09</v>
      </c>
      <c r="G435" s="148" t="n">
        <f aca="false">F435*E435</f>
        <v>283.6</v>
      </c>
      <c r="H435" s="149" t="n">
        <f aca="false">G435/$G$784</f>
        <v>0.000214668437534834</v>
      </c>
      <c r="I435" s="150" t="n">
        <f aca="false">H435+I434</f>
        <v>0.972772439179163</v>
      </c>
    </row>
    <row r="436" customFormat="false" ht="25.5" hidden="false" customHeight="false" outlineLevel="0" collapsed="false">
      <c r="A436" s="145" t="s">
        <v>925</v>
      </c>
      <c r="B436" s="145" t="s">
        <v>209</v>
      </c>
      <c r="C436" s="146" t="s">
        <v>17</v>
      </c>
      <c r="D436" s="146" t="s">
        <v>18</v>
      </c>
      <c r="E436" s="147" t="n">
        <v>1.28</v>
      </c>
      <c r="F436" s="147" t="n">
        <v>219.52</v>
      </c>
      <c r="G436" s="148" t="n">
        <f aca="false">F436*E436</f>
        <v>280.9856</v>
      </c>
      <c r="H436" s="149" t="n">
        <f aca="false">G436/$G$784</f>
        <v>0.000212689491261593</v>
      </c>
      <c r="I436" s="150" t="n">
        <f aca="false">H436+I435</f>
        <v>0.972985128670424</v>
      </c>
    </row>
    <row r="437" customFormat="false" ht="25.5" hidden="false" customHeight="false" outlineLevel="0" collapsed="false">
      <c r="A437" s="145" t="s">
        <v>252</v>
      </c>
      <c r="B437" s="145" t="s">
        <v>253</v>
      </c>
      <c r="C437" s="146" t="s">
        <v>17</v>
      </c>
      <c r="D437" s="146" t="s">
        <v>23</v>
      </c>
      <c r="E437" s="147" t="n">
        <v>1</v>
      </c>
      <c r="F437" s="147" t="n">
        <v>278.19</v>
      </c>
      <c r="G437" s="148" t="n">
        <f aca="false">F437*E437</f>
        <v>278.19</v>
      </c>
      <c r="H437" s="149" t="n">
        <f aca="false">G437/$G$784</f>
        <v>0.000210573387298362</v>
      </c>
      <c r="I437" s="150" t="n">
        <f aca="false">H437+I436</f>
        <v>0.973195702057723</v>
      </c>
    </row>
    <row r="438" customFormat="false" ht="38.25" hidden="false" customHeight="false" outlineLevel="0" collapsed="false">
      <c r="A438" s="145" t="s">
        <v>1074</v>
      </c>
      <c r="B438" s="145" t="s">
        <v>409</v>
      </c>
      <c r="C438" s="146" t="s">
        <v>17</v>
      </c>
      <c r="D438" s="146" t="s">
        <v>23</v>
      </c>
      <c r="E438" s="147" t="n">
        <v>20</v>
      </c>
      <c r="F438" s="147" t="n">
        <v>13.81</v>
      </c>
      <c r="G438" s="148" t="n">
        <f aca="false">F438*E438</f>
        <v>276.2</v>
      </c>
      <c r="H438" s="149" t="n">
        <f aca="false">G438/$G$784</f>
        <v>0.000209067074919327</v>
      </c>
      <c r="I438" s="150" t="n">
        <f aca="false">H438+I437</f>
        <v>0.973404769132642</v>
      </c>
    </row>
    <row r="439" customFormat="false" ht="38.25" hidden="false" customHeight="false" outlineLevel="0" collapsed="false">
      <c r="A439" s="145" t="s">
        <v>554</v>
      </c>
      <c r="B439" s="145" t="s">
        <v>407</v>
      </c>
      <c r="C439" s="146" t="s">
        <v>17</v>
      </c>
      <c r="D439" s="146" t="s">
        <v>23</v>
      </c>
      <c r="E439" s="147" t="n">
        <v>22</v>
      </c>
      <c r="F439" s="147" t="n">
        <v>12.48</v>
      </c>
      <c r="G439" s="148" t="n">
        <f aca="false">F439*E439</f>
        <v>274.56</v>
      </c>
      <c r="H439" s="149" t="n">
        <f aca="false">G439/$G$784</f>
        <v>0.000207825691853187</v>
      </c>
      <c r="I439" s="150" t="n">
        <f aca="false">H439+I438</f>
        <v>0.973612594824495</v>
      </c>
    </row>
    <row r="440" customFormat="false" ht="51" hidden="false" customHeight="false" outlineLevel="0" collapsed="false">
      <c r="A440" s="145" t="s">
        <v>1195</v>
      </c>
      <c r="B440" s="145" t="s">
        <v>1196</v>
      </c>
      <c r="C440" s="146" t="s">
        <v>17</v>
      </c>
      <c r="D440" s="146" t="s">
        <v>49</v>
      </c>
      <c r="E440" s="147" t="n">
        <v>14</v>
      </c>
      <c r="F440" s="147" t="n">
        <v>19.52</v>
      </c>
      <c r="G440" s="148" t="n">
        <f aca="false">F440*E440</f>
        <v>273.28</v>
      </c>
      <c r="H440" s="149" t="n">
        <f aca="false">G440/$G$784</f>
        <v>0.000206856807508883</v>
      </c>
      <c r="I440" s="150" t="n">
        <f aca="false">H440+I439</f>
        <v>0.973819451632004</v>
      </c>
    </row>
    <row r="441" customFormat="false" ht="38.25" hidden="false" customHeight="false" outlineLevel="0" collapsed="false">
      <c r="A441" s="145" t="s">
        <v>450</v>
      </c>
      <c r="B441" s="145" t="s">
        <v>451</v>
      </c>
      <c r="C441" s="146" t="s">
        <v>17</v>
      </c>
      <c r="D441" s="146" t="s">
        <v>23</v>
      </c>
      <c r="E441" s="147" t="n">
        <v>4</v>
      </c>
      <c r="F441" s="147" t="n">
        <v>67.92</v>
      </c>
      <c r="G441" s="148" t="n">
        <f aca="false">F441*E441</f>
        <v>271.68</v>
      </c>
      <c r="H441" s="149" t="n">
        <f aca="false">G441/$G$784</f>
        <v>0.000205645702078504</v>
      </c>
      <c r="I441" s="150" t="n">
        <f aca="false">H441+I440</f>
        <v>0.974025097334082</v>
      </c>
    </row>
    <row r="442" customFormat="false" ht="38.25" hidden="false" customHeight="false" outlineLevel="0" collapsed="false">
      <c r="A442" s="145" t="s">
        <v>1078</v>
      </c>
      <c r="B442" s="145" t="s">
        <v>417</v>
      </c>
      <c r="C442" s="146" t="s">
        <v>17</v>
      </c>
      <c r="D442" s="146" t="s">
        <v>49</v>
      </c>
      <c r="E442" s="147" t="n">
        <v>22.47</v>
      </c>
      <c r="F442" s="147" t="n">
        <v>12.06</v>
      </c>
      <c r="G442" s="148" t="n">
        <f aca="false">F442*E442</f>
        <v>270.9882</v>
      </c>
      <c r="H442" s="149" t="n">
        <f aca="false">G442/$G$784</f>
        <v>0.000205122050368043</v>
      </c>
      <c r="I442" s="150" t="n">
        <f aca="false">H442+I441</f>
        <v>0.974230219384451</v>
      </c>
    </row>
    <row r="443" customFormat="false" ht="38.25" hidden="false" customHeight="false" outlineLevel="0" collapsed="false">
      <c r="A443" s="145" t="s">
        <v>500</v>
      </c>
      <c r="B443" s="145" t="s">
        <v>501</v>
      </c>
      <c r="C443" s="146" t="s">
        <v>17</v>
      </c>
      <c r="D443" s="146" t="s">
        <v>23</v>
      </c>
      <c r="E443" s="147" t="n">
        <v>2</v>
      </c>
      <c r="F443" s="147" t="n">
        <v>134.85</v>
      </c>
      <c r="G443" s="148" t="n">
        <f aca="false">F443*E443</f>
        <v>269.7</v>
      </c>
      <c r="H443" s="149" t="n">
        <f aca="false">G443/$G$784</f>
        <v>0.000204146959108408</v>
      </c>
      <c r="I443" s="150" t="n">
        <f aca="false">H443+I442</f>
        <v>0.974434366343559</v>
      </c>
    </row>
    <row r="444" customFormat="false" ht="15" hidden="false" customHeight="false" outlineLevel="0" collapsed="false">
      <c r="A444" s="145" t="s">
        <v>634</v>
      </c>
      <c r="B444" s="145" t="s">
        <v>111</v>
      </c>
      <c r="C444" s="146" t="s">
        <v>17</v>
      </c>
      <c r="D444" s="146" t="s">
        <v>28</v>
      </c>
      <c r="E444" s="147" t="n">
        <v>5.67</v>
      </c>
      <c r="F444" s="147" t="n">
        <v>47.26</v>
      </c>
      <c r="G444" s="148" t="n">
        <f aca="false">F444*E444</f>
        <v>267.9642</v>
      </c>
      <c r="H444" s="149" t="n">
        <f aca="false">G444/$G$784</f>
        <v>0.000202833061104625</v>
      </c>
      <c r="I444" s="150" t="n">
        <f aca="false">H444+I443</f>
        <v>0.974637199404664</v>
      </c>
    </row>
    <row r="445" customFormat="false" ht="38.25" hidden="false" customHeight="false" outlineLevel="0" collapsed="false">
      <c r="A445" s="145" t="s">
        <v>480</v>
      </c>
      <c r="B445" s="145" t="s">
        <v>429</v>
      </c>
      <c r="C445" s="146" t="s">
        <v>17</v>
      </c>
      <c r="D445" s="146" t="s">
        <v>23</v>
      </c>
      <c r="E445" s="147" t="n">
        <v>13</v>
      </c>
      <c r="F445" s="147" t="n">
        <v>20.58</v>
      </c>
      <c r="G445" s="148" t="n">
        <f aca="false">F445*E445</f>
        <v>267.54</v>
      </c>
      <c r="H445" s="149" t="n">
        <f aca="false">G445/$G$784</f>
        <v>0.000202511966777396</v>
      </c>
      <c r="I445" s="150" t="n">
        <f aca="false">H445+I444</f>
        <v>0.974839711371441</v>
      </c>
    </row>
    <row r="446" customFormat="false" ht="38.25" hidden="false" customHeight="false" outlineLevel="0" collapsed="false">
      <c r="A446" s="145" t="s">
        <v>1153</v>
      </c>
      <c r="B446" s="145" t="s">
        <v>417</v>
      </c>
      <c r="C446" s="146" t="s">
        <v>17</v>
      </c>
      <c r="D446" s="146" t="s">
        <v>49</v>
      </c>
      <c r="E446" s="147" t="n">
        <v>22</v>
      </c>
      <c r="F446" s="147" t="n">
        <v>12.06</v>
      </c>
      <c r="G446" s="148" t="n">
        <f aca="false">F446*E446</f>
        <v>265.32</v>
      </c>
      <c r="H446" s="149" t="n">
        <f aca="false">G446/$G$784</f>
        <v>0.000200831557992744</v>
      </c>
      <c r="I446" s="150" t="n">
        <f aca="false">H446+I445</f>
        <v>0.975040542929434</v>
      </c>
    </row>
    <row r="447" customFormat="false" ht="38.25" hidden="false" customHeight="false" outlineLevel="0" collapsed="false">
      <c r="A447" s="145" t="s">
        <v>1054</v>
      </c>
      <c r="B447" s="145" t="s">
        <v>280</v>
      </c>
      <c r="C447" s="146" t="s">
        <v>17</v>
      </c>
      <c r="D447" s="146" t="s">
        <v>18</v>
      </c>
      <c r="E447" s="147" t="n">
        <v>27.53</v>
      </c>
      <c r="F447" s="147" t="n">
        <v>9.63</v>
      </c>
      <c r="G447" s="148" t="n">
        <f aca="false">F447*E447</f>
        <v>265.1139</v>
      </c>
      <c r="H447" s="149" t="n">
        <f aca="false">G447/$G$784</f>
        <v>0.000200675552474493</v>
      </c>
      <c r="I447" s="150" t="n">
        <f aca="false">H447+I446</f>
        <v>0.975241218481908</v>
      </c>
    </row>
    <row r="448" customFormat="false" ht="25.5" hidden="false" customHeight="false" outlineLevel="0" collapsed="false">
      <c r="A448" s="145" t="s">
        <v>311</v>
      </c>
      <c r="B448" s="145" t="s">
        <v>312</v>
      </c>
      <c r="C448" s="146" t="s">
        <v>17</v>
      </c>
      <c r="D448" s="146" t="s">
        <v>23</v>
      </c>
      <c r="E448" s="147" t="n">
        <v>1</v>
      </c>
      <c r="F448" s="147" t="n">
        <v>263.98</v>
      </c>
      <c r="G448" s="148" t="n">
        <f aca="false">F448*E448</f>
        <v>263.98</v>
      </c>
      <c r="H448" s="149" t="n">
        <f aca="false">G448/$G$784</f>
        <v>0.0001998172571948</v>
      </c>
      <c r="I448" s="150" t="n">
        <f aca="false">H448+I447</f>
        <v>0.975441035739103</v>
      </c>
    </row>
    <row r="449" customFormat="false" ht="25.5" hidden="false" customHeight="false" outlineLevel="0" collapsed="false">
      <c r="A449" s="145" t="s">
        <v>440</v>
      </c>
      <c r="B449" s="145" t="s">
        <v>441</v>
      </c>
      <c r="C449" s="146" t="s">
        <v>17</v>
      </c>
      <c r="D449" s="146" t="s">
        <v>49</v>
      </c>
      <c r="E449" s="147" t="n">
        <v>33.34</v>
      </c>
      <c r="F449" s="147" t="n">
        <v>7.89</v>
      </c>
      <c r="G449" s="148" t="n">
        <f aca="false">F449*E449</f>
        <v>263.0526</v>
      </c>
      <c r="H449" s="149" t="n">
        <f aca="false">G449/$G$784</f>
        <v>0.000199115270209717</v>
      </c>
      <c r="I449" s="150" t="n">
        <f aca="false">H449+I448</f>
        <v>0.975640151009313</v>
      </c>
    </row>
    <row r="450" customFormat="false" ht="15" hidden="false" customHeight="false" outlineLevel="0" collapsed="false">
      <c r="A450" s="145" t="s">
        <v>612</v>
      </c>
      <c r="B450" s="145" t="s">
        <v>613</v>
      </c>
      <c r="C450" s="146" t="s">
        <v>17</v>
      </c>
      <c r="D450" s="146" t="s">
        <v>23</v>
      </c>
      <c r="E450" s="147" t="n">
        <v>144</v>
      </c>
      <c r="F450" s="147" t="n">
        <v>1.77</v>
      </c>
      <c r="G450" s="148" t="n">
        <f aca="false">F450*E450</f>
        <v>254.88</v>
      </c>
      <c r="H450" s="149" t="n">
        <f aca="false">G450/$G$784</f>
        <v>0.000192929095059515</v>
      </c>
      <c r="I450" s="150" t="n">
        <f aca="false">H450+I449</f>
        <v>0.975833080104372</v>
      </c>
    </row>
    <row r="451" customFormat="false" ht="25.5" hidden="false" customHeight="false" outlineLevel="0" collapsed="false">
      <c r="A451" s="145" t="s">
        <v>1070</v>
      </c>
      <c r="B451" s="145" t="s">
        <v>395</v>
      </c>
      <c r="C451" s="146" t="s">
        <v>17</v>
      </c>
      <c r="D451" s="146" t="s">
        <v>23</v>
      </c>
      <c r="E451" s="147" t="n">
        <v>10</v>
      </c>
      <c r="F451" s="147" t="n">
        <v>25.42</v>
      </c>
      <c r="G451" s="148" t="n">
        <f aca="false">F451*E451</f>
        <v>254.2</v>
      </c>
      <c r="H451" s="149" t="n">
        <f aca="false">G451/$G$784</f>
        <v>0.000192414375251603</v>
      </c>
      <c r="I451" s="150" t="n">
        <f aca="false">H451+I450</f>
        <v>0.976025494479624</v>
      </c>
    </row>
    <row r="452" customFormat="false" ht="38.25" hidden="false" customHeight="false" outlineLevel="0" collapsed="false">
      <c r="A452" s="145" t="s">
        <v>348</v>
      </c>
      <c r="B452" s="145" t="s">
        <v>302</v>
      </c>
      <c r="C452" s="146" t="s">
        <v>17</v>
      </c>
      <c r="D452" s="146" t="s">
        <v>49</v>
      </c>
      <c r="E452" s="147" t="n">
        <v>5</v>
      </c>
      <c r="F452" s="147" t="n">
        <v>50.23</v>
      </c>
      <c r="G452" s="148" t="n">
        <f aca="false">F452*E452</f>
        <v>251.15</v>
      </c>
      <c r="H452" s="149" t="n">
        <f aca="false">G452/$G$784</f>
        <v>0.000190105705524942</v>
      </c>
      <c r="I452" s="150" t="n">
        <f aca="false">H452+I451</f>
        <v>0.976215600185149</v>
      </c>
    </row>
    <row r="453" customFormat="false" ht="25.5" hidden="false" customHeight="false" outlineLevel="0" collapsed="false">
      <c r="A453" s="145" t="s">
        <v>961</v>
      </c>
      <c r="B453" s="145" t="s">
        <v>962</v>
      </c>
      <c r="C453" s="146" t="s">
        <v>17</v>
      </c>
      <c r="D453" s="146" t="s">
        <v>23</v>
      </c>
      <c r="E453" s="147" t="n">
        <v>2</v>
      </c>
      <c r="F453" s="147" t="n">
        <v>125.53</v>
      </c>
      <c r="G453" s="148" t="n">
        <f aca="false">F453*E453</f>
        <v>251.06</v>
      </c>
      <c r="H453" s="149" t="n">
        <f aca="false">G453/$G$784</f>
        <v>0.000190037580844483</v>
      </c>
      <c r="I453" s="150" t="n">
        <f aca="false">H453+I452</f>
        <v>0.976405637765993</v>
      </c>
    </row>
    <row r="454" customFormat="false" ht="15" hidden="false" customHeight="false" outlineLevel="0" collapsed="false">
      <c r="A454" s="145" t="s">
        <v>680</v>
      </c>
      <c r="B454" s="145" t="s">
        <v>111</v>
      </c>
      <c r="C454" s="146" t="s">
        <v>17</v>
      </c>
      <c r="D454" s="146" t="s">
        <v>28</v>
      </c>
      <c r="E454" s="147" t="n">
        <v>5.3</v>
      </c>
      <c r="F454" s="147" t="n">
        <v>47.26</v>
      </c>
      <c r="G454" s="148" t="n">
        <f aca="false">F454*E454</f>
        <v>250.478</v>
      </c>
      <c r="H454" s="149" t="n">
        <f aca="false">G454/$G$784</f>
        <v>0.000189597041244182</v>
      </c>
      <c r="I454" s="150" t="n">
        <f aca="false">H454+I453</f>
        <v>0.976595234807237</v>
      </c>
    </row>
    <row r="455" customFormat="false" ht="38.25" hidden="false" customHeight="false" outlineLevel="0" collapsed="false">
      <c r="A455" s="145" t="s">
        <v>1104</v>
      </c>
      <c r="B455" s="145" t="s">
        <v>407</v>
      </c>
      <c r="C455" s="146" t="s">
        <v>17</v>
      </c>
      <c r="D455" s="146" t="s">
        <v>23</v>
      </c>
      <c r="E455" s="147" t="n">
        <v>20</v>
      </c>
      <c r="F455" s="147" t="n">
        <v>12.48</v>
      </c>
      <c r="G455" s="148" t="n">
        <f aca="false">F455*E455</f>
        <v>249.6</v>
      </c>
      <c r="H455" s="149" t="n">
        <f aca="false">G455/$G$784</f>
        <v>0.000188932447139261</v>
      </c>
      <c r="I455" s="150" t="n">
        <f aca="false">H455+I454</f>
        <v>0.976784167254377</v>
      </c>
    </row>
    <row r="456" customFormat="false" ht="51" hidden="false" customHeight="false" outlineLevel="0" collapsed="false">
      <c r="A456" s="145" t="s">
        <v>722</v>
      </c>
      <c r="B456" s="145" t="s">
        <v>723</v>
      </c>
      <c r="C456" s="146" t="s">
        <v>17</v>
      </c>
      <c r="D456" s="146" t="s">
        <v>23</v>
      </c>
      <c r="E456" s="147" t="n">
        <v>9</v>
      </c>
      <c r="F456" s="147" t="n">
        <v>27.63</v>
      </c>
      <c r="G456" s="148" t="n">
        <f aca="false">F456*E456</f>
        <v>248.67</v>
      </c>
      <c r="H456" s="149" t="n">
        <f aca="false">G456/$G$784</f>
        <v>0.000188228492107853</v>
      </c>
      <c r="I456" s="150" t="n">
        <f aca="false">H456+I455</f>
        <v>0.976972395746484</v>
      </c>
    </row>
    <row r="457" customFormat="false" ht="38.25" hidden="false" customHeight="false" outlineLevel="0" collapsed="false">
      <c r="A457" s="145" t="s">
        <v>361</v>
      </c>
      <c r="B457" s="145" t="s">
        <v>362</v>
      </c>
      <c r="C457" s="146" t="s">
        <v>17</v>
      </c>
      <c r="D457" s="146" t="s">
        <v>363</v>
      </c>
      <c r="E457" s="147" t="n">
        <v>13</v>
      </c>
      <c r="F457" s="147" t="n">
        <v>19.12</v>
      </c>
      <c r="G457" s="148" t="n">
        <f aca="false">F457*E457</f>
        <v>248.56</v>
      </c>
      <c r="H457" s="149" t="n">
        <f aca="false">G457/$G$784</f>
        <v>0.000188145228609514</v>
      </c>
      <c r="I457" s="150" t="n">
        <f aca="false">H457+I456</f>
        <v>0.977160540975094</v>
      </c>
    </row>
    <row r="458" customFormat="false" ht="38.25" hidden="false" customHeight="false" outlineLevel="0" collapsed="false">
      <c r="A458" s="145" t="s">
        <v>1278</v>
      </c>
      <c r="B458" s="145" t="s">
        <v>762</v>
      </c>
      <c r="C458" s="146" t="s">
        <v>17</v>
      </c>
      <c r="D458" s="146" t="s">
        <v>18</v>
      </c>
      <c r="E458" s="147" t="n">
        <v>7.56</v>
      </c>
      <c r="F458" s="147" t="n">
        <v>32.81</v>
      </c>
      <c r="G458" s="148" t="n">
        <f aca="false">F458*E458</f>
        <v>248.0436</v>
      </c>
      <c r="H458" s="149" t="n">
        <f aca="false">G458/$G$784</f>
        <v>0.000187754344331859</v>
      </c>
      <c r="I458" s="150" t="n">
        <f aca="false">H458+I457</f>
        <v>0.977348295319426</v>
      </c>
    </row>
    <row r="459" customFormat="false" ht="51" hidden="false" customHeight="false" outlineLevel="0" collapsed="false">
      <c r="A459" s="145" t="s">
        <v>725</v>
      </c>
      <c r="B459" s="145" t="s">
        <v>726</v>
      </c>
      <c r="C459" s="146" t="s">
        <v>17</v>
      </c>
      <c r="D459" s="146" t="s">
        <v>23</v>
      </c>
      <c r="E459" s="147" t="n">
        <v>8</v>
      </c>
      <c r="F459" s="147" t="n">
        <v>30.95</v>
      </c>
      <c r="G459" s="148" t="n">
        <f aca="false">F459*E459</f>
        <v>247.6</v>
      </c>
      <c r="H459" s="149" t="n">
        <f aca="false">G459/$G$784</f>
        <v>0.000187418565351286</v>
      </c>
      <c r="I459" s="150" t="n">
        <f aca="false">H459+I458</f>
        <v>0.977535713884777</v>
      </c>
    </row>
    <row r="460" customFormat="false" ht="38.25" hidden="false" customHeight="false" outlineLevel="0" collapsed="false">
      <c r="A460" s="145" t="s">
        <v>1231</v>
      </c>
      <c r="B460" s="145" t="s">
        <v>702</v>
      </c>
      <c r="C460" s="146" t="s">
        <v>17</v>
      </c>
      <c r="D460" s="146" t="s">
        <v>49</v>
      </c>
      <c r="E460" s="147" t="n">
        <v>29</v>
      </c>
      <c r="F460" s="147" t="n">
        <v>8.5</v>
      </c>
      <c r="G460" s="148" t="n">
        <f aca="false">F460*E460</f>
        <v>246.5</v>
      </c>
      <c r="H460" s="149" t="n">
        <f aca="false">G460/$G$784</f>
        <v>0.0001865859303679</v>
      </c>
      <c r="I460" s="150" t="n">
        <f aca="false">H460+I459</f>
        <v>0.977722299815145</v>
      </c>
    </row>
    <row r="461" customFormat="false" ht="63.75" hidden="false" customHeight="false" outlineLevel="0" collapsed="false">
      <c r="A461" s="145" t="s">
        <v>858</v>
      </c>
      <c r="B461" s="145" t="s">
        <v>113</v>
      </c>
      <c r="C461" s="146" t="s">
        <v>17</v>
      </c>
      <c r="D461" s="146" t="s">
        <v>114</v>
      </c>
      <c r="E461" s="147" t="n">
        <v>19.02</v>
      </c>
      <c r="F461" s="147" t="n">
        <v>12.86</v>
      </c>
      <c r="G461" s="148" t="n">
        <f aca="false">F461*E461</f>
        <v>244.5972</v>
      </c>
      <c r="H461" s="149" t="n">
        <f aca="false">G461/$G$784</f>
        <v>0.000185145623234821</v>
      </c>
      <c r="I461" s="150" t="n">
        <f aca="false">H461+I460</f>
        <v>0.97790744543838</v>
      </c>
    </row>
    <row r="462" customFormat="false" ht="25.5" hidden="false" customHeight="false" outlineLevel="0" collapsed="false">
      <c r="A462" s="145" t="s">
        <v>295</v>
      </c>
      <c r="B462" s="145" t="s">
        <v>296</v>
      </c>
      <c r="C462" s="146" t="s">
        <v>17</v>
      </c>
      <c r="D462" s="146" t="s">
        <v>49</v>
      </c>
      <c r="E462" s="147" t="n">
        <v>7</v>
      </c>
      <c r="F462" s="147" t="n">
        <v>34.86</v>
      </c>
      <c r="G462" s="148" t="n">
        <f aca="false">F462*E462</f>
        <v>244.02</v>
      </c>
      <c r="H462" s="149" t="n">
        <f aca="false">G462/$G$784</f>
        <v>0.000184708716950811</v>
      </c>
      <c r="I462" s="150" t="n">
        <f aca="false">H462+I461</f>
        <v>0.978092154155331</v>
      </c>
    </row>
    <row r="463" customFormat="false" ht="25.5" hidden="false" customHeight="false" outlineLevel="0" collapsed="false">
      <c r="A463" s="145" t="s">
        <v>54</v>
      </c>
      <c r="B463" s="145" t="s">
        <v>55</v>
      </c>
      <c r="C463" s="146" t="s">
        <v>17</v>
      </c>
      <c r="D463" s="146" t="s">
        <v>18</v>
      </c>
      <c r="E463" s="147" t="n">
        <v>16.32</v>
      </c>
      <c r="F463" s="147" t="n">
        <v>14.93</v>
      </c>
      <c r="G463" s="148" t="n">
        <f aca="false">F463*E463</f>
        <v>243.6576</v>
      </c>
      <c r="H463" s="149" t="n">
        <f aca="false">G463/$G$784</f>
        <v>0.00018443440157083</v>
      </c>
      <c r="I463" s="150" t="n">
        <f aca="false">H463+I462</f>
        <v>0.978276588556902</v>
      </c>
    </row>
    <row r="464" customFormat="false" ht="51" hidden="false" customHeight="false" outlineLevel="0" collapsed="false">
      <c r="A464" s="145" t="s">
        <v>1187</v>
      </c>
      <c r="B464" s="145" t="s">
        <v>652</v>
      </c>
      <c r="C464" s="146" t="s">
        <v>17</v>
      </c>
      <c r="D464" s="146" t="s">
        <v>23</v>
      </c>
      <c r="E464" s="147" t="n">
        <v>4</v>
      </c>
      <c r="F464" s="147" t="n">
        <v>60.89</v>
      </c>
      <c r="G464" s="148" t="n">
        <f aca="false">F464*E464</f>
        <v>243.56</v>
      </c>
      <c r="H464" s="149" t="n">
        <f aca="false">G464/$G$784</f>
        <v>0.000184360524139577</v>
      </c>
      <c r="I464" s="150" t="n">
        <f aca="false">H464+I463</f>
        <v>0.978460949081041</v>
      </c>
    </row>
    <row r="465" customFormat="false" ht="25.5" hidden="false" customHeight="false" outlineLevel="0" collapsed="false">
      <c r="A465" s="145" t="s">
        <v>1050</v>
      </c>
      <c r="B465" s="145" t="s">
        <v>1051</v>
      </c>
      <c r="C465" s="146" t="s">
        <v>17</v>
      </c>
      <c r="D465" s="146" t="s">
        <v>23</v>
      </c>
      <c r="E465" s="147" t="n">
        <v>44</v>
      </c>
      <c r="F465" s="147" t="n">
        <v>5.47</v>
      </c>
      <c r="G465" s="148" t="n">
        <f aca="false">F465*E465</f>
        <v>240.68</v>
      </c>
      <c r="H465" s="149" t="n">
        <f aca="false">G465/$G$784</f>
        <v>0.000182180534364893</v>
      </c>
      <c r="I465" s="150" t="n">
        <f aca="false">H465+I464</f>
        <v>0.978643129615406</v>
      </c>
    </row>
    <row r="466" customFormat="false" ht="51" hidden="false" customHeight="false" outlineLevel="0" collapsed="false">
      <c r="A466" s="145" t="s">
        <v>869</v>
      </c>
      <c r="B466" s="145" t="s">
        <v>136</v>
      </c>
      <c r="C466" s="146" t="s">
        <v>17</v>
      </c>
      <c r="D466" s="146" t="s">
        <v>114</v>
      </c>
      <c r="E466" s="147" t="n">
        <v>44.56</v>
      </c>
      <c r="F466" s="147" t="n">
        <v>5.38</v>
      </c>
      <c r="G466" s="148" t="n">
        <f aca="false">F466*E466</f>
        <v>239.7328</v>
      </c>
      <c r="H466" s="149" t="n">
        <f aca="false">G466/$G$784</f>
        <v>0.000181463559950109</v>
      </c>
      <c r="I466" s="150" t="n">
        <f aca="false">H466+I465</f>
        <v>0.978824593175356</v>
      </c>
    </row>
    <row r="467" customFormat="false" ht="51" hidden="false" customHeight="false" outlineLevel="0" collapsed="false">
      <c r="A467" s="145" t="s">
        <v>724</v>
      </c>
      <c r="B467" s="145" t="s">
        <v>698</v>
      </c>
      <c r="C467" s="146" t="s">
        <v>17</v>
      </c>
      <c r="D467" s="146" t="s">
        <v>23</v>
      </c>
      <c r="E467" s="147" t="n">
        <v>5</v>
      </c>
      <c r="F467" s="147" t="n">
        <v>47.94</v>
      </c>
      <c r="G467" s="148" t="n">
        <f aca="false">F467*E467</f>
        <v>239.7</v>
      </c>
      <c r="H467" s="149" t="n">
        <f aca="false">G467/$G$784</f>
        <v>0.000181438732288786</v>
      </c>
      <c r="I467" s="150" t="n">
        <f aca="false">H467+I466</f>
        <v>0.979006031907645</v>
      </c>
    </row>
    <row r="468" customFormat="false" ht="38.25" hidden="false" customHeight="false" outlineLevel="0" collapsed="false">
      <c r="A468" s="145" t="s">
        <v>1213</v>
      </c>
      <c r="B468" s="145" t="s">
        <v>1214</v>
      </c>
      <c r="C468" s="146" t="s">
        <v>17</v>
      </c>
      <c r="D468" s="146" t="s">
        <v>23</v>
      </c>
      <c r="E468" s="147" t="n">
        <v>1</v>
      </c>
      <c r="F468" s="147" t="n">
        <v>237.86</v>
      </c>
      <c r="G468" s="148" t="n">
        <f aca="false">F468*E468</f>
        <v>237.86</v>
      </c>
      <c r="H468" s="149" t="n">
        <f aca="false">G468/$G$784</f>
        <v>0.000180045961043849</v>
      </c>
      <c r="I468" s="150" t="n">
        <f aca="false">H468+I467</f>
        <v>0.979186077868689</v>
      </c>
    </row>
    <row r="469" customFormat="false" ht="25.5" hidden="false" customHeight="false" outlineLevel="0" collapsed="false">
      <c r="A469" s="145" t="s">
        <v>342</v>
      </c>
      <c r="B469" s="145" t="s">
        <v>343</v>
      </c>
      <c r="C469" s="146" t="s">
        <v>17</v>
      </c>
      <c r="D469" s="146" t="s">
        <v>23</v>
      </c>
      <c r="E469" s="147" t="n">
        <v>16</v>
      </c>
      <c r="F469" s="147" t="n">
        <v>14.79</v>
      </c>
      <c r="G469" s="148" t="n">
        <f aca="false">F469*E469</f>
        <v>236.64</v>
      </c>
      <c r="H469" s="149" t="n">
        <f aca="false">G469/$G$784</f>
        <v>0.000179122493153184</v>
      </c>
      <c r="I469" s="150" t="n">
        <f aca="false">H469+I468</f>
        <v>0.979365200361842</v>
      </c>
    </row>
    <row r="470" customFormat="false" ht="25.5" hidden="false" customHeight="false" outlineLevel="0" collapsed="false">
      <c r="A470" s="145" t="s">
        <v>945</v>
      </c>
      <c r="B470" s="145" t="s">
        <v>221</v>
      </c>
      <c r="C470" s="146" t="s">
        <v>17</v>
      </c>
      <c r="D470" s="146" t="s">
        <v>23</v>
      </c>
      <c r="E470" s="147" t="n">
        <v>1</v>
      </c>
      <c r="F470" s="147" t="n">
        <v>236.11</v>
      </c>
      <c r="G470" s="148" t="n">
        <f aca="false">F470*E470</f>
        <v>236.11</v>
      </c>
      <c r="H470" s="149" t="n">
        <f aca="false">G470/$G$784</f>
        <v>0.000178721314479371</v>
      </c>
      <c r="I470" s="150" t="n">
        <f aca="false">H470+I469</f>
        <v>0.979543921676321</v>
      </c>
    </row>
    <row r="471" customFormat="false" ht="25.5" hidden="false" customHeight="false" outlineLevel="0" collapsed="false">
      <c r="A471" s="145" t="s">
        <v>123</v>
      </c>
      <c r="B471" s="145" t="s">
        <v>107</v>
      </c>
      <c r="C471" s="146" t="s">
        <v>17</v>
      </c>
      <c r="D471" s="146" t="s">
        <v>28</v>
      </c>
      <c r="E471" s="147" t="n">
        <v>5.86</v>
      </c>
      <c r="F471" s="147" t="n">
        <v>40.17</v>
      </c>
      <c r="G471" s="148" t="n">
        <f aca="false">F471*E471</f>
        <v>235.3962</v>
      </c>
      <c r="H471" s="149" t="n">
        <f aca="false">G471/$G$784</f>
        <v>0.000178181010069243</v>
      </c>
      <c r="I471" s="150" t="n">
        <f aca="false">H471+I470</f>
        <v>0.979722102686391</v>
      </c>
    </row>
    <row r="472" customFormat="false" ht="38.25" hidden="false" customHeight="false" outlineLevel="0" collapsed="false">
      <c r="A472" s="145" t="s">
        <v>1158</v>
      </c>
      <c r="B472" s="145" t="s">
        <v>536</v>
      </c>
      <c r="C472" s="146" t="s">
        <v>17</v>
      </c>
      <c r="D472" s="146" t="s">
        <v>23</v>
      </c>
      <c r="E472" s="147" t="n">
        <v>30</v>
      </c>
      <c r="F472" s="147" t="n">
        <v>7.72</v>
      </c>
      <c r="G472" s="148" t="n">
        <f aca="false">F472*E472</f>
        <v>231.6</v>
      </c>
      <c r="H472" s="149" t="n">
        <f aca="false">G472/$G$784</f>
        <v>0.000175307511047488</v>
      </c>
      <c r="I472" s="150" t="n">
        <f aca="false">H472+I471</f>
        <v>0.979897410197438</v>
      </c>
    </row>
    <row r="473" customFormat="false" ht="25.5" hidden="false" customHeight="false" outlineLevel="0" collapsed="false">
      <c r="A473" s="145" t="s">
        <v>633</v>
      </c>
      <c r="B473" s="145" t="s">
        <v>107</v>
      </c>
      <c r="C473" s="146" t="s">
        <v>17</v>
      </c>
      <c r="D473" s="146" t="s">
        <v>28</v>
      </c>
      <c r="E473" s="147" t="n">
        <v>5.67</v>
      </c>
      <c r="F473" s="147" t="n">
        <v>40.17</v>
      </c>
      <c r="G473" s="148" t="n">
        <f aca="false">F473*E473</f>
        <v>227.7639</v>
      </c>
      <c r="H473" s="149" t="n">
        <f aca="false">G473/$G$784</f>
        <v>0.000172403810084062</v>
      </c>
      <c r="I473" s="150" t="n">
        <f aca="false">H473+I472</f>
        <v>0.980069814007522</v>
      </c>
    </row>
    <row r="474" customFormat="false" ht="63.75" hidden="false" customHeight="false" outlineLevel="0" collapsed="false">
      <c r="A474" s="145" t="s">
        <v>859</v>
      </c>
      <c r="B474" s="145" t="s">
        <v>116</v>
      </c>
      <c r="C474" s="146" t="s">
        <v>17</v>
      </c>
      <c r="D474" s="146" t="s">
        <v>114</v>
      </c>
      <c r="E474" s="147" t="n">
        <v>22.32</v>
      </c>
      <c r="F474" s="147" t="n">
        <v>10.17</v>
      </c>
      <c r="G474" s="148" t="n">
        <f aca="false">F474*E474</f>
        <v>226.9944</v>
      </c>
      <c r="H474" s="149" t="n">
        <f aca="false">G474/$G$784</f>
        <v>0.000171821344066139</v>
      </c>
      <c r="I474" s="150" t="n">
        <f aca="false">H474+I473</f>
        <v>0.980241635351588</v>
      </c>
    </row>
    <row r="475" customFormat="false" ht="25.5" hidden="false" customHeight="false" outlineLevel="0" collapsed="false">
      <c r="A475" s="145" t="s">
        <v>1093</v>
      </c>
      <c r="B475" s="145" t="s">
        <v>469</v>
      </c>
      <c r="C475" s="146" t="s">
        <v>17</v>
      </c>
      <c r="D475" s="146" t="s">
        <v>23</v>
      </c>
      <c r="E475" s="147" t="n">
        <v>19</v>
      </c>
      <c r="F475" s="147" t="n">
        <v>11.81</v>
      </c>
      <c r="G475" s="148" t="n">
        <f aca="false">F475*E475</f>
        <v>224.39</v>
      </c>
      <c r="H475" s="149" t="n">
        <f aca="false">G475/$G$784</f>
        <v>0.000169849967201838</v>
      </c>
      <c r="I475" s="150" t="n">
        <f aca="false">H475+I474</f>
        <v>0.98041148531879</v>
      </c>
    </row>
    <row r="476" customFormat="false" ht="51" hidden="false" customHeight="false" outlineLevel="0" collapsed="false">
      <c r="A476" s="145" t="s">
        <v>565</v>
      </c>
      <c r="B476" s="145" t="s">
        <v>419</v>
      </c>
      <c r="C476" s="146" t="s">
        <v>17</v>
      </c>
      <c r="D476" s="146" t="s">
        <v>23</v>
      </c>
      <c r="E476" s="147" t="n">
        <v>23</v>
      </c>
      <c r="F476" s="147" t="n">
        <v>9.67</v>
      </c>
      <c r="G476" s="148" t="n">
        <f aca="false">F476*E476</f>
        <v>222.41</v>
      </c>
      <c r="H476" s="149" t="n">
        <f aca="false">G476/$G$784</f>
        <v>0.000168351224231743</v>
      </c>
      <c r="I476" s="150" t="n">
        <f aca="false">H476+I475</f>
        <v>0.980579836543022</v>
      </c>
    </row>
    <row r="477" customFormat="false" ht="25.5" hidden="false" customHeight="false" outlineLevel="0" collapsed="false">
      <c r="A477" s="145" t="s">
        <v>950</v>
      </c>
      <c r="B477" s="145" t="s">
        <v>951</v>
      </c>
      <c r="C477" s="146" t="s">
        <v>17</v>
      </c>
      <c r="D477" s="146" t="s">
        <v>23</v>
      </c>
      <c r="E477" s="147" t="n">
        <v>1</v>
      </c>
      <c r="F477" s="147" t="n">
        <v>221.21</v>
      </c>
      <c r="G477" s="148" t="n">
        <f aca="false">F477*E477</f>
        <v>221.21</v>
      </c>
      <c r="H477" s="149" t="n">
        <f aca="false">G477/$G$784</f>
        <v>0.000167442895158958</v>
      </c>
      <c r="I477" s="150" t="n">
        <f aca="false">H477+I476</f>
        <v>0.980747279438181</v>
      </c>
    </row>
    <row r="478" customFormat="false" ht="51" hidden="false" customHeight="false" outlineLevel="0" collapsed="false">
      <c r="A478" s="145" t="s">
        <v>1249</v>
      </c>
      <c r="B478" s="145" t="s">
        <v>723</v>
      </c>
      <c r="C478" s="146" t="s">
        <v>17</v>
      </c>
      <c r="D478" s="146" t="s">
        <v>23</v>
      </c>
      <c r="E478" s="147" t="n">
        <v>8</v>
      </c>
      <c r="F478" s="147" t="n">
        <v>27.63</v>
      </c>
      <c r="G478" s="148" t="n">
        <f aca="false">F478*E478</f>
        <v>221.04</v>
      </c>
      <c r="H478" s="149" t="n">
        <f aca="false">G478/$G$784</f>
        <v>0.00016731421520698</v>
      </c>
      <c r="I478" s="150" t="n">
        <f aca="false">H478+I477</f>
        <v>0.980914593653388</v>
      </c>
    </row>
    <row r="479" customFormat="false" ht="38.25" hidden="false" customHeight="false" outlineLevel="0" collapsed="false">
      <c r="A479" s="145" t="s">
        <v>1076</v>
      </c>
      <c r="B479" s="145" t="s">
        <v>413</v>
      </c>
      <c r="C479" s="146" t="s">
        <v>17</v>
      </c>
      <c r="D479" s="146" t="s">
        <v>49</v>
      </c>
      <c r="E479" s="147" t="n">
        <v>32.5</v>
      </c>
      <c r="F479" s="147" t="n">
        <v>6.8</v>
      </c>
      <c r="G479" s="148" t="n">
        <f aca="false">F479*E479</f>
        <v>221</v>
      </c>
      <c r="H479" s="149" t="n">
        <f aca="false">G479/$G$784</f>
        <v>0.000167283937571221</v>
      </c>
      <c r="I479" s="150" t="n">
        <f aca="false">H479+I478</f>
        <v>0.981081877590959</v>
      </c>
    </row>
    <row r="480" customFormat="false" ht="38.25" hidden="false" customHeight="false" outlineLevel="0" collapsed="false">
      <c r="A480" s="145" t="s">
        <v>1001</v>
      </c>
      <c r="B480" s="145" t="s">
        <v>1002</v>
      </c>
      <c r="C480" s="146" t="s">
        <v>17</v>
      </c>
      <c r="D480" s="146" t="s">
        <v>23</v>
      </c>
      <c r="E480" s="147" t="n">
        <v>2</v>
      </c>
      <c r="F480" s="147" t="n">
        <v>110.19</v>
      </c>
      <c r="G480" s="148" t="n">
        <f aca="false">F480*E480</f>
        <v>220.38</v>
      </c>
      <c r="H480" s="149" t="n">
        <f aca="false">G480/$G$784</f>
        <v>0.000166814634216949</v>
      </c>
      <c r="I480" s="150" t="n">
        <f aca="false">H480+I479</f>
        <v>0.981248692225176</v>
      </c>
    </row>
    <row r="481" customFormat="false" ht="51" hidden="false" customHeight="false" outlineLevel="0" collapsed="false">
      <c r="A481" s="145" t="s">
        <v>1251</v>
      </c>
      <c r="B481" s="145" t="s">
        <v>726</v>
      </c>
      <c r="C481" s="146" t="s">
        <v>17</v>
      </c>
      <c r="D481" s="146" t="s">
        <v>23</v>
      </c>
      <c r="E481" s="147" t="n">
        <v>7</v>
      </c>
      <c r="F481" s="147" t="n">
        <v>30.95</v>
      </c>
      <c r="G481" s="148" t="n">
        <f aca="false">F481*E481</f>
        <v>216.65</v>
      </c>
      <c r="H481" s="149" t="n">
        <f aca="false">G481/$G$784</f>
        <v>0.000163991244682376</v>
      </c>
      <c r="I481" s="150" t="n">
        <f aca="false">H481+I480</f>
        <v>0.981412683469858</v>
      </c>
    </row>
    <row r="482" customFormat="false" ht="38.25" hidden="false" customHeight="false" outlineLevel="0" collapsed="false">
      <c r="A482" s="145" t="s">
        <v>157</v>
      </c>
      <c r="B482" s="145" t="s">
        <v>158</v>
      </c>
      <c r="C482" s="146" t="s">
        <v>17</v>
      </c>
      <c r="D482" s="146" t="s">
        <v>28</v>
      </c>
      <c r="E482" s="147" t="n">
        <v>0.3</v>
      </c>
      <c r="F482" s="147" t="n">
        <v>719.04</v>
      </c>
      <c r="G482" s="148" t="n">
        <f aca="false">F482*E482</f>
        <v>215.712</v>
      </c>
      <c r="H482" s="149" t="n">
        <f aca="false">G482/$G$784</f>
        <v>0.000163281234123815</v>
      </c>
      <c r="I482" s="150" t="n">
        <f aca="false">H482+I481</f>
        <v>0.981575964703982</v>
      </c>
    </row>
    <row r="483" customFormat="false" ht="51" hidden="false" customHeight="false" outlineLevel="0" collapsed="false">
      <c r="A483" s="145" t="s">
        <v>1080</v>
      </c>
      <c r="B483" s="145" t="s">
        <v>421</v>
      </c>
      <c r="C483" s="146" t="s">
        <v>17</v>
      </c>
      <c r="D483" s="146" t="s">
        <v>23</v>
      </c>
      <c r="E483" s="147" t="n">
        <v>17</v>
      </c>
      <c r="F483" s="147" t="n">
        <v>12.68</v>
      </c>
      <c r="G483" s="148" t="n">
        <f aca="false">F483*E483</f>
        <v>215.56</v>
      </c>
      <c r="H483" s="149" t="n">
        <f aca="false">G483/$G$784</f>
        <v>0.000163166179107929</v>
      </c>
      <c r="I483" s="150" t="n">
        <f aca="false">H483+I482</f>
        <v>0.98173913088309</v>
      </c>
    </row>
    <row r="484" customFormat="false" ht="25.5" hidden="false" customHeight="false" outlineLevel="0" collapsed="false">
      <c r="A484" s="145" t="s">
        <v>679</v>
      </c>
      <c r="B484" s="145" t="s">
        <v>107</v>
      </c>
      <c r="C484" s="146" t="s">
        <v>17</v>
      </c>
      <c r="D484" s="146" t="s">
        <v>28</v>
      </c>
      <c r="E484" s="147" t="n">
        <v>5.3</v>
      </c>
      <c r="F484" s="147" t="n">
        <v>40.17</v>
      </c>
      <c r="G484" s="148" t="n">
        <f aca="false">F484*E484</f>
        <v>212.901</v>
      </c>
      <c r="H484" s="149" t="n">
        <f aca="false">G484/$G$784</f>
        <v>0.000161153473270817</v>
      </c>
      <c r="I484" s="150" t="n">
        <f aca="false">H484+I483</f>
        <v>0.981900284356361</v>
      </c>
    </row>
    <row r="485" customFormat="false" ht="38.25" hidden="false" customHeight="false" outlineLevel="0" collapsed="false">
      <c r="A485" s="145" t="s">
        <v>448</v>
      </c>
      <c r="B485" s="145" t="s">
        <v>449</v>
      </c>
      <c r="C485" s="146" t="s">
        <v>17</v>
      </c>
      <c r="D485" s="146" t="s">
        <v>23</v>
      </c>
      <c r="E485" s="147" t="n">
        <v>17</v>
      </c>
      <c r="F485" s="147" t="n">
        <v>12.38</v>
      </c>
      <c r="G485" s="148" t="n">
        <f aca="false">F485*E485</f>
        <v>210.46</v>
      </c>
      <c r="H485" s="149" t="n">
        <f aca="false">G485/$G$784</f>
        <v>0.000159305780548593</v>
      </c>
      <c r="I485" s="150" t="n">
        <f aca="false">H485+I484</f>
        <v>0.98205959013691</v>
      </c>
    </row>
    <row r="486" customFormat="false" ht="38.25" hidden="false" customHeight="false" outlineLevel="0" collapsed="false">
      <c r="A486" s="145" t="s">
        <v>582</v>
      </c>
      <c r="B486" s="145" t="s">
        <v>449</v>
      </c>
      <c r="C486" s="146" t="s">
        <v>17</v>
      </c>
      <c r="D486" s="146" t="s">
        <v>23</v>
      </c>
      <c r="E486" s="147" t="n">
        <v>17</v>
      </c>
      <c r="F486" s="147" t="n">
        <v>12.38</v>
      </c>
      <c r="G486" s="148" t="n">
        <f aca="false">F486*E486</f>
        <v>210.46</v>
      </c>
      <c r="H486" s="149" t="n">
        <f aca="false">G486/$G$784</f>
        <v>0.000159305780548593</v>
      </c>
      <c r="I486" s="150" t="n">
        <f aca="false">H486+I485</f>
        <v>0.982218895917458</v>
      </c>
    </row>
    <row r="487" customFormat="false" ht="51" hidden="false" customHeight="false" outlineLevel="0" collapsed="false">
      <c r="A487" s="145" t="s">
        <v>145</v>
      </c>
      <c r="B487" s="145" t="s">
        <v>146</v>
      </c>
      <c r="C487" s="146" t="s">
        <v>17</v>
      </c>
      <c r="D487" s="146" t="s">
        <v>114</v>
      </c>
      <c r="E487" s="147" t="n">
        <v>20.51</v>
      </c>
      <c r="F487" s="147" t="n">
        <v>10.22</v>
      </c>
      <c r="G487" s="148" t="n">
        <f aca="false">F487*E487</f>
        <v>209.6122</v>
      </c>
      <c r="H487" s="149" t="n">
        <f aca="false">G487/$G$784</f>
        <v>0.000158664046058671</v>
      </c>
      <c r="I487" s="150" t="n">
        <f aca="false">H487+I486</f>
        <v>0.982377559963517</v>
      </c>
    </row>
    <row r="488" customFormat="false" ht="38.25" hidden="false" customHeight="false" outlineLevel="0" collapsed="false">
      <c r="A488" s="145" t="s">
        <v>416</v>
      </c>
      <c r="B488" s="145" t="s">
        <v>417</v>
      </c>
      <c r="C488" s="146" t="s">
        <v>17</v>
      </c>
      <c r="D488" s="146" t="s">
        <v>49</v>
      </c>
      <c r="E488" s="147" t="n">
        <v>17.28</v>
      </c>
      <c r="F488" s="147" t="n">
        <v>12.06</v>
      </c>
      <c r="G488" s="148" t="n">
        <f aca="false">F488*E488</f>
        <v>208.3968</v>
      </c>
      <c r="H488" s="149" t="n">
        <f aca="false">G488/$G$784</f>
        <v>0.000157744060096119</v>
      </c>
      <c r="I488" s="150" t="n">
        <f aca="false">H488+I487</f>
        <v>0.982535304023613</v>
      </c>
    </row>
    <row r="489" customFormat="false" ht="38.25" hidden="false" customHeight="false" outlineLevel="0" collapsed="false">
      <c r="A489" s="145" t="s">
        <v>1110</v>
      </c>
      <c r="B489" s="145" t="s">
        <v>429</v>
      </c>
      <c r="C489" s="146" t="s">
        <v>17</v>
      </c>
      <c r="D489" s="146" t="s">
        <v>23</v>
      </c>
      <c r="E489" s="147" t="n">
        <v>10</v>
      </c>
      <c r="F489" s="147" t="n">
        <v>20.58</v>
      </c>
      <c r="G489" s="148" t="n">
        <f aca="false">F489*E489</f>
        <v>205.8</v>
      </c>
      <c r="H489" s="149" t="n">
        <f aca="false">G489/$G$784</f>
        <v>0.000155778435982612</v>
      </c>
      <c r="I489" s="150" t="n">
        <f aca="false">H489+I488</f>
        <v>0.982691082459596</v>
      </c>
    </row>
    <row r="490" customFormat="false" ht="25.5" hidden="false" customHeight="false" outlineLevel="0" collapsed="false">
      <c r="A490" s="145" t="s">
        <v>496</v>
      </c>
      <c r="B490" s="145" t="s">
        <v>497</v>
      </c>
      <c r="C490" s="146" t="s">
        <v>17</v>
      </c>
      <c r="D490" s="146" t="s">
        <v>23</v>
      </c>
      <c r="E490" s="147" t="n">
        <v>4</v>
      </c>
      <c r="F490" s="147" t="n">
        <v>51.32</v>
      </c>
      <c r="G490" s="148" t="n">
        <f aca="false">F490*E490</f>
        <v>205.28</v>
      </c>
      <c r="H490" s="149" t="n">
        <f aca="false">G490/$G$784</f>
        <v>0.000155384826717739</v>
      </c>
      <c r="I490" s="150" t="n">
        <f aca="false">H490+I489</f>
        <v>0.982846467286313</v>
      </c>
    </row>
    <row r="491" customFormat="false" ht="15" hidden="false" customHeight="false" outlineLevel="0" collapsed="false">
      <c r="A491" s="145" t="s">
        <v>315</v>
      </c>
      <c r="B491" s="145" t="s">
        <v>316</v>
      </c>
      <c r="C491" s="146" t="s">
        <v>17</v>
      </c>
      <c r="D491" s="146" t="s">
        <v>23</v>
      </c>
      <c r="E491" s="147" t="n">
        <v>3</v>
      </c>
      <c r="F491" s="147" t="n">
        <v>67.88</v>
      </c>
      <c r="G491" s="148" t="n">
        <f aca="false">F491*E491</f>
        <v>203.64</v>
      </c>
      <c r="H491" s="149" t="n">
        <f aca="false">G491/$G$784</f>
        <v>0.000154143443651599</v>
      </c>
      <c r="I491" s="150" t="n">
        <f aca="false">H491+I490</f>
        <v>0.983000610729965</v>
      </c>
    </row>
    <row r="492" customFormat="false" ht="38.25" hidden="false" customHeight="false" outlineLevel="0" collapsed="false">
      <c r="A492" s="145" t="s">
        <v>1042</v>
      </c>
      <c r="B492" s="145" t="s">
        <v>1043</v>
      </c>
      <c r="C492" s="146" t="s">
        <v>17</v>
      </c>
      <c r="D492" s="146" t="s">
        <v>49</v>
      </c>
      <c r="E492" s="147" t="n">
        <v>0.4</v>
      </c>
      <c r="F492" s="147" t="n">
        <v>509.08</v>
      </c>
      <c r="G492" s="148" t="n">
        <f aca="false">F492*E492</f>
        <v>203.632</v>
      </c>
      <c r="H492" s="149" t="n">
        <f aca="false">G492/$G$784</f>
        <v>0.000154137388124447</v>
      </c>
      <c r="I492" s="150" t="n">
        <f aca="false">H492+I491</f>
        <v>0.983154748118089</v>
      </c>
    </row>
    <row r="493" customFormat="false" ht="51" hidden="false" customHeight="false" outlineLevel="0" collapsed="false">
      <c r="A493" s="145" t="s">
        <v>1155</v>
      </c>
      <c r="B493" s="145" t="s">
        <v>419</v>
      </c>
      <c r="C493" s="146" t="s">
        <v>17</v>
      </c>
      <c r="D493" s="146" t="s">
        <v>23</v>
      </c>
      <c r="E493" s="147" t="n">
        <v>21</v>
      </c>
      <c r="F493" s="147" t="n">
        <v>9.67</v>
      </c>
      <c r="G493" s="148" t="n">
        <f aca="false">F493*E493</f>
        <v>203.07</v>
      </c>
      <c r="H493" s="149" t="n">
        <f aca="false">G493/$G$784</f>
        <v>0.000153711987342026</v>
      </c>
      <c r="I493" s="150" t="n">
        <f aca="false">H493+I492</f>
        <v>0.983308460105431</v>
      </c>
    </row>
    <row r="494" customFormat="false" ht="51" hidden="false" customHeight="false" outlineLevel="0" collapsed="false">
      <c r="A494" s="145" t="s">
        <v>420</v>
      </c>
      <c r="B494" s="145" t="s">
        <v>421</v>
      </c>
      <c r="C494" s="146" t="s">
        <v>17</v>
      </c>
      <c r="D494" s="146" t="s">
        <v>23</v>
      </c>
      <c r="E494" s="147" t="n">
        <v>16</v>
      </c>
      <c r="F494" s="147" t="n">
        <v>12.68</v>
      </c>
      <c r="G494" s="148" t="n">
        <f aca="false">F494*E494</f>
        <v>202.88</v>
      </c>
      <c r="H494" s="149" t="n">
        <f aca="false">G494/$G$784</f>
        <v>0.000153568168572169</v>
      </c>
      <c r="I494" s="150" t="n">
        <f aca="false">H494+I493</f>
        <v>0.983462028274004</v>
      </c>
    </row>
    <row r="495" customFormat="false" ht="38.25" hidden="false" customHeight="false" outlineLevel="0" collapsed="false">
      <c r="A495" s="145" t="s">
        <v>570</v>
      </c>
      <c r="B495" s="145" t="s">
        <v>536</v>
      </c>
      <c r="C495" s="146" t="s">
        <v>17</v>
      </c>
      <c r="D495" s="146" t="s">
        <v>23</v>
      </c>
      <c r="E495" s="147" t="n">
        <v>26</v>
      </c>
      <c r="F495" s="147" t="n">
        <v>7.72</v>
      </c>
      <c r="G495" s="148" t="n">
        <f aca="false">F495*E495</f>
        <v>200.72</v>
      </c>
      <c r="H495" s="149" t="n">
        <f aca="false">G495/$G$784</f>
        <v>0.000151933176241156</v>
      </c>
      <c r="I495" s="150" t="n">
        <f aca="false">H495+I494</f>
        <v>0.983613961450245</v>
      </c>
    </row>
    <row r="496" customFormat="false" ht="38.25" hidden="false" customHeight="false" outlineLevel="0" collapsed="false">
      <c r="A496" s="145" t="s">
        <v>1242</v>
      </c>
      <c r="B496" s="145" t="s">
        <v>1243</v>
      </c>
      <c r="C496" s="146" t="s">
        <v>17</v>
      </c>
      <c r="D496" s="146" t="s">
        <v>23</v>
      </c>
      <c r="E496" s="147" t="n">
        <v>1</v>
      </c>
      <c r="F496" s="147" t="n">
        <v>196.7</v>
      </c>
      <c r="G496" s="148" t="n">
        <f aca="false">F496*E496</f>
        <v>196.7</v>
      </c>
      <c r="H496" s="149" t="n">
        <f aca="false">G496/$G$784</f>
        <v>0.000148890273847326</v>
      </c>
      <c r="I496" s="150" t="n">
        <f aca="false">H496+I495</f>
        <v>0.983762851724092</v>
      </c>
    </row>
    <row r="497" customFormat="false" ht="15" hidden="false" customHeight="false" outlineLevel="0" collapsed="false">
      <c r="A497" s="145" t="s">
        <v>56</v>
      </c>
      <c r="B497" s="145" t="s">
        <v>57</v>
      </c>
      <c r="C497" s="146" t="s">
        <v>17</v>
      </c>
      <c r="D497" s="146" t="s">
        <v>18</v>
      </c>
      <c r="E497" s="147" t="n">
        <v>5.04</v>
      </c>
      <c r="F497" s="147" t="n">
        <v>38.66</v>
      </c>
      <c r="G497" s="148" t="n">
        <f aca="false">F497*E497</f>
        <v>194.8464</v>
      </c>
      <c r="H497" s="149" t="n">
        <f aca="false">G497/$G$784</f>
        <v>0.000147487208206231</v>
      </c>
      <c r="I497" s="150" t="n">
        <f aca="false">H497+I496</f>
        <v>0.983910338932298</v>
      </c>
    </row>
    <row r="498" customFormat="false" ht="25.5" hidden="false" customHeight="false" outlineLevel="0" collapsed="false">
      <c r="A498" s="145" t="s">
        <v>290</v>
      </c>
      <c r="B498" s="145" t="s">
        <v>291</v>
      </c>
      <c r="C498" s="146" t="s">
        <v>17</v>
      </c>
      <c r="D498" s="146" t="s">
        <v>23</v>
      </c>
      <c r="E498" s="147" t="n">
        <v>6</v>
      </c>
      <c r="F498" s="147" t="n">
        <v>32.39</v>
      </c>
      <c r="G498" s="148" t="n">
        <f aca="false">F498*E498</f>
        <v>194.34</v>
      </c>
      <c r="H498" s="149" t="n">
        <f aca="false">G498/$G$784</f>
        <v>0.000147103893337516</v>
      </c>
      <c r="I498" s="150" t="n">
        <f aca="false">H498+I497</f>
        <v>0.984057442825636</v>
      </c>
    </row>
    <row r="499" customFormat="false" ht="25.5" hidden="false" customHeight="false" outlineLevel="0" collapsed="false">
      <c r="A499" s="145" t="s">
        <v>1280</v>
      </c>
      <c r="B499" s="145" t="s">
        <v>766</v>
      </c>
      <c r="C499" s="146" t="s">
        <v>17</v>
      </c>
      <c r="D499" s="146" t="s">
        <v>18</v>
      </c>
      <c r="E499" s="147" t="n">
        <v>9.1</v>
      </c>
      <c r="F499" s="147" t="n">
        <v>21.34</v>
      </c>
      <c r="G499" s="148" t="n">
        <f aca="false">F499*E499</f>
        <v>194.194</v>
      </c>
      <c r="H499" s="149" t="n">
        <f aca="false">G499/$G$784</f>
        <v>0.000146993379966994</v>
      </c>
      <c r="I499" s="150" t="n">
        <f aca="false">H499+I498</f>
        <v>0.984204436205603</v>
      </c>
    </row>
    <row r="500" customFormat="false" ht="51" hidden="false" customHeight="false" outlineLevel="0" collapsed="false">
      <c r="A500" s="145" t="s">
        <v>476</v>
      </c>
      <c r="B500" s="145" t="s">
        <v>419</v>
      </c>
      <c r="C500" s="146" t="s">
        <v>17</v>
      </c>
      <c r="D500" s="146" t="s">
        <v>23</v>
      </c>
      <c r="E500" s="147" t="n">
        <v>20</v>
      </c>
      <c r="F500" s="147" t="n">
        <v>9.67</v>
      </c>
      <c r="G500" s="148" t="n">
        <f aca="false">F500*E500</f>
        <v>193.4</v>
      </c>
      <c r="H500" s="149" t="n">
        <f aca="false">G500/$G$784</f>
        <v>0.000146392368897168</v>
      </c>
      <c r="I500" s="150" t="n">
        <f aca="false">H500+I499</f>
        <v>0.9843508285745</v>
      </c>
    </row>
    <row r="501" customFormat="false" ht="51" hidden="false" customHeight="false" outlineLevel="0" collapsed="false">
      <c r="A501" s="145" t="s">
        <v>1107</v>
      </c>
      <c r="B501" s="145" t="s">
        <v>419</v>
      </c>
      <c r="C501" s="146" t="s">
        <v>17</v>
      </c>
      <c r="D501" s="146" t="s">
        <v>23</v>
      </c>
      <c r="E501" s="147" t="n">
        <v>20</v>
      </c>
      <c r="F501" s="147" t="n">
        <v>9.67</v>
      </c>
      <c r="G501" s="148" t="n">
        <f aca="false">F501*E501</f>
        <v>193.4</v>
      </c>
      <c r="H501" s="149" t="n">
        <f aca="false">G501/$G$784</f>
        <v>0.000146392368897168</v>
      </c>
      <c r="I501" s="150" t="n">
        <f aca="false">H501+I500</f>
        <v>0.984497220943397</v>
      </c>
    </row>
    <row r="502" customFormat="false" ht="51" hidden="false" customHeight="false" outlineLevel="0" collapsed="false">
      <c r="A502" s="145" t="s">
        <v>1250</v>
      </c>
      <c r="B502" s="145" t="s">
        <v>698</v>
      </c>
      <c r="C502" s="146" t="s">
        <v>17</v>
      </c>
      <c r="D502" s="146" t="s">
        <v>23</v>
      </c>
      <c r="E502" s="147" t="n">
        <v>4</v>
      </c>
      <c r="F502" s="147" t="n">
        <v>47.94</v>
      </c>
      <c r="G502" s="148" t="n">
        <f aca="false">F502*E502</f>
        <v>191.76</v>
      </c>
      <c r="H502" s="149" t="n">
        <f aca="false">G502/$G$784</f>
        <v>0.000145150985831029</v>
      </c>
      <c r="I502" s="150" t="n">
        <f aca="false">H502+I501</f>
        <v>0.984642371929228</v>
      </c>
    </row>
    <row r="503" customFormat="false" ht="25.5" hidden="false" customHeight="false" outlineLevel="0" collapsed="false">
      <c r="A503" s="145" t="s">
        <v>598</v>
      </c>
      <c r="B503" s="145" t="s">
        <v>599</v>
      </c>
      <c r="C503" s="146" t="s">
        <v>17</v>
      </c>
      <c r="D503" s="146" t="s">
        <v>49</v>
      </c>
      <c r="E503" s="147" t="n">
        <v>6</v>
      </c>
      <c r="F503" s="147" t="n">
        <v>31.13</v>
      </c>
      <c r="G503" s="148" t="n">
        <f aca="false">F503*E503</f>
        <v>186.78</v>
      </c>
      <c r="H503" s="149" t="n">
        <f aca="false">G503/$G$784</f>
        <v>0.000141381420178971</v>
      </c>
      <c r="I503" s="150" t="n">
        <f aca="false">H503+I502</f>
        <v>0.984783753349407</v>
      </c>
    </row>
    <row r="504" customFormat="false" ht="38.25" hidden="false" customHeight="false" outlineLevel="0" collapsed="false">
      <c r="A504" s="145" t="s">
        <v>1159</v>
      </c>
      <c r="B504" s="145" t="s">
        <v>429</v>
      </c>
      <c r="C504" s="146" t="s">
        <v>17</v>
      </c>
      <c r="D504" s="146" t="s">
        <v>23</v>
      </c>
      <c r="E504" s="147" t="n">
        <v>9</v>
      </c>
      <c r="F504" s="147" t="n">
        <v>20.58</v>
      </c>
      <c r="G504" s="148" t="n">
        <f aca="false">F504*E504</f>
        <v>185.22</v>
      </c>
      <c r="H504" s="149" t="n">
        <f aca="false">G504/$G$784</f>
        <v>0.000140200592384351</v>
      </c>
      <c r="I504" s="150" t="n">
        <f aca="false">H504+I503</f>
        <v>0.984923953941791</v>
      </c>
    </row>
    <row r="505" customFormat="false" ht="25.5" hidden="false" customHeight="false" outlineLevel="0" collapsed="false">
      <c r="A505" s="145" t="s">
        <v>827</v>
      </c>
      <c r="B505" s="145" t="s">
        <v>42</v>
      </c>
      <c r="C505" s="146" t="s">
        <v>17</v>
      </c>
      <c r="D505" s="146" t="s">
        <v>23</v>
      </c>
      <c r="E505" s="147" t="n">
        <v>37</v>
      </c>
      <c r="F505" s="147" t="n">
        <v>4.92</v>
      </c>
      <c r="G505" s="148" t="n">
        <f aca="false">F505*E505</f>
        <v>182.04</v>
      </c>
      <c r="H505" s="149" t="n">
        <f aca="false">G505/$G$784</f>
        <v>0.000137793520341471</v>
      </c>
      <c r="I505" s="150" t="n">
        <f aca="false">H505+I504</f>
        <v>0.985061747462133</v>
      </c>
    </row>
    <row r="506" customFormat="false" ht="51" hidden="false" customHeight="false" outlineLevel="0" collapsed="false">
      <c r="A506" s="145" t="s">
        <v>1244</v>
      </c>
      <c r="B506" s="145" t="s">
        <v>1245</v>
      </c>
      <c r="C506" s="146" t="s">
        <v>17</v>
      </c>
      <c r="D506" s="146" t="s">
        <v>23</v>
      </c>
      <c r="E506" s="147" t="n">
        <v>2</v>
      </c>
      <c r="F506" s="147" t="n">
        <v>89.79</v>
      </c>
      <c r="G506" s="148" t="n">
        <f aca="false">F506*E506</f>
        <v>179.58</v>
      </c>
      <c r="H506" s="149" t="n">
        <f aca="false">G506/$G$784</f>
        <v>0.000135931445742262</v>
      </c>
      <c r="I506" s="150" t="n">
        <f aca="false">H506+I505</f>
        <v>0.985197678907875</v>
      </c>
    </row>
    <row r="507" customFormat="false" ht="25.5" hidden="false" customHeight="false" outlineLevel="0" collapsed="false">
      <c r="A507" s="145" t="s">
        <v>954</v>
      </c>
      <c r="B507" s="145" t="s">
        <v>955</v>
      </c>
      <c r="C507" s="146" t="s">
        <v>17</v>
      </c>
      <c r="D507" s="146" t="s">
        <v>23</v>
      </c>
      <c r="E507" s="147" t="n">
        <v>2</v>
      </c>
      <c r="F507" s="147" t="n">
        <v>88.69</v>
      </c>
      <c r="G507" s="148" t="n">
        <f aca="false">F507*E507</f>
        <v>177.38</v>
      </c>
      <c r="H507" s="149" t="n">
        <f aca="false">G507/$G$784</f>
        <v>0.000134266175775489</v>
      </c>
      <c r="I507" s="150" t="n">
        <f aca="false">H507+I506</f>
        <v>0.985331945083651</v>
      </c>
    </row>
    <row r="508" customFormat="false" ht="38.25" hidden="false" customHeight="false" outlineLevel="0" collapsed="false">
      <c r="A508" s="145" t="s">
        <v>1176</v>
      </c>
      <c r="B508" s="145" t="s">
        <v>638</v>
      </c>
      <c r="C508" s="146" t="s">
        <v>17</v>
      </c>
      <c r="D508" s="146" t="s">
        <v>49</v>
      </c>
      <c r="E508" s="147" t="n">
        <v>10</v>
      </c>
      <c r="F508" s="147" t="n">
        <v>17.42</v>
      </c>
      <c r="G508" s="148" t="n">
        <f aca="false">F508*E508</f>
        <v>174.2</v>
      </c>
      <c r="H508" s="149" t="n">
        <f aca="false">G508/$G$784</f>
        <v>0.000131859103732609</v>
      </c>
      <c r="I508" s="150" t="n">
        <f aca="false">H508+I507</f>
        <v>0.985463804187383</v>
      </c>
    </row>
    <row r="509" customFormat="false" ht="25.5" hidden="false" customHeight="false" outlineLevel="0" collapsed="false">
      <c r="A509" s="145" t="s">
        <v>490</v>
      </c>
      <c r="B509" s="145" t="s">
        <v>457</v>
      </c>
      <c r="C509" s="146" t="s">
        <v>17</v>
      </c>
      <c r="D509" s="146" t="s">
        <v>23</v>
      </c>
      <c r="E509" s="147" t="n">
        <v>26</v>
      </c>
      <c r="F509" s="147" t="n">
        <v>6.67</v>
      </c>
      <c r="G509" s="148" t="n">
        <f aca="false">F509*E509</f>
        <v>173.42</v>
      </c>
      <c r="H509" s="149" t="n">
        <f aca="false">G509/$G$784</f>
        <v>0.000131268689835299</v>
      </c>
      <c r="I509" s="150" t="n">
        <f aca="false">H509+I508</f>
        <v>0.985595072877219</v>
      </c>
    </row>
    <row r="510" customFormat="false" ht="25.5" hidden="false" customHeight="false" outlineLevel="0" collapsed="false">
      <c r="A510" s="145" t="s">
        <v>1282</v>
      </c>
      <c r="B510" s="145" t="s">
        <v>323</v>
      </c>
      <c r="C510" s="146" t="s">
        <v>17</v>
      </c>
      <c r="D510" s="146" t="s">
        <v>18</v>
      </c>
      <c r="E510" s="147" t="n">
        <v>66.36</v>
      </c>
      <c r="F510" s="147" t="n">
        <v>2.58</v>
      </c>
      <c r="G510" s="148" t="n">
        <f aca="false">F510*E510</f>
        <v>171.2088</v>
      </c>
      <c r="H510" s="149" t="n">
        <f aca="false">G510/$G$784</f>
        <v>0.000129594942130514</v>
      </c>
      <c r="I510" s="150" t="n">
        <f aca="false">H510+I509</f>
        <v>0.985724667819349</v>
      </c>
    </row>
    <row r="511" customFormat="false" ht="51" hidden="false" customHeight="false" outlineLevel="0" collapsed="false">
      <c r="A511" s="145" t="s">
        <v>687</v>
      </c>
      <c r="B511" s="145" t="s">
        <v>688</v>
      </c>
      <c r="C511" s="146" t="s">
        <v>17</v>
      </c>
      <c r="D511" s="146" t="s">
        <v>49</v>
      </c>
      <c r="E511" s="147" t="n">
        <v>8</v>
      </c>
      <c r="F511" s="147" t="n">
        <v>21.27</v>
      </c>
      <c r="G511" s="148" t="n">
        <f aca="false">F511*E511</f>
        <v>170.16</v>
      </c>
      <c r="H511" s="149" t="n">
        <f aca="false">G511/$G$784</f>
        <v>0.0001288010625209</v>
      </c>
      <c r="I511" s="150" t="n">
        <f aca="false">H511+I510</f>
        <v>0.98585346888187</v>
      </c>
    </row>
    <row r="512" customFormat="false" ht="25.5" hidden="false" customHeight="false" outlineLevel="0" collapsed="false">
      <c r="A512" s="145" t="s">
        <v>546</v>
      </c>
      <c r="B512" s="145" t="s">
        <v>393</v>
      </c>
      <c r="C512" s="146" t="s">
        <v>17</v>
      </c>
      <c r="D512" s="146" t="s">
        <v>23</v>
      </c>
      <c r="E512" s="147" t="n">
        <v>9</v>
      </c>
      <c r="F512" s="147" t="n">
        <v>18.69</v>
      </c>
      <c r="G512" s="148" t="n">
        <f aca="false">F512*E512</f>
        <v>168.21</v>
      </c>
      <c r="H512" s="149" t="n">
        <f aca="false">G512/$G$784</f>
        <v>0.000127325027777625</v>
      </c>
      <c r="I512" s="150" t="n">
        <f aca="false">H512+I511</f>
        <v>0.985980793909648</v>
      </c>
    </row>
    <row r="513" customFormat="false" ht="25.5" hidden="false" customHeight="false" outlineLevel="0" collapsed="false">
      <c r="A513" s="145" t="s">
        <v>1069</v>
      </c>
      <c r="B513" s="145" t="s">
        <v>393</v>
      </c>
      <c r="C513" s="146" t="s">
        <v>17</v>
      </c>
      <c r="D513" s="146" t="s">
        <v>23</v>
      </c>
      <c r="E513" s="147" t="n">
        <v>9</v>
      </c>
      <c r="F513" s="147" t="n">
        <v>18.69</v>
      </c>
      <c r="G513" s="148" t="n">
        <f aca="false">F513*E513</f>
        <v>168.21</v>
      </c>
      <c r="H513" s="149" t="n">
        <f aca="false">G513/$G$784</f>
        <v>0.000127325027777625</v>
      </c>
      <c r="I513" s="150" t="n">
        <f aca="false">H513+I512</f>
        <v>0.986108118937425</v>
      </c>
    </row>
    <row r="514" customFormat="false" ht="25.5" hidden="false" customHeight="false" outlineLevel="0" collapsed="false">
      <c r="A514" s="145" t="s">
        <v>946</v>
      </c>
      <c r="B514" s="145" t="s">
        <v>223</v>
      </c>
      <c r="C514" s="146" t="s">
        <v>17</v>
      </c>
      <c r="D514" s="146" t="s">
        <v>23</v>
      </c>
      <c r="E514" s="147" t="n">
        <v>1</v>
      </c>
      <c r="F514" s="147" t="n">
        <v>167.35</v>
      </c>
      <c r="G514" s="148" t="n">
        <f aca="false">F514*E514</f>
        <v>167.35</v>
      </c>
      <c r="H514" s="149" t="n">
        <f aca="false">G514/$G$784</f>
        <v>0.000126674058608796</v>
      </c>
      <c r="I514" s="150" t="n">
        <f aca="false">H514+I513</f>
        <v>0.986234792996034</v>
      </c>
    </row>
    <row r="515" customFormat="false" ht="51" hidden="false" customHeight="false" outlineLevel="0" collapsed="false">
      <c r="A515" s="145" t="s">
        <v>1108</v>
      </c>
      <c r="B515" s="145" t="s">
        <v>478</v>
      </c>
      <c r="C515" s="146" t="s">
        <v>17</v>
      </c>
      <c r="D515" s="146" t="s">
        <v>49</v>
      </c>
      <c r="E515" s="147" t="n">
        <v>25</v>
      </c>
      <c r="F515" s="147" t="n">
        <v>6.59</v>
      </c>
      <c r="G515" s="148" t="n">
        <f aca="false">F515*E515</f>
        <v>164.75</v>
      </c>
      <c r="H515" s="149" t="n">
        <f aca="false">G515/$G$784</f>
        <v>0.000124706012284428</v>
      </c>
      <c r="I515" s="150" t="n">
        <f aca="false">H515+I514</f>
        <v>0.986359499008318</v>
      </c>
    </row>
    <row r="516" customFormat="false" ht="38.25" hidden="false" customHeight="false" outlineLevel="0" collapsed="false">
      <c r="A516" s="145" t="s">
        <v>1147</v>
      </c>
      <c r="B516" s="145" t="s">
        <v>411</v>
      </c>
      <c r="C516" s="146" t="s">
        <v>17</v>
      </c>
      <c r="D516" s="146" t="s">
        <v>23</v>
      </c>
      <c r="E516" s="147" t="n">
        <v>12</v>
      </c>
      <c r="F516" s="147" t="n">
        <v>13.69</v>
      </c>
      <c r="G516" s="148" t="n">
        <f aca="false">F516*E516</f>
        <v>164.28</v>
      </c>
      <c r="H516" s="149" t="n">
        <f aca="false">G516/$G$784</f>
        <v>0.000124350250064254</v>
      </c>
      <c r="I516" s="150" t="n">
        <f aca="false">H516+I515</f>
        <v>0.986483849258383</v>
      </c>
    </row>
    <row r="517" customFormat="false" ht="25.5" hidden="false" customHeight="false" outlineLevel="0" collapsed="false">
      <c r="A517" s="145" t="s">
        <v>1061</v>
      </c>
      <c r="B517" s="145" t="s">
        <v>291</v>
      </c>
      <c r="C517" s="146" t="s">
        <v>17</v>
      </c>
      <c r="D517" s="146" t="s">
        <v>23</v>
      </c>
      <c r="E517" s="147" t="n">
        <v>5</v>
      </c>
      <c r="F517" s="147" t="n">
        <v>32.39</v>
      </c>
      <c r="G517" s="148" t="n">
        <f aca="false">F517*E517</f>
        <v>161.95</v>
      </c>
      <c r="H517" s="149" t="n">
        <f aca="false">G517/$G$784</f>
        <v>0.000122586577781263</v>
      </c>
      <c r="I517" s="150" t="n">
        <f aca="false">H517+I516</f>
        <v>0.986606435836164</v>
      </c>
    </row>
    <row r="518" customFormat="false" ht="25.5" hidden="false" customHeight="false" outlineLevel="0" collapsed="false">
      <c r="A518" s="145" t="s">
        <v>1149</v>
      </c>
      <c r="B518" s="145" t="s">
        <v>530</v>
      </c>
      <c r="C518" s="146" t="s">
        <v>17</v>
      </c>
      <c r="D518" s="146" t="s">
        <v>23</v>
      </c>
      <c r="E518" s="147" t="n">
        <v>50</v>
      </c>
      <c r="F518" s="147" t="n">
        <v>3.17</v>
      </c>
      <c r="G518" s="148" t="n">
        <f aca="false">F518*E518</f>
        <v>158.5</v>
      </c>
      <c r="H518" s="149" t="n">
        <f aca="false">G518/$G$784</f>
        <v>0.000119975131697007</v>
      </c>
      <c r="I518" s="150" t="n">
        <f aca="false">H518+I517</f>
        <v>0.986726410967861</v>
      </c>
    </row>
    <row r="519" customFormat="false" ht="51" hidden="false" customHeight="false" outlineLevel="0" collapsed="false">
      <c r="A519" s="145" t="s">
        <v>1234</v>
      </c>
      <c r="B519" s="145" t="s">
        <v>1235</v>
      </c>
      <c r="C519" s="146" t="s">
        <v>17</v>
      </c>
      <c r="D519" s="146" t="s">
        <v>23</v>
      </c>
      <c r="E519" s="147" t="n">
        <v>9</v>
      </c>
      <c r="F519" s="147" t="n">
        <v>17.6</v>
      </c>
      <c r="G519" s="148" t="n">
        <f aca="false">F519*E519</f>
        <v>158.4</v>
      </c>
      <c r="H519" s="149" t="n">
        <f aca="false">G519/$G$784</f>
        <v>0.000119899437607608</v>
      </c>
      <c r="I519" s="150" t="n">
        <f aca="false">H519+I518</f>
        <v>0.986846310405469</v>
      </c>
    </row>
    <row r="520" customFormat="false" ht="51" hidden="false" customHeight="false" outlineLevel="0" collapsed="false">
      <c r="A520" s="145" t="s">
        <v>1217</v>
      </c>
      <c r="B520" s="145" t="s">
        <v>686</v>
      </c>
      <c r="C520" s="146" t="s">
        <v>17</v>
      </c>
      <c r="D520" s="146" t="s">
        <v>49</v>
      </c>
      <c r="E520" s="147" t="n">
        <v>11</v>
      </c>
      <c r="F520" s="147" t="n">
        <v>14.37</v>
      </c>
      <c r="G520" s="148" t="n">
        <f aca="false">F520*E520</f>
        <v>158.07</v>
      </c>
      <c r="H520" s="149" t="n">
        <f aca="false">G520/$G$784</f>
        <v>0.000119649647112592</v>
      </c>
      <c r="I520" s="150" t="n">
        <f aca="false">H520+I519</f>
        <v>0.986965960052581</v>
      </c>
    </row>
    <row r="521" customFormat="false" ht="25.5" hidden="false" customHeight="false" outlineLevel="0" collapsed="false">
      <c r="A521" s="145" t="s">
        <v>1164</v>
      </c>
      <c r="B521" s="145" t="s">
        <v>441</v>
      </c>
      <c r="C521" s="146" t="s">
        <v>17</v>
      </c>
      <c r="D521" s="146" t="s">
        <v>49</v>
      </c>
      <c r="E521" s="147" t="n">
        <v>20</v>
      </c>
      <c r="F521" s="147" t="n">
        <v>7.89</v>
      </c>
      <c r="G521" s="148" t="n">
        <f aca="false">F521*E521</f>
        <v>157.8</v>
      </c>
      <c r="H521" s="149" t="n">
        <f aca="false">G521/$G$784</f>
        <v>0.000119445273071216</v>
      </c>
      <c r="I521" s="150" t="n">
        <f aca="false">H521+I520</f>
        <v>0.987085405325652</v>
      </c>
    </row>
    <row r="522" customFormat="false" ht="38.25" hidden="false" customHeight="false" outlineLevel="0" collapsed="false">
      <c r="A522" s="145" t="s">
        <v>353</v>
      </c>
      <c r="B522" s="145" t="s">
        <v>354</v>
      </c>
      <c r="C522" s="146" t="s">
        <v>17</v>
      </c>
      <c r="D522" s="146" t="s">
        <v>49</v>
      </c>
      <c r="E522" s="147" t="n">
        <v>17.6</v>
      </c>
      <c r="F522" s="147" t="n">
        <v>8.88</v>
      </c>
      <c r="G522" s="148" t="n">
        <f aca="false">F522*E522</f>
        <v>156.288</v>
      </c>
      <c r="H522" s="149" t="n">
        <f aca="false">G522/$G$784</f>
        <v>0.000118300778439507</v>
      </c>
      <c r="I522" s="150" t="n">
        <f aca="false">H522+I521</f>
        <v>0.987203706104092</v>
      </c>
    </row>
    <row r="523" customFormat="false" ht="38.25" hidden="false" customHeight="false" outlineLevel="0" collapsed="false">
      <c r="A523" s="145" t="s">
        <v>1088</v>
      </c>
      <c r="B523" s="145" t="s">
        <v>439</v>
      </c>
      <c r="C523" s="146" t="s">
        <v>17</v>
      </c>
      <c r="D523" s="146" t="s">
        <v>23</v>
      </c>
      <c r="E523" s="147" t="n">
        <v>1</v>
      </c>
      <c r="F523" s="147" t="n">
        <v>154.99</v>
      </c>
      <c r="G523" s="148" t="n">
        <f aca="false">F523*E523</f>
        <v>154.99</v>
      </c>
      <c r="H523" s="149" t="n">
        <f aca="false">G523/$G$784</f>
        <v>0.000117318269159111</v>
      </c>
      <c r="I523" s="150" t="n">
        <f aca="false">H523+I522</f>
        <v>0.987321024373251</v>
      </c>
    </row>
    <row r="524" customFormat="false" ht="25.5" hidden="false" customHeight="false" outlineLevel="0" collapsed="false">
      <c r="A524" s="145" t="s">
        <v>489</v>
      </c>
      <c r="B524" s="145" t="s">
        <v>441</v>
      </c>
      <c r="C524" s="146" t="s">
        <v>17</v>
      </c>
      <c r="D524" s="146" t="s">
        <v>49</v>
      </c>
      <c r="E524" s="147" t="n">
        <v>19.61</v>
      </c>
      <c r="F524" s="147" t="n">
        <v>7.89</v>
      </c>
      <c r="G524" s="148" t="n">
        <f aca="false">F524*E524</f>
        <v>154.7229</v>
      </c>
      <c r="H524" s="149" t="n">
        <f aca="false">G524/$G$784</f>
        <v>0.000117116090246327</v>
      </c>
      <c r="I524" s="150" t="n">
        <f aca="false">H524+I523</f>
        <v>0.987438140463497</v>
      </c>
    </row>
    <row r="525" customFormat="false" ht="51" hidden="false" customHeight="false" outlineLevel="0" collapsed="false">
      <c r="A525" s="145" t="s">
        <v>1079</v>
      </c>
      <c r="B525" s="145" t="s">
        <v>419</v>
      </c>
      <c r="C525" s="146" t="s">
        <v>17</v>
      </c>
      <c r="D525" s="146" t="s">
        <v>23</v>
      </c>
      <c r="E525" s="147" t="n">
        <v>16</v>
      </c>
      <c r="F525" s="147" t="n">
        <v>9.67</v>
      </c>
      <c r="G525" s="148" t="n">
        <f aca="false">F525*E525</f>
        <v>154.72</v>
      </c>
      <c r="H525" s="149" t="n">
        <f aca="false">G525/$G$784</f>
        <v>0.000117113895117734</v>
      </c>
      <c r="I525" s="150" t="n">
        <f aca="false">H525+I524</f>
        <v>0.987555254358615</v>
      </c>
    </row>
    <row r="526" customFormat="false" ht="25.5" hidden="false" customHeight="false" outlineLevel="0" collapsed="false">
      <c r="A526" s="145" t="s">
        <v>64</v>
      </c>
      <c r="B526" s="145" t="s">
        <v>65</v>
      </c>
      <c r="C526" s="146" t="s">
        <v>17</v>
      </c>
      <c r="D526" s="146" t="s">
        <v>23</v>
      </c>
      <c r="E526" s="147" t="n">
        <v>12</v>
      </c>
      <c r="F526" s="147" t="n">
        <v>12.54</v>
      </c>
      <c r="G526" s="148" t="n">
        <f aca="false">F526*E526</f>
        <v>150.48</v>
      </c>
      <c r="H526" s="149" t="n">
        <f aca="false">G526/$G$784</f>
        <v>0.000113904465727228</v>
      </c>
      <c r="I526" s="150" t="n">
        <f aca="false">H526+I525</f>
        <v>0.987669158824342</v>
      </c>
    </row>
    <row r="527" customFormat="false" ht="25.5" hidden="false" customHeight="false" outlineLevel="0" collapsed="false">
      <c r="A527" s="145" t="s">
        <v>956</v>
      </c>
      <c r="B527" s="145" t="s">
        <v>957</v>
      </c>
      <c r="C527" s="146" t="s">
        <v>17</v>
      </c>
      <c r="D527" s="146" t="s">
        <v>23</v>
      </c>
      <c r="E527" s="147" t="n">
        <v>1</v>
      </c>
      <c r="F527" s="147" t="n">
        <v>150.38</v>
      </c>
      <c r="G527" s="148" t="n">
        <f aca="false">F527*E527</f>
        <v>150.38</v>
      </c>
      <c r="H527" s="149" t="n">
        <f aca="false">G527/$G$784</f>
        <v>0.000113828771637829</v>
      </c>
      <c r="I527" s="150" t="n">
        <f aca="false">H527+I526</f>
        <v>0.98778298759598</v>
      </c>
    </row>
    <row r="528" customFormat="false" ht="38.25" hidden="false" customHeight="false" outlineLevel="0" collapsed="false">
      <c r="A528" s="145" t="s">
        <v>320</v>
      </c>
      <c r="B528" s="145" t="s">
        <v>321</v>
      </c>
      <c r="C528" s="146" t="s">
        <v>17</v>
      </c>
      <c r="D528" s="146" t="s">
        <v>18</v>
      </c>
      <c r="E528" s="147" t="n">
        <v>7.4</v>
      </c>
      <c r="F528" s="147" t="n">
        <v>20.31</v>
      </c>
      <c r="G528" s="148" t="n">
        <f aca="false">F528*E528</f>
        <v>150.294</v>
      </c>
      <c r="H528" s="149" t="n">
        <f aca="false">G528/$G$784</f>
        <v>0.000113763674720946</v>
      </c>
      <c r="I528" s="150" t="n">
        <f aca="false">H528+I527</f>
        <v>0.987896751270701</v>
      </c>
    </row>
    <row r="529" customFormat="false" ht="25.5" hidden="false" customHeight="false" outlineLevel="0" collapsed="false">
      <c r="A529" s="145" t="s">
        <v>392</v>
      </c>
      <c r="B529" s="145" t="s">
        <v>393</v>
      </c>
      <c r="C529" s="146" t="s">
        <v>17</v>
      </c>
      <c r="D529" s="146" t="s">
        <v>23</v>
      </c>
      <c r="E529" s="147" t="n">
        <v>8</v>
      </c>
      <c r="F529" s="147" t="n">
        <v>18.69</v>
      </c>
      <c r="G529" s="148" t="n">
        <f aca="false">F529*E529</f>
        <v>149.52</v>
      </c>
      <c r="H529" s="149" t="n">
        <f aca="false">G529/$G$784</f>
        <v>0.000113177802469</v>
      </c>
      <c r="I529" s="150" t="n">
        <f aca="false">H529+I528</f>
        <v>0.98800992907317</v>
      </c>
    </row>
    <row r="530" customFormat="false" ht="15" hidden="false" customHeight="false" outlineLevel="0" collapsed="false">
      <c r="A530" s="145" t="s">
        <v>833</v>
      </c>
      <c r="B530" s="145" t="s">
        <v>57</v>
      </c>
      <c r="C530" s="146" t="s">
        <v>17</v>
      </c>
      <c r="D530" s="146" t="s">
        <v>18</v>
      </c>
      <c r="E530" s="147" t="n">
        <v>3.86</v>
      </c>
      <c r="F530" s="147" t="n">
        <v>38.66</v>
      </c>
      <c r="G530" s="148" t="n">
        <f aca="false">F530*E530</f>
        <v>149.2276</v>
      </c>
      <c r="H530" s="149" t="n">
        <f aca="false">G530/$G$784</f>
        <v>0.000112956472951598</v>
      </c>
      <c r="I530" s="150" t="n">
        <f aca="false">H530+I529</f>
        <v>0.988122885546122</v>
      </c>
    </row>
    <row r="531" customFormat="false" ht="15" hidden="false" customHeight="false" outlineLevel="0" collapsed="false">
      <c r="A531" s="145" t="s">
        <v>45</v>
      </c>
      <c r="B531" s="145" t="s">
        <v>46</v>
      </c>
      <c r="C531" s="146" t="s">
        <v>17</v>
      </c>
      <c r="D531" s="146" t="s">
        <v>18</v>
      </c>
      <c r="E531" s="147" t="n">
        <v>9.24</v>
      </c>
      <c r="F531" s="147" t="n">
        <v>15.75</v>
      </c>
      <c r="G531" s="148" t="n">
        <f aca="false">F531*E531</f>
        <v>145.53</v>
      </c>
      <c r="H531" s="149" t="n">
        <f aca="false">G531/$G$784</f>
        <v>0.00011015760830199</v>
      </c>
      <c r="I531" s="150" t="n">
        <f aca="false">H531+I530</f>
        <v>0.988233043154424</v>
      </c>
    </row>
    <row r="532" customFormat="false" ht="38.25" hidden="false" customHeight="false" outlineLevel="0" collapsed="false">
      <c r="A532" s="145" t="s">
        <v>571</v>
      </c>
      <c r="B532" s="145" t="s">
        <v>429</v>
      </c>
      <c r="C532" s="146" t="s">
        <v>17</v>
      </c>
      <c r="D532" s="146" t="s">
        <v>23</v>
      </c>
      <c r="E532" s="147" t="n">
        <v>7</v>
      </c>
      <c r="F532" s="147" t="n">
        <v>20.58</v>
      </c>
      <c r="G532" s="148" t="n">
        <f aca="false">F532*E532</f>
        <v>144.06</v>
      </c>
      <c r="H532" s="149" t="n">
        <f aca="false">G532/$G$784</f>
        <v>0.000109044905187828</v>
      </c>
      <c r="I532" s="150" t="n">
        <f aca="false">H532+I531</f>
        <v>0.988342088059611</v>
      </c>
    </row>
    <row r="533" customFormat="false" ht="38.25" hidden="false" customHeight="false" outlineLevel="0" collapsed="false">
      <c r="A533" s="145" t="s">
        <v>254</v>
      </c>
      <c r="B533" s="145" t="s">
        <v>255</v>
      </c>
      <c r="C533" s="146" t="s">
        <v>17</v>
      </c>
      <c r="D533" s="146" t="s">
        <v>23</v>
      </c>
      <c r="E533" s="147" t="n">
        <v>1</v>
      </c>
      <c r="F533" s="147" t="n">
        <v>143.55</v>
      </c>
      <c r="G533" s="148" t="n">
        <f aca="false">F533*E533</f>
        <v>143.55</v>
      </c>
      <c r="H533" s="149" t="n">
        <f aca="false">G533/$G$784</f>
        <v>0.000108658865331895</v>
      </c>
      <c r="I533" s="150" t="n">
        <f aca="false">H533+I532</f>
        <v>0.988450746924943</v>
      </c>
    </row>
    <row r="534" customFormat="false" ht="38.25" hidden="false" customHeight="false" outlineLevel="0" collapsed="false">
      <c r="A534" s="145" t="s">
        <v>412</v>
      </c>
      <c r="B534" s="145" t="s">
        <v>413</v>
      </c>
      <c r="C534" s="146" t="s">
        <v>17</v>
      </c>
      <c r="D534" s="146" t="s">
        <v>49</v>
      </c>
      <c r="E534" s="147" t="n">
        <v>21</v>
      </c>
      <c r="F534" s="147" t="n">
        <v>6.8</v>
      </c>
      <c r="G534" s="148" t="n">
        <f aca="false">F534*E534</f>
        <v>142.8</v>
      </c>
      <c r="H534" s="149" t="n">
        <f aca="false">G534/$G$784</f>
        <v>0.000108091159661404</v>
      </c>
      <c r="I534" s="150" t="n">
        <f aca="false">H534+I533</f>
        <v>0.988558838084605</v>
      </c>
    </row>
    <row r="535" customFormat="false" ht="25.5" hidden="false" customHeight="false" outlineLevel="0" collapsed="false">
      <c r="A535" s="145" t="s">
        <v>558</v>
      </c>
      <c r="B535" s="145" t="s">
        <v>530</v>
      </c>
      <c r="C535" s="146" t="s">
        <v>17</v>
      </c>
      <c r="D535" s="146" t="s">
        <v>23</v>
      </c>
      <c r="E535" s="147" t="n">
        <v>45</v>
      </c>
      <c r="F535" s="147" t="n">
        <v>3.17</v>
      </c>
      <c r="G535" s="148" t="n">
        <f aca="false">F535*E535</f>
        <v>142.65</v>
      </c>
      <c r="H535" s="149" t="n">
        <f aca="false">G535/$G$784</f>
        <v>0.000107977618527306</v>
      </c>
      <c r="I535" s="150" t="n">
        <f aca="false">H535+I534</f>
        <v>0.988666815703132</v>
      </c>
    </row>
    <row r="536" customFormat="false" ht="51" hidden="false" customHeight="false" outlineLevel="0" collapsed="false">
      <c r="A536" s="145" t="s">
        <v>1233</v>
      </c>
      <c r="B536" s="145" t="s">
        <v>706</v>
      </c>
      <c r="C536" s="146" t="s">
        <v>17</v>
      </c>
      <c r="D536" s="146" t="s">
        <v>23</v>
      </c>
      <c r="E536" s="147" t="n">
        <v>4</v>
      </c>
      <c r="F536" s="147" t="n">
        <v>35.6</v>
      </c>
      <c r="G536" s="148" t="n">
        <f aca="false">F536*E536</f>
        <v>142.4</v>
      </c>
      <c r="H536" s="149" t="n">
        <f aca="false">G536/$G$784</f>
        <v>0.000107788383303809</v>
      </c>
      <c r="I536" s="150" t="n">
        <f aca="false">H536+I535</f>
        <v>0.988774604086436</v>
      </c>
    </row>
    <row r="537" customFormat="false" ht="25.5" hidden="false" customHeight="false" outlineLevel="0" collapsed="false">
      <c r="A537" s="145" t="s">
        <v>818</v>
      </c>
      <c r="B537" s="145" t="s">
        <v>27</v>
      </c>
      <c r="C537" s="146" t="s">
        <v>17</v>
      </c>
      <c r="D537" s="146" t="s">
        <v>28</v>
      </c>
      <c r="E537" s="147" t="n">
        <v>3.61</v>
      </c>
      <c r="F537" s="147" t="n">
        <v>39.38</v>
      </c>
      <c r="G537" s="148" t="n">
        <f aca="false">F537*E537</f>
        <v>142.1618</v>
      </c>
      <c r="H537" s="149" t="n">
        <f aca="false">G537/$G$784</f>
        <v>0.000107608079982861</v>
      </c>
      <c r="I537" s="150" t="n">
        <f aca="false">H537+I536</f>
        <v>0.988882212166419</v>
      </c>
    </row>
    <row r="538" customFormat="false" ht="25.5" hidden="false" customHeight="false" outlineLevel="0" collapsed="false">
      <c r="A538" s="145" t="s">
        <v>208</v>
      </c>
      <c r="B538" s="145" t="s">
        <v>209</v>
      </c>
      <c r="C538" s="146" t="s">
        <v>17</v>
      </c>
      <c r="D538" s="146" t="s">
        <v>18</v>
      </c>
      <c r="E538" s="147" t="n">
        <v>0.64</v>
      </c>
      <c r="F538" s="147" t="n">
        <v>219.52</v>
      </c>
      <c r="G538" s="148" t="n">
        <f aca="false">F538*E538</f>
        <v>140.4928</v>
      </c>
      <c r="H538" s="149" t="n">
        <f aca="false">G538/$G$784</f>
        <v>0.000106344745630797</v>
      </c>
      <c r="I538" s="150" t="n">
        <f aca="false">H538+I537</f>
        <v>0.988988556912049</v>
      </c>
    </row>
    <row r="539" customFormat="false" ht="25.5" hidden="false" customHeight="false" outlineLevel="0" collapsed="false">
      <c r="A539" s="145" t="s">
        <v>1208</v>
      </c>
      <c r="B539" s="145" t="s">
        <v>1209</v>
      </c>
      <c r="C539" s="146" t="s">
        <v>17</v>
      </c>
      <c r="D539" s="146" t="s">
        <v>49</v>
      </c>
      <c r="E539" s="147" t="n">
        <v>6</v>
      </c>
      <c r="F539" s="147" t="n">
        <v>23.14</v>
      </c>
      <c r="G539" s="148" t="n">
        <f aca="false">F539*E539</f>
        <v>138.84</v>
      </c>
      <c r="H539" s="149" t="n">
        <f aca="false">G539/$G$784</f>
        <v>0.000105093673721214</v>
      </c>
      <c r="I539" s="150" t="n">
        <f aca="false">H539+I538</f>
        <v>0.989093650585771</v>
      </c>
    </row>
    <row r="540" customFormat="false" ht="38.25" hidden="false" customHeight="false" outlineLevel="0" collapsed="false">
      <c r="A540" s="145" t="s">
        <v>1146</v>
      </c>
      <c r="B540" s="145" t="s">
        <v>409</v>
      </c>
      <c r="C540" s="146" t="s">
        <v>17</v>
      </c>
      <c r="D540" s="146" t="s">
        <v>23</v>
      </c>
      <c r="E540" s="147" t="n">
        <v>10</v>
      </c>
      <c r="F540" s="147" t="n">
        <v>13.81</v>
      </c>
      <c r="G540" s="148" t="n">
        <f aca="false">F540*E540</f>
        <v>138.1</v>
      </c>
      <c r="H540" s="149" t="n">
        <f aca="false">G540/$G$784</f>
        <v>0.000104533537459663</v>
      </c>
      <c r="I540" s="150" t="n">
        <f aca="false">H540+I539</f>
        <v>0.98919818412323</v>
      </c>
    </row>
    <row r="541" customFormat="false" ht="38.25" hidden="false" customHeight="false" outlineLevel="0" collapsed="false">
      <c r="A541" s="145" t="s">
        <v>410</v>
      </c>
      <c r="B541" s="145" t="s">
        <v>411</v>
      </c>
      <c r="C541" s="146" t="s">
        <v>17</v>
      </c>
      <c r="D541" s="146" t="s">
        <v>23</v>
      </c>
      <c r="E541" s="147" t="n">
        <v>10</v>
      </c>
      <c r="F541" s="147" t="n">
        <v>13.69</v>
      </c>
      <c r="G541" s="148" t="n">
        <f aca="false">F541*E541</f>
        <v>136.9</v>
      </c>
      <c r="H541" s="149" t="n">
        <f aca="false">G541/$G$784</f>
        <v>0.000103625208386878</v>
      </c>
      <c r="I541" s="150" t="n">
        <f aca="false">H541+I540</f>
        <v>0.989301809331617</v>
      </c>
    </row>
    <row r="542" customFormat="false" ht="38.25" hidden="false" customHeight="false" outlineLevel="0" collapsed="false">
      <c r="A542" s="145" t="s">
        <v>494</v>
      </c>
      <c r="B542" s="145" t="s">
        <v>495</v>
      </c>
      <c r="C542" s="146" t="s">
        <v>17</v>
      </c>
      <c r="D542" s="146" t="s">
        <v>23</v>
      </c>
      <c r="E542" s="147" t="n">
        <v>4</v>
      </c>
      <c r="F542" s="147" t="n">
        <v>34.15</v>
      </c>
      <c r="G542" s="148" t="n">
        <f aca="false">F542*E542</f>
        <v>136.6</v>
      </c>
      <c r="H542" s="149" t="n">
        <f aca="false">G542/$G$784</f>
        <v>0.000103398126118682</v>
      </c>
      <c r="I542" s="150" t="n">
        <f aca="false">H542+I541</f>
        <v>0.989405207457736</v>
      </c>
    </row>
    <row r="543" customFormat="false" ht="38.25" hidden="false" customHeight="false" outlineLevel="0" collapsed="false">
      <c r="A543" s="145" t="s">
        <v>1117</v>
      </c>
      <c r="B543" s="145" t="s">
        <v>495</v>
      </c>
      <c r="C543" s="146" t="s">
        <v>17</v>
      </c>
      <c r="D543" s="146" t="s">
        <v>23</v>
      </c>
      <c r="E543" s="147" t="n">
        <v>4</v>
      </c>
      <c r="F543" s="147" t="n">
        <v>34.15</v>
      </c>
      <c r="G543" s="148" t="n">
        <f aca="false">F543*E543</f>
        <v>136.6</v>
      </c>
      <c r="H543" s="149" t="n">
        <f aca="false">G543/$G$784</f>
        <v>0.000103398126118682</v>
      </c>
      <c r="I543" s="150" t="n">
        <f aca="false">H543+I542</f>
        <v>0.989508605583855</v>
      </c>
    </row>
    <row r="544" customFormat="false" ht="15" hidden="false" customHeight="false" outlineLevel="0" collapsed="false">
      <c r="A544" s="145" t="s">
        <v>826</v>
      </c>
      <c r="B544" s="145" t="s">
        <v>40</v>
      </c>
      <c r="C544" s="146" t="s">
        <v>17</v>
      </c>
      <c r="D544" s="146" t="s">
        <v>18</v>
      </c>
      <c r="E544" s="147" t="n">
        <v>34.63</v>
      </c>
      <c r="F544" s="147" t="n">
        <v>3.94</v>
      </c>
      <c r="G544" s="148" t="n">
        <f aca="false">F544*E544</f>
        <v>136.4422</v>
      </c>
      <c r="H544" s="149" t="n">
        <f aca="false">G544/$G$784</f>
        <v>0.000103278680845611</v>
      </c>
      <c r="I544" s="150" t="n">
        <f aca="false">H544+I543</f>
        <v>0.9896118842647</v>
      </c>
    </row>
    <row r="545" customFormat="false" ht="25.5" hidden="false" customHeight="false" outlineLevel="0" collapsed="false">
      <c r="A545" s="145" t="s">
        <v>958</v>
      </c>
      <c r="B545" s="145" t="s">
        <v>959</v>
      </c>
      <c r="C545" s="146" t="s">
        <v>17</v>
      </c>
      <c r="D545" s="146" t="s">
        <v>23</v>
      </c>
      <c r="E545" s="147" t="n">
        <v>1</v>
      </c>
      <c r="F545" s="147" t="n">
        <v>135.23</v>
      </c>
      <c r="G545" s="148" t="n">
        <f aca="false">F545*E545</f>
        <v>135.23</v>
      </c>
      <c r="H545" s="149" t="n">
        <f aca="false">G545/$G$784</f>
        <v>0.000102361117093919</v>
      </c>
      <c r="I545" s="150" t="n">
        <f aca="false">H545+I544</f>
        <v>0.989714245381794</v>
      </c>
    </row>
    <row r="546" customFormat="false" ht="51" hidden="false" customHeight="false" outlineLevel="0" collapsed="false">
      <c r="A546" s="145" t="s">
        <v>477</v>
      </c>
      <c r="B546" s="145" t="s">
        <v>478</v>
      </c>
      <c r="C546" s="146" t="s">
        <v>17</v>
      </c>
      <c r="D546" s="146" t="s">
        <v>49</v>
      </c>
      <c r="E546" s="147" t="n">
        <v>20.4</v>
      </c>
      <c r="F546" s="147" t="n">
        <v>6.59</v>
      </c>
      <c r="G546" s="148" t="n">
        <f aca="false">F546*E546</f>
        <v>134.436</v>
      </c>
      <c r="H546" s="149" t="n">
        <f aca="false">G546/$G$784</f>
        <v>0.000101760106024093</v>
      </c>
      <c r="I546" s="150" t="n">
        <f aca="false">H546+I545</f>
        <v>0.989816005487818</v>
      </c>
    </row>
    <row r="547" customFormat="false" ht="51" hidden="false" customHeight="false" outlineLevel="0" collapsed="false">
      <c r="A547" s="145" t="s">
        <v>870</v>
      </c>
      <c r="B547" s="145" t="s">
        <v>138</v>
      </c>
      <c r="C547" s="146" t="s">
        <v>17</v>
      </c>
      <c r="D547" s="146" t="s">
        <v>114</v>
      </c>
      <c r="E547" s="147" t="n">
        <v>9.57</v>
      </c>
      <c r="F547" s="147" t="n">
        <v>13.71</v>
      </c>
      <c r="G547" s="148" t="n">
        <f aca="false">F547*E547</f>
        <v>131.2047</v>
      </c>
      <c r="H547" s="149" t="n">
        <f aca="false">G547/$G$784</f>
        <v>9.93142029133519E-005</v>
      </c>
      <c r="I547" s="150" t="n">
        <f aca="false">H547+I546</f>
        <v>0.989915319690732</v>
      </c>
    </row>
    <row r="548" customFormat="false" ht="25.5" hidden="false" customHeight="false" outlineLevel="0" collapsed="false">
      <c r="A548" s="145" t="s">
        <v>1139</v>
      </c>
      <c r="B548" s="145" t="s">
        <v>393</v>
      </c>
      <c r="C548" s="146" t="s">
        <v>17</v>
      </c>
      <c r="D548" s="146" t="s">
        <v>23</v>
      </c>
      <c r="E548" s="147" t="n">
        <v>7</v>
      </c>
      <c r="F548" s="147" t="n">
        <v>18.69</v>
      </c>
      <c r="G548" s="148" t="n">
        <f aca="false">F548*E548</f>
        <v>130.83</v>
      </c>
      <c r="H548" s="149" t="n">
        <f aca="false">G548/$G$784</f>
        <v>9.90305771603748E-005</v>
      </c>
      <c r="I548" s="150" t="n">
        <f aca="false">H548+I547</f>
        <v>0.990014350267892</v>
      </c>
    </row>
    <row r="549" customFormat="false" ht="15" hidden="false" customHeight="false" outlineLevel="0" collapsed="false">
      <c r="A549" s="145" t="s">
        <v>62</v>
      </c>
      <c r="B549" s="145" t="s">
        <v>63</v>
      </c>
      <c r="C549" s="146" t="s">
        <v>17</v>
      </c>
      <c r="D549" s="146" t="s">
        <v>18</v>
      </c>
      <c r="E549" s="147" t="n">
        <v>4.1</v>
      </c>
      <c r="F549" s="147" t="n">
        <v>31.87</v>
      </c>
      <c r="G549" s="148" t="n">
        <f aca="false">F549*E549</f>
        <v>130.667</v>
      </c>
      <c r="H549" s="149" t="n">
        <f aca="false">G549/$G$784</f>
        <v>9.89071957946548E-005</v>
      </c>
      <c r="I549" s="150" t="n">
        <f aca="false">H549+I548</f>
        <v>0.990113257463687</v>
      </c>
    </row>
    <row r="550" customFormat="false" ht="25.5" hidden="false" customHeight="false" outlineLevel="0" collapsed="false">
      <c r="A550" s="145" t="s">
        <v>1162</v>
      </c>
      <c r="B550" s="145" t="s">
        <v>433</v>
      </c>
      <c r="C550" s="146" t="s">
        <v>17</v>
      </c>
      <c r="D550" s="146" t="s">
        <v>49</v>
      </c>
      <c r="E550" s="147" t="n">
        <v>11</v>
      </c>
      <c r="F550" s="147" t="n">
        <v>11.77</v>
      </c>
      <c r="G550" s="148" t="n">
        <f aca="false">F550*E550</f>
        <v>129.47</v>
      </c>
      <c r="H550" s="149" t="n">
        <f aca="false">G550/$G$784</f>
        <v>9.80011375445519E-005</v>
      </c>
      <c r="I550" s="150" t="n">
        <f aca="false">H550+I549</f>
        <v>0.990211258601231</v>
      </c>
    </row>
    <row r="551" customFormat="false" ht="63.75" hidden="false" customHeight="false" outlineLevel="0" collapsed="false">
      <c r="A551" s="145" t="s">
        <v>486</v>
      </c>
      <c r="B551" s="145" t="s">
        <v>487</v>
      </c>
      <c r="C551" s="146" t="s">
        <v>17</v>
      </c>
      <c r="D551" s="146" t="s">
        <v>23</v>
      </c>
      <c r="E551" s="147" t="n">
        <v>1</v>
      </c>
      <c r="F551" s="147" t="n">
        <v>127.39</v>
      </c>
      <c r="G551" s="148" t="n">
        <f aca="false">F551*E551</f>
        <v>127.39</v>
      </c>
      <c r="H551" s="149" t="n">
        <f aca="false">G551/$G$784</f>
        <v>9.6426700485058E-005</v>
      </c>
      <c r="I551" s="150" t="n">
        <f aca="false">H551+I550</f>
        <v>0.990307685301716</v>
      </c>
    </row>
    <row r="552" customFormat="false" ht="25.5" hidden="false" customHeight="false" outlineLevel="0" collapsed="false">
      <c r="A552" s="145" t="s">
        <v>1321</v>
      </c>
      <c r="B552" s="145" t="s">
        <v>73</v>
      </c>
      <c r="C552" s="146" t="s">
        <v>17</v>
      </c>
      <c r="D552" s="146" t="s">
        <v>28</v>
      </c>
      <c r="E552" s="147" t="n">
        <v>8</v>
      </c>
      <c r="F552" s="147" t="n">
        <v>15.89</v>
      </c>
      <c r="G552" s="148" t="n">
        <f aca="false">F552*E552</f>
        <v>127.12</v>
      </c>
      <c r="H552" s="149" t="n">
        <f aca="false">G552/$G$784</f>
        <v>9.62223264436815E-005</v>
      </c>
      <c r="I552" s="150" t="n">
        <f aca="false">H552+I551</f>
        <v>0.99040390762816</v>
      </c>
    </row>
    <row r="553" customFormat="false" ht="15" hidden="false" customHeight="false" outlineLevel="0" collapsed="false">
      <c r="A553" s="145" t="s">
        <v>21</v>
      </c>
      <c r="B553" s="145" t="s">
        <v>22</v>
      </c>
      <c r="C553" s="146" t="s">
        <v>17</v>
      </c>
      <c r="D553" s="146" t="s">
        <v>23</v>
      </c>
      <c r="E553" s="147" t="n">
        <v>3</v>
      </c>
      <c r="F553" s="147" t="n">
        <v>42.32</v>
      </c>
      <c r="G553" s="148" t="n">
        <f aca="false">F553*E553</f>
        <v>126.96</v>
      </c>
      <c r="H553" s="149" t="n">
        <f aca="false">G553/G784</f>
        <v>9.61012159006435E-005</v>
      </c>
      <c r="I553" s="150" t="n">
        <f aca="false">H553+I552</f>
        <v>0.990500008844061</v>
      </c>
    </row>
    <row r="554" customFormat="false" ht="15" hidden="false" customHeight="false" outlineLevel="0" collapsed="false">
      <c r="A554" s="145" t="s">
        <v>816</v>
      </c>
      <c r="B554" s="145" t="s">
        <v>22</v>
      </c>
      <c r="C554" s="146" t="s">
        <v>17</v>
      </c>
      <c r="D554" s="146" t="s">
        <v>23</v>
      </c>
      <c r="E554" s="147" t="n">
        <v>3</v>
      </c>
      <c r="F554" s="147" t="n">
        <v>42.32</v>
      </c>
      <c r="G554" s="148" t="n">
        <f aca="false">F554*E554</f>
        <v>126.96</v>
      </c>
      <c r="H554" s="149" t="n">
        <f aca="false">G554/$G$784</f>
        <v>9.61012159006435E-005</v>
      </c>
      <c r="I554" s="150" t="n">
        <f aca="false">H554+I553</f>
        <v>0.990596110059961</v>
      </c>
    </row>
    <row r="555" customFormat="false" ht="38.25" hidden="false" customHeight="false" outlineLevel="0" collapsed="false">
      <c r="A555" s="145" t="s">
        <v>572</v>
      </c>
      <c r="B555" s="145" t="s">
        <v>573</v>
      </c>
      <c r="C555" s="146" t="s">
        <v>17</v>
      </c>
      <c r="D555" s="146" t="s">
        <v>23</v>
      </c>
      <c r="E555" s="147" t="n">
        <v>5</v>
      </c>
      <c r="F555" s="147" t="n">
        <v>25.24</v>
      </c>
      <c r="G555" s="148" t="n">
        <f aca="false">F555*E555</f>
        <v>126.2</v>
      </c>
      <c r="H555" s="149" t="n">
        <f aca="false">G555/$G$784</f>
        <v>9.5525940821213E-005</v>
      </c>
      <c r="I555" s="150" t="n">
        <f aca="false">H555+I554</f>
        <v>0.990691636000782</v>
      </c>
    </row>
    <row r="556" customFormat="false" ht="38.25" hidden="false" customHeight="false" outlineLevel="0" collapsed="false">
      <c r="A556" s="145" t="s">
        <v>1160</v>
      </c>
      <c r="B556" s="145" t="s">
        <v>573</v>
      </c>
      <c r="C556" s="146" t="s">
        <v>17</v>
      </c>
      <c r="D556" s="146" t="s">
        <v>23</v>
      </c>
      <c r="E556" s="147" t="n">
        <v>5</v>
      </c>
      <c r="F556" s="147" t="n">
        <v>25.24</v>
      </c>
      <c r="G556" s="148" t="n">
        <f aca="false">F556*E556</f>
        <v>126.2</v>
      </c>
      <c r="H556" s="149" t="n">
        <f aca="false">G556/$G$784</f>
        <v>9.5525940821213E-005</v>
      </c>
      <c r="I556" s="150" t="n">
        <f aca="false">H556+I555</f>
        <v>0.990787161941604</v>
      </c>
    </row>
    <row r="557" customFormat="false" ht="38.25" hidden="false" customHeight="false" outlineLevel="0" collapsed="false">
      <c r="A557" s="145" t="s">
        <v>326</v>
      </c>
      <c r="B557" s="145" t="s">
        <v>327</v>
      </c>
      <c r="C557" s="146" t="s">
        <v>17</v>
      </c>
      <c r="D557" s="146" t="s">
        <v>49</v>
      </c>
      <c r="E557" s="147" t="n">
        <v>4.5</v>
      </c>
      <c r="F557" s="147" t="n">
        <v>27.93</v>
      </c>
      <c r="G557" s="148" t="n">
        <f aca="false">F557*E557</f>
        <v>125.685</v>
      </c>
      <c r="H557" s="149" t="n">
        <f aca="false">G557/$G$784</f>
        <v>9.51361162608095E-005</v>
      </c>
      <c r="I557" s="150" t="n">
        <f aca="false">H557+I556</f>
        <v>0.990882298057864</v>
      </c>
    </row>
    <row r="558" customFormat="false" ht="38.25" hidden="false" customHeight="false" outlineLevel="0" collapsed="false">
      <c r="A558" s="145" t="s">
        <v>301</v>
      </c>
      <c r="B558" s="145" t="s">
        <v>302</v>
      </c>
      <c r="C558" s="146" t="s">
        <v>17</v>
      </c>
      <c r="D558" s="146" t="s">
        <v>49</v>
      </c>
      <c r="E558" s="147" t="n">
        <v>2.5</v>
      </c>
      <c r="F558" s="147" t="n">
        <v>50.23</v>
      </c>
      <c r="G558" s="148" t="n">
        <f aca="false">F558*E558</f>
        <v>125.575</v>
      </c>
      <c r="H558" s="149" t="n">
        <f aca="false">G558/$G$784</f>
        <v>9.50528527624709E-005</v>
      </c>
      <c r="I558" s="150" t="n">
        <f aca="false">H558+I557</f>
        <v>0.990977350910627</v>
      </c>
    </row>
    <row r="559" customFormat="false" ht="25.5" hidden="false" customHeight="false" outlineLevel="0" collapsed="false">
      <c r="A559" s="145" t="s">
        <v>466</v>
      </c>
      <c r="B559" s="145" t="s">
        <v>381</v>
      </c>
      <c r="C559" s="146" t="s">
        <v>17</v>
      </c>
      <c r="D559" s="146" t="s">
        <v>23</v>
      </c>
      <c r="E559" s="147" t="n">
        <v>9</v>
      </c>
      <c r="F559" s="147" t="n">
        <v>13.94</v>
      </c>
      <c r="G559" s="148" t="n">
        <f aca="false">F559*E559</f>
        <v>125.46</v>
      </c>
      <c r="H559" s="149" t="n">
        <f aca="false">G559/$G$784</f>
        <v>9.49658045596623E-005</v>
      </c>
      <c r="I559" s="150" t="n">
        <f aca="false">H559+I558</f>
        <v>0.991072316715187</v>
      </c>
    </row>
    <row r="560" customFormat="false" ht="38.25" hidden="false" customHeight="false" outlineLevel="0" collapsed="false">
      <c r="A560" s="145" t="s">
        <v>475</v>
      </c>
      <c r="B560" s="145" t="s">
        <v>415</v>
      </c>
      <c r="C560" s="146" t="s">
        <v>17</v>
      </c>
      <c r="D560" s="146" t="s">
        <v>49</v>
      </c>
      <c r="E560" s="147" t="n">
        <v>13.1</v>
      </c>
      <c r="F560" s="147" t="n">
        <v>9.43</v>
      </c>
      <c r="G560" s="148" t="n">
        <f aca="false">F560*E560</f>
        <v>123.533</v>
      </c>
      <c r="H560" s="149" t="n">
        <f aca="false">G560/$G$784</f>
        <v>9.35071794569486E-005</v>
      </c>
      <c r="I560" s="150" t="n">
        <f aca="false">H560+I559</f>
        <v>0.991165823894643</v>
      </c>
    </row>
    <row r="561" customFormat="false" ht="38.25" hidden="false" customHeight="false" outlineLevel="0" collapsed="false">
      <c r="A561" s="145" t="s">
        <v>1204</v>
      </c>
      <c r="B561" s="145" t="s">
        <v>666</v>
      </c>
      <c r="C561" s="146" t="s">
        <v>17</v>
      </c>
      <c r="D561" s="146" t="s">
        <v>23</v>
      </c>
      <c r="E561" s="147" t="n">
        <v>2</v>
      </c>
      <c r="F561" s="147" t="n">
        <v>61.51</v>
      </c>
      <c r="G561" s="148" t="n">
        <f aca="false">F561*E561</f>
        <v>123.02</v>
      </c>
      <c r="H561" s="149" t="n">
        <f aca="false">G561/$G$784</f>
        <v>9.3118868778333E-005</v>
      </c>
      <c r="I561" s="150" t="n">
        <f aca="false">H561+I560</f>
        <v>0.991258942763422</v>
      </c>
    </row>
    <row r="562" customFormat="false" ht="51" hidden="false" customHeight="false" outlineLevel="0" collapsed="false">
      <c r="A562" s="145" t="s">
        <v>1216</v>
      </c>
      <c r="B562" s="145" t="s">
        <v>684</v>
      </c>
      <c r="C562" s="146" t="s">
        <v>17</v>
      </c>
      <c r="D562" s="146" t="s">
        <v>23</v>
      </c>
      <c r="E562" s="147" t="n">
        <v>5</v>
      </c>
      <c r="F562" s="147" t="n">
        <v>24.57</v>
      </c>
      <c r="G562" s="148" t="n">
        <f aca="false">F562*E562</f>
        <v>122.85</v>
      </c>
      <c r="H562" s="149" t="n">
        <f aca="false">G562/$G$784</f>
        <v>9.29901888263551E-005</v>
      </c>
      <c r="I562" s="150" t="n">
        <f aca="false">H562+I561</f>
        <v>0.991351932952248</v>
      </c>
    </row>
    <row r="563" customFormat="false" ht="38.25" hidden="false" customHeight="false" outlineLevel="0" collapsed="false">
      <c r="A563" s="145" t="s">
        <v>735</v>
      </c>
      <c r="B563" s="145" t="s">
        <v>736</v>
      </c>
      <c r="C563" s="146" t="s">
        <v>17</v>
      </c>
      <c r="D563" s="146" t="s">
        <v>49</v>
      </c>
      <c r="E563" s="147" t="n">
        <v>4.95</v>
      </c>
      <c r="F563" s="147" t="n">
        <v>24.79</v>
      </c>
      <c r="G563" s="148" t="n">
        <f aca="false">F563*E563</f>
        <v>122.7105</v>
      </c>
      <c r="H563" s="149" t="n">
        <f aca="false">G563/$G$784</f>
        <v>9.28845955716439E-005</v>
      </c>
      <c r="I563" s="150" t="n">
        <f aca="false">H563+I562</f>
        <v>0.99144481754782</v>
      </c>
    </row>
    <row r="564" customFormat="false" ht="38.25" hidden="false" customHeight="false" outlineLevel="0" collapsed="false">
      <c r="A564" s="145" t="s">
        <v>737</v>
      </c>
      <c r="B564" s="145" t="s">
        <v>738</v>
      </c>
      <c r="C564" s="146" t="s">
        <v>17</v>
      </c>
      <c r="D564" s="146" t="s">
        <v>23</v>
      </c>
      <c r="E564" s="147" t="n">
        <v>18</v>
      </c>
      <c r="F564" s="147" t="n">
        <v>6.81</v>
      </c>
      <c r="G564" s="148" t="n">
        <f aca="false">F564*E564</f>
        <v>122.58</v>
      </c>
      <c r="H564" s="149" t="n">
        <f aca="false">G564/$G$784</f>
        <v>9.27858147849786E-005</v>
      </c>
      <c r="I564" s="150" t="n">
        <f aca="false">H564+I563</f>
        <v>0.991537603362605</v>
      </c>
    </row>
    <row r="565" customFormat="false" ht="25.5" hidden="false" customHeight="false" outlineLevel="0" collapsed="false">
      <c r="A565" s="145" t="s">
        <v>458</v>
      </c>
      <c r="B565" s="145" t="s">
        <v>459</v>
      </c>
      <c r="C565" s="146" t="s">
        <v>17</v>
      </c>
      <c r="D565" s="146" t="s">
        <v>23</v>
      </c>
      <c r="E565" s="147" t="n">
        <v>17</v>
      </c>
      <c r="F565" s="147" t="n">
        <v>7.2</v>
      </c>
      <c r="G565" s="148" t="n">
        <f aca="false">F565*E565</f>
        <v>122.4</v>
      </c>
      <c r="H565" s="149" t="n">
        <f aca="false">G565/$G$784</f>
        <v>9.26495654240608E-005</v>
      </c>
      <c r="I565" s="150" t="n">
        <f aca="false">H565+I564</f>
        <v>0.991630252928029</v>
      </c>
    </row>
    <row r="566" customFormat="false" ht="51" hidden="false" customHeight="false" outlineLevel="0" collapsed="false">
      <c r="A566" s="145" t="s">
        <v>651</v>
      </c>
      <c r="B566" s="145" t="s">
        <v>652</v>
      </c>
      <c r="C566" s="146" t="s">
        <v>17</v>
      </c>
      <c r="D566" s="146" t="s">
        <v>23</v>
      </c>
      <c r="E566" s="147" t="n">
        <v>2</v>
      </c>
      <c r="F566" s="147" t="n">
        <v>60.89</v>
      </c>
      <c r="G566" s="148" t="n">
        <f aca="false">F566*E566</f>
        <v>121.78</v>
      </c>
      <c r="H566" s="149" t="n">
        <f aca="false">G566/$G$784</f>
        <v>9.21802620697886E-005</v>
      </c>
      <c r="I566" s="150" t="n">
        <f aca="false">H566+I565</f>
        <v>0.991722433190099</v>
      </c>
    </row>
    <row r="567" customFormat="false" ht="38.25" hidden="false" customHeight="false" outlineLevel="0" collapsed="false">
      <c r="A567" s="145" t="s">
        <v>177</v>
      </c>
      <c r="B567" s="145" t="s">
        <v>178</v>
      </c>
      <c r="C567" s="146" t="s">
        <v>17</v>
      </c>
      <c r="D567" s="146" t="s">
        <v>49</v>
      </c>
      <c r="E567" s="147" t="n">
        <v>18.85</v>
      </c>
      <c r="F567" s="147" t="n">
        <v>6.46</v>
      </c>
      <c r="G567" s="148" t="n">
        <f aca="false">F567*E567</f>
        <v>121.771</v>
      </c>
      <c r="H567" s="149" t="n">
        <f aca="false">G567/$G$784</f>
        <v>9.21734496017427E-005</v>
      </c>
      <c r="I567" s="150" t="n">
        <f aca="false">H567+I566</f>
        <v>0.991814606639701</v>
      </c>
    </row>
    <row r="568" customFormat="false" ht="25.5" hidden="false" customHeight="false" outlineLevel="0" collapsed="false">
      <c r="A568" s="145" t="s">
        <v>847</v>
      </c>
      <c r="B568" s="145" t="s">
        <v>71</v>
      </c>
      <c r="C568" s="146" t="s">
        <v>17</v>
      </c>
      <c r="D568" s="146" t="s">
        <v>23</v>
      </c>
      <c r="E568" s="147" t="n">
        <v>4</v>
      </c>
      <c r="F568" s="147" t="n">
        <v>30.44</v>
      </c>
      <c r="G568" s="148" t="n">
        <f aca="false">F568*E568</f>
        <v>121.76</v>
      </c>
      <c r="H568" s="149" t="n">
        <f aca="false">G568/$G$784</f>
        <v>9.21651232519089E-005</v>
      </c>
      <c r="I568" s="150" t="n">
        <f aca="false">H568+I567</f>
        <v>0.991906771762952</v>
      </c>
    </row>
    <row r="569" customFormat="false" ht="63.75" hidden="false" customHeight="false" outlineLevel="0" collapsed="false">
      <c r="A569" s="145" t="s">
        <v>657</v>
      </c>
      <c r="B569" s="145" t="s">
        <v>658</v>
      </c>
      <c r="C569" s="146" t="s">
        <v>17</v>
      </c>
      <c r="D569" s="146" t="s">
        <v>23</v>
      </c>
      <c r="E569" s="147" t="n">
        <v>2</v>
      </c>
      <c r="F569" s="147" t="n">
        <v>60.7</v>
      </c>
      <c r="G569" s="148" t="n">
        <f aca="false">F569*E569</f>
        <v>121.4</v>
      </c>
      <c r="H569" s="149" t="n">
        <f aca="false">G569/$G$784</f>
        <v>9.18926245300734E-005</v>
      </c>
      <c r="I569" s="150" t="n">
        <f aca="false">H569+I568</f>
        <v>0.991998664387483</v>
      </c>
    </row>
    <row r="570" customFormat="false" ht="38.25" hidden="false" customHeight="false" outlineLevel="0" collapsed="false">
      <c r="A570" s="145" t="s">
        <v>897</v>
      </c>
      <c r="B570" s="145" t="s">
        <v>898</v>
      </c>
      <c r="C570" s="146" t="s">
        <v>17</v>
      </c>
      <c r="D570" s="146" t="s">
        <v>18</v>
      </c>
      <c r="E570" s="147" t="n">
        <v>1.36</v>
      </c>
      <c r="F570" s="147" t="n">
        <v>88.35</v>
      </c>
      <c r="G570" s="148" t="n">
        <f aca="false">F570*E570</f>
        <v>120.156</v>
      </c>
      <c r="H570" s="149" t="n">
        <f aca="false">G570/$G$784</f>
        <v>9.0950990057953E-005</v>
      </c>
      <c r="I570" s="150" t="n">
        <f aca="false">H570+I569</f>
        <v>0.99208961537754</v>
      </c>
    </row>
    <row r="571" customFormat="false" ht="25.5" hidden="false" customHeight="false" outlineLevel="0" collapsed="false">
      <c r="A571" s="145" t="s">
        <v>224</v>
      </c>
      <c r="B571" s="145" t="s">
        <v>225</v>
      </c>
      <c r="C571" s="146" t="s">
        <v>17</v>
      </c>
      <c r="D571" s="146" t="s">
        <v>23</v>
      </c>
      <c r="E571" s="147" t="n">
        <v>1</v>
      </c>
      <c r="F571" s="147" t="n">
        <v>119.28</v>
      </c>
      <c r="G571" s="148" t="n">
        <f aca="false">F571*E571</f>
        <v>119.28</v>
      </c>
      <c r="H571" s="149" t="n">
        <f aca="false">G571/$G$784</f>
        <v>9.028790983482E-005</v>
      </c>
      <c r="I571" s="150" t="n">
        <f aca="false">H571+I570</f>
        <v>0.992179903287375</v>
      </c>
    </row>
    <row r="572" customFormat="false" ht="25.5" hidden="false" customHeight="false" outlineLevel="0" collapsed="false">
      <c r="A572" s="145" t="s">
        <v>947</v>
      </c>
      <c r="B572" s="145" t="s">
        <v>225</v>
      </c>
      <c r="C572" s="146" t="s">
        <v>17</v>
      </c>
      <c r="D572" s="146" t="s">
        <v>23</v>
      </c>
      <c r="E572" s="147" t="n">
        <v>1</v>
      </c>
      <c r="F572" s="147" t="n">
        <v>119.28</v>
      </c>
      <c r="G572" s="148" t="n">
        <f aca="false">F572*E572</f>
        <v>119.28</v>
      </c>
      <c r="H572" s="149" t="n">
        <f aca="false">G572/$G$784</f>
        <v>9.028790983482E-005</v>
      </c>
      <c r="I572" s="150" t="n">
        <f aca="false">H572+I571</f>
        <v>0.99227019119721</v>
      </c>
    </row>
    <row r="573" customFormat="false" ht="25.5" hidden="false" customHeight="false" outlineLevel="0" collapsed="false">
      <c r="A573" s="145" t="s">
        <v>1115</v>
      </c>
      <c r="B573" s="145" t="s">
        <v>441</v>
      </c>
      <c r="C573" s="146" t="s">
        <v>17</v>
      </c>
      <c r="D573" s="146" t="s">
        <v>49</v>
      </c>
      <c r="E573" s="147" t="n">
        <v>15</v>
      </c>
      <c r="F573" s="147" t="n">
        <v>7.89</v>
      </c>
      <c r="G573" s="148" t="n">
        <f aca="false">F573*E573</f>
        <v>118.35</v>
      </c>
      <c r="H573" s="149" t="n">
        <f aca="false">G573/$G$784</f>
        <v>8.95839548034117E-005</v>
      </c>
      <c r="I573" s="150" t="n">
        <f aca="false">H573+I572</f>
        <v>0.992359775152013</v>
      </c>
    </row>
    <row r="574" customFormat="false" ht="25.5" hidden="false" customHeight="false" outlineLevel="0" collapsed="false">
      <c r="A574" s="145" t="s">
        <v>508</v>
      </c>
      <c r="B574" s="145" t="s">
        <v>469</v>
      </c>
      <c r="C574" s="146" t="s">
        <v>17</v>
      </c>
      <c r="D574" s="146" t="s">
        <v>23</v>
      </c>
      <c r="E574" s="147" t="n">
        <v>10</v>
      </c>
      <c r="F574" s="147" t="n">
        <v>11.81</v>
      </c>
      <c r="G574" s="148" t="n">
        <f aca="false">F574*E574</f>
        <v>118.1</v>
      </c>
      <c r="H574" s="149" t="n">
        <f aca="false">G574/$G$784</f>
        <v>8.93947195799149E-005</v>
      </c>
      <c r="I574" s="150" t="n">
        <f aca="false">H574+I573</f>
        <v>0.992449169871593</v>
      </c>
    </row>
    <row r="575" customFormat="false" ht="25.5" hidden="false" customHeight="false" outlineLevel="0" collapsed="false">
      <c r="A575" s="145" t="s">
        <v>266</v>
      </c>
      <c r="B575" s="145" t="s">
        <v>267</v>
      </c>
      <c r="C575" s="146" t="s">
        <v>17</v>
      </c>
      <c r="D575" s="146" t="s">
        <v>23</v>
      </c>
      <c r="E575" s="147" t="n">
        <v>1</v>
      </c>
      <c r="F575" s="147" t="n">
        <v>117.15</v>
      </c>
      <c r="G575" s="148" t="n">
        <f aca="false">F575*E575</f>
        <v>117.15</v>
      </c>
      <c r="H575" s="149" t="n">
        <f aca="false">G575/$G$784</f>
        <v>8.86756257306268E-005</v>
      </c>
      <c r="I575" s="150" t="n">
        <f aca="false">H575+I574</f>
        <v>0.992537845497324</v>
      </c>
    </row>
    <row r="576" customFormat="false" ht="15" hidden="false" customHeight="false" outlineLevel="0" collapsed="false">
      <c r="A576" s="145" t="s">
        <v>817</v>
      </c>
      <c r="B576" s="145" t="s">
        <v>25</v>
      </c>
      <c r="C576" s="146" t="s">
        <v>17</v>
      </c>
      <c r="D576" s="146" t="s">
        <v>18</v>
      </c>
      <c r="E576" s="147" t="n">
        <v>5.02</v>
      </c>
      <c r="F576" s="147" t="n">
        <v>23.08</v>
      </c>
      <c r="G576" s="148" t="n">
        <f aca="false">F576*E576</f>
        <v>115.8616</v>
      </c>
      <c r="H576" s="149" t="n">
        <f aca="false">G576/$G$784</f>
        <v>8.77003830828134E-005</v>
      </c>
      <c r="I576" s="150" t="n">
        <f aca="false">H576+I575</f>
        <v>0.992625545880407</v>
      </c>
    </row>
    <row r="577" customFormat="false" ht="25.5" hidden="false" customHeight="false" outlineLevel="0" collapsed="false">
      <c r="A577" s="145" t="s">
        <v>470</v>
      </c>
      <c r="B577" s="145" t="s">
        <v>471</v>
      </c>
      <c r="C577" s="146" t="s">
        <v>17</v>
      </c>
      <c r="D577" s="146" t="s">
        <v>23</v>
      </c>
      <c r="E577" s="147" t="n">
        <v>7</v>
      </c>
      <c r="F577" s="147" t="n">
        <v>16.19</v>
      </c>
      <c r="G577" s="148" t="n">
        <f aca="false">F577*E577</f>
        <v>113.33</v>
      </c>
      <c r="H577" s="149" t="n">
        <f aca="false">G577/$G$784</f>
        <v>8.57841115155949E-005</v>
      </c>
      <c r="I577" s="150" t="n">
        <f aca="false">H577+I576</f>
        <v>0.992711329991922</v>
      </c>
    </row>
    <row r="578" customFormat="false" ht="25.5" hidden="false" customHeight="false" outlineLevel="0" collapsed="false">
      <c r="A578" s="145" t="s">
        <v>544</v>
      </c>
      <c r="B578" s="145" t="s">
        <v>107</v>
      </c>
      <c r="C578" s="146" t="s">
        <v>17</v>
      </c>
      <c r="D578" s="146" t="s">
        <v>28</v>
      </c>
      <c r="E578" s="147" t="n">
        <v>2.82</v>
      </c>
      <c r="F578" s="147" t="n">
        <v>40.17</v>
      </c>
      <c r="G578" s="148" t="n">
        <f aca="false">F578*E578</f>
        <v>113.2794</v>
      </c>
      <c r="H578" s="149" t="n">
        <f aca="false">G578/$G$784</f>
        <v>8.57458103063591E-005</v>
      </c>
      <c r="I578" s="150" t="n">
        <f aca="false">H578+I577</f>
        <v>0.992797075802229</v>
      </c>
    </row>
    <row r="579" customFormat="false" ht="25.5" hidden="false" customHeight="false" outlineLevel="0" collapsed="false">
      <c r="A579" s="145" t="s">
        <v>214</v>
      </c>
      <c r="B579" s="145" t="s">
        <v>215</v>
      </c>
      <c r="C579" s="146" t="s">
        <v>17</v>
      </c>
      <c r="D579" s="146" t="s">
        <v>49</v>
      </c>
      <c r="E579" s="147" t="n">
        <v>4.4</v>
      </c>
      <c r="F579" s="147" t="n">
        <v>25.46</v>
      </c>
      <c r="G579" s="148" t="n">
        <f aca="false">F579*E579</f>
        <v>112.024</v>
      </c>
      <c r="H579" s="149" t="n">
        <f aca="false">G579/$G$784</f>
        <v>8.47955467080473E-005</v>
      </c>
      <c r="I579" s="150" t="n">
        <f aca="false">H579+I578</f>
        <v>0.992881871348937</v>
      </c>
    </row>
    <row r="580" customFormat="false" ht="38.25" hidden="false" customHeight="false" outlineLevel="0" collapsed="false">
      <c r="A580" s="145" t="s">
        <v>580</v>
      </c>
      <c r="B580" s="145" t="s">
        <v>445</v>
      </c>
      <c r="C580" s="146" t="s">
        <v>17</v>
      </c>
      <c r="D580" s="146" t="s">
        <v>23</v>
      </c>
      <c r="E580" s="147" t="n">
        <v>2</v>
      </c>
      <c r="F580" s="147" t="n">
        <v>56.01</v>
      </c>
      <c r="G580" s="148" t="n">
        <f aca="false">F580*E580</f>
        <v>112.02</v>
      </c>
      <c r="H580" s="149" t="n">
        <f aca="false">G580/$G$784</f>
        <v>8.47925189444713E-005</v>
      </c>
      <c r="I580" s="150" t="n">
        <f aca="false">H580+I579</f>
        <v>0.992966663867881</v>
      </c>
    </row>
    <row r="581" customFormat="false" ht="51" hidden="false" customHeight="false" outlineLevel="0" collapsed="false">
      <c r="A581" s="145" t="s">
        <v>1226</v>
      </c>
      <c r="B581" s="145" t="s">
        <v>723</v>
      </c>
      <c r="C581" s="146" t="s">
        <v>17</v>
      </c>
      <c r="D581" s="146" t="s">
        <v>23</v>
      </c>
      <c r="E581" s="147" t="n">
        <v>4</v>
      </c>
      <c r="F581" s="147" t="n">
        <v>27.63</v>
      </c>
      <c r="G581" s="148" t="n">
        <f aca="false">F581*E581</f>
        <v>110.52</v>
      </c>
      <c r="H581" s="149" t="n">
        <f aca="false">G581/$G$784</f>
        <v>8.36571076034902E-005</v>
      </c>
      <c r="I581" s="150" t="n">
        <f aca="false">H581+I580</f>
        <v>0.993050320975485</v>
      </c>
    </row>
    <row r="582" customFormat="false" ht="38.25" hidden="false" customHeight="false" outlineLevel="0" collapsed="false">
      <c r="A582" s="145" t="s">
        <v>408</v>
      </c>
      <c r="B582" s="145" t="s">
        <v>409</v>
      </c>
      <c r="C582" s="146" t="s">
        <v>17</v>
      </c>
      <c r="D582" s="146" t="s">
        <v>23</v>
      </c>
      <c r="E582" s="147" t="n">
        <v>8</v>
      </c>
      <c r="F582" s="147" t="n">
        <v>13.81</v>
      </c>
      <c r="G582" s="148" t="n">
        <f aca="false">F582*E582</f>
        <v>110.48</v>
      </c>
      <c r="H582" s="149" t="n">
        <f aca="false">G582/$G$784</f>
        <v>8.36268299677307E-005</v>
      </c>
      <c r="I582" s="150" t="n">
        <f aca="false">H582+I581</f>
        <v>0.993133947805453</v>
      </c>
    </row>
    <row r="583" customFormat="false" ht="51" hidden="false" customHeight="false" outlineLevel="0" collapsed="false">
      <c r="A583" s="145" t="s">
        <v>705</v>
      </c>
      <c r="B583" s="145" t="s">
        <v>706</v>
      </c>
      <c r="C583" s="146" t="s">
        <v>17</v>
      </c>
      <c r="D583" s="146" t="s">
        <v>23</v>
      </c>
      <c r="E583" s="147" t="n">
        <v>3</v>
      </c>
      <c r="F583" s="147" t="n">
        <v>35.6</v>
      </c>
      <c r="G583" s="148" t="n">
        <f aca="false">F583*E583</f>
        <v>106.8</v>
      </c>
      <c r="H583" s="149" t="n">
        <f aca="false">G583/$G$784</f>
        <v>8.0841287477857E-005</v>
      </c>
      <c r="I583" s="150" t="n">
        <f aca="false">H583+I582</f>
        <v>0.99321478909293</v>
      </c>
    </row>
    <row r="584" customFormat="false" ht="51" hidden="false" customHeight="false" outlineLevel="0" collapsed="false">
      <c r="A584" s="145" t="s">
        <v>659</v>
      </c>
      <c r="B584" s="145" t="s">
        <v>660</v>
      </c>
      <c r="C584" s="146" t="s">
        <v>17</v>
      </c>
      <c r="D584" s="146" t="s">
        <v>49</v>
      </c>
      <c r="E584" s="147" t="n">
        <v>12</v>
      </c>
      <c r="F584" s="147" t="n">
        <v>8.89</v>
      </c>
      <c r="G584" s="148" t="n">
        <f aca="false">F584*E584</f>
        <v>106.68</v>
      </c>
      <c r="H584" s="149" t="n">
        <f aca="false">G584/$G$784</f>
        <v>8.07504545705785E-005</v>
      </c>
      <c r="I584" s="150" t="n">
        <f aca="false">H584+I583</f>
        <v>0.993295539547501</v>
      </c>
    </row>
    <row r="585" customFormat="false" ht="51" hidden="false" customHeight="false" outlineLevel="0" collapsed="false">
      <c r="A585" s="145" t="s">
        <v>422</v>
      </c>
      <c r="B585" s="145" t="s">
        <v>423</v>
      </c>
      <c r="C585" s="146" t="s">
        <v>17</v>
      </c>
      <c r="D585" s="146" t="s">
        <v>23</v>
      </c>
      <c r="E585" s="147" t="n">
        <v>7</v>
      </c>
      <c r="F585" s="147" t="n">
        <v>15.17</v>
      </c>
      <c r="G585" s="148" t="n">
        <f aca="false">F585*E585</f>
        <v>106.19</v>
      </c>
      <c r="H585" s="149" t="n">
        <f aca="false">G585/$G$784</f>
        <v>8.03795535325246E-005</v>
      </c>
      <c r="I585" s="150" t="n">
        <f aca="false">H585+I584</f>
        <v>0.993375919101034</v>
      </c>
    </row>
    <row r="586" customFormat="false" ht="51" hidden="false" customHeight="false" outlineLevel="0" collapsed="false">
      <c r="A586" s="145" t="s">
        <v>1081</v>
      </c>
      <c r="B586" s="145" t="s">
        <v>423</v>
      </c>
      <c r="C586" s="146" t="s">
        <v>17</v>
      </c>
      <c r="D586" s="146" t="s">
        <v>23</v>
      </c>
      <c r="E586" s="147" t="n">
        <v>7</v>
      </c>
      <c r="F586" s="147" t="n">
        <v>15.17</v>
      </c>
      <c r="G586" s="148" t="n">
        <f aca="false">F586*E586</f>
        <v>106.19</v>
      </c>
      <c r="H586" s="149" t="n">
        <f aca="false">G586/$G$784</f>
        <v>8.03795535325246E-005</v>
      </c>
      <c r="I586" s="150" t="n">
        <f aca="false">H586+I585</f>
        <v>0.993456298654566</v>
      </c>
    </row>
    <row r="587" customFormat="false" ht="15" hidden="false" customHeight="false" outlineLevel="0" collapsed="false">
      <c r="A587" s="145" t="s">
        <v>828</v>
      </c>
      <c r="B587" s="145" t="s">
        <v>44</v>
      </c>
      <c r="C587" s="146" t="s">
        <v>17</v>
      </c>
      <c r="D587" s="146" t="s">
        <v>23</v>
      </c>
      <c r="E587" s="147" t="n">
        <v>6</v>
      </c>
      <c r="F587" s="147" t="n">
        <v>17.62</v>
      </c>
      <c r="G587" s="148" t="n">
        <f aca="false">F587*E587</f>
        <v>105.72</v>
      </c>
      <c r="H587" s="149" t="n">
        <f aca="false">G587/$G$784</f>
        <v>8.00237913123505E-005</v>
      </c>
      <c r="I587" s="150" t="n">
        <f aca="false">H587+I586</f>
        <v>0.993536322445878</v>
      </c>
    </row>
    <row r="588" customFormat="false" ht="25.5" hidden="false" customHeight="false" outlineLevel="0" collapsed="false">
      <c r="A588" s="145" t="s">
        <v>26</v>
      </c>
      <c r="B588" s="145" t="s">
        <v>27</v>
      </c>
      <c r="C588" s="146" t="s">
        <v>17</v>
      </c>
      <c r="D588" s="146" t="s">
        <v>28</v>
      </c>
      <c r="E588" s="147" t="n">
        <v>2.56</v>
      </c>
      <c r="F588" s="147" t="n">
        <v>39.38</v>
      </c>
      <c r="G588" s="148" t="n">
        <f aca="false">F588*E588</f>
        <v>100.8128</v>
      </c>
      <c r="H588" s="149" t="n">
        <f aca="false">G588/$G$784</f>
        <v>7.63093309573755E-005</v>
      </c>
      <c r="I588" s="150" t="n">
        <f aca="false">H588+I587</f>
        <v>0.993612631776836</v>
      </c>
    </row>
    <row r="589" customFormat="false" ht="15" hidden="false" customHeight="false" outlineLevel="0" collapsed="false">
      <c r="A589" s="145" t="s">
        <v>1174</v>
      </c>
      <c r="B589" s="145" t="s">
        <v>111</v>
      </c>
      <c r="C589" s="146" t="s">
        <v>17</v>
      </c>
      <c r="D589" s="146" t="s">
        <v>28</v>
      </c>
      <c r="E589" s="147" t="n">
        <v>2.1</v>
      </c>
      <c r="F589" s="147" t="n">
        <v>47.26</v>
      </c>
      <c r="G589" s="148" t="n">
        <f aca="false">F589*E589</f>
        <v>99.246</v>
      </c>
      <c r="H589" s="149" t="n">
        <f aca="false">G589/$G$784</f>
        <v>7.5123355964676E-005</v>
      </c>
      <c r="I589" s="150" t="n">
        <f aca="false">H589+I588</f>
        <v>0.993687755132801</v>
      </c>
    </row>
    <row r="590" customFormat="false" ht="38.25" hidden="false" customHeight="false" outlineLevel="0" collapsed="false">
      <c r="A590" s="145" t="s">
        <v>903</v>
      </c>
      <c r="B590" s="145" t="s">
        <v>904</v>
      </c>
      <c r="C590" s="146" t="s">
        <v>17</v>
      </c>
      <c r="D590" s="146" t="s">
        <v>18</v>
      </c>
      <c r="E590" s="147" t="n">
        <v>0.96</v>
      </c>
      <c r="F590" s="147" t="n">
        <v>103.16</v>
      </c>
      <c r="G590" s="148" t="n">
        <f aca="false">F590*E590</f>
        <v>99.0336</v>
      </c>
      <c r="H590" s="149" t="n">
        <f aca="false">G590/$G$784</f>
        <v>7.4962581718793E-005</v>
      </c>
      <c r="I590" s="150" t="n">
        <f aca="false">H590+I589</f>
        <v>0.993762717714519</v>
      </c>
    </row>
    <row r="591" customFormat="false" ht="25.5" hidden="false" customHeight="false" outlineLevel="0" collapsed="false">
      <c r="A591" s="145" t="s">
        <v>1094</v>
      </c>
      <c r="B591" s="145" t="s">
        <v>471</v>
      </c>
      <c r="C591" s="146" t="s">
        <v>17</v>
      </c>
      <c r="D591" s="146" t="s">
        <v>23</v>
      </c>
      <c r="E591" s="147" t="n">
        <v>6</v>
      </c>
      <c r="F591" s="147" t="n">
        <v>16.19</v>
      </c>
      <c r="G591" s="148" t="n">
        <f aca="false">F591*E591</f>
        <v>97.14</v>
      </c>
      <c r="H591" s="149" t="n">
        <f aca="false">G591/$G$784</f>
        <v>7.35292384419385E-005</v>
      </c>
      <c r="I591" s="150" t="n">
        <f aca="false">H591+I590</f>
        <v>0.993836246952961</v>
      </c>
    </row>
    <row r="592" customFormat="false" ht="51" hidden="false" customHeight="false" outlineLevel="0" collapsed="false">
      <c r="A592" s="145" t="s">
        <v>514</v>
      </c>
      <c r="B592" s="145" t="s">
        <v>419</v>
      </c>
      <c r="C592" s="146" t="s">
        <v>17</v>
      </c>
      <c r="D592" s="146" t="s">
        <v>23</v>
      </c>
      <c r="E592" s="147" t="n">
        <v>10</v>
      </c>
      <c r="F592" s="147" t="n">
        <v>9.67</v>
      </c>
      <c r="G592" s="148" t="n">
        <f aca="false">F592*E592</f>
        <v>96.7</v>
      </c>
      <c r="H592" s="149" t="n">
        <f aca="false">G592/$G$784</f>
        <v>7.3196184448584E-005</v>
      </c>
      <c r="I592" s="150" t="n">
        <f aca="false">H592+I591</f>
        <v>0.99390944313741</v>
      </c>
    </row>
    <row r="593" customFormat="false" ht="51" hidden="false" customHeight="false" outlineLevel="0" collapsed="false">
      <c r="A593" s="145" t="s">
        <v>1227</v>
      </c>
      <c r="B593" s="145" t="s">
        <v>698</v>
      </c>
      <c r="C593" s="146" t="s">
        <v>17</v>
      </c>
      <c r="D593" s="146" t="s">
        <v>23</v>
      </c>
      <c r="E593" s="147" t="n">
        <v>2</v>
      </c>
      <c r="F593" s="147" t="n">
        <v>47.94</v>
      </c>
      <c r="G593" s="148" t="n">
        <f aca="false">F593*E593</f>
        <v>95.88</v>
      </c>
      <c r="H593" s="149" t="n">
        <f aca="false">G593/$G$784</f>
        <v>7.25754929155143E-005</v>
      </c>
      <c r="I593" s="150" t="n">
        <f aca="false">H593+I592</f>
        <v>0.993982018630325</v>
      </c>
    </row>
    <row r="594" customFormat="false" ht="51" hidden="false" customHeight="false" outlineLevel="0" collapsed="false">
      <c r="A594" s="145" t="s">
        <v>1194</v>
      </c>
      <c r="B594" s="145" t="s">
        <v>662</v>
      </c>
      <c r="C594" s="146" t="s">
        <v>17</v>
      </c>
      <c r="D594" s="146" t="s">
        <v>49</v>
      </c>
      <c r="E594" s="147" t="n">
        <v>7</v>
      </c>
      <c r="F594" s="147" t="n">
        <v>13.64</v>
      </c>
      <c r="G594" s="148" t="n">
        <f aca="false">F594*E594</f>
        <v>95.48</v>
      </c>
      <c r="H594" s="149" t="n">
        <f aca="false">G594/$G$784</f>
        <v>7.22727165579193E-005</v>
      </c>
      <c r="I594" s="150" t="n">
        <f aca="false">H594+I593</f>
        <v>0.994054291346883</v>
      </c>
    </row>
    <row r="595" customFormat="false" ht="25.5" hidden="false" customHeight="false" outlineLevel="0" collapsed="false">
      <c r="A595" s="145" t="s">
        <v>1099</v>
      </c>
      <c r="B595" s="145" t="s">
        <v>391</v>
      </c>
      <c r="C595" s="146" t="s">
        <v>17</v>
      </c>
      <c r="D595" s="146" t="s">
        <v>23</v>
      </c>
      <c r="E595" s="147" t="n">
        <v>7</v>
      </c>
      <c r="F595" s="147" t="n">
        <v>13.43</v>
      </c>
      <c r="G595" s="148" t="n">
        <f aca="false">F595*E595</f>
        <v>94.01</v>
      </c>
      <c r="H595" s="149" t="n">
        <f aca="false">G595/$G$784</f>
        <v>7.11600134437578E-005</v>
      </c>
      <c r="I595" s="150" t="n">
        <f aca="false">H595+I594</f>
        <v>0.994125451360327</v>
      </c>
    </row>
    <row r="596" customFormat="false" ht="25.5" hidden="false" customHeight="false" outlineLevel="0" collapsed="false">
      <c r="A596" s="145" t="s">
        <v>856</v>
      </c>
      <c r="B596" s="145" t="s">
        <v>107</v>
      </c>
      <c r="C596" s="146" t="s">
        <v>17</v>
      </c>
      <c r="D596" s="146" t="s">
        <v>28</v>
      </c>
      <c r="E596" s="147" t="n">
        <v>2.26</v>
      </c>
      <c r="F596" s="147" t="n">
        <v>40.17</v>
      </c>
      <c r="G596" s="148" t="n">
        <f aca="false">F596*E596</f>
        <v>90.7842</v>
      </c>
      <c r="H596" s="149" t="n">
        <f aca="false">G596/$G$784</f>
        <v>6.87182735079332E-005</v>
      </c>
      <c r="I596" s="150" t="n">
        <f aca="false">H596+I595</f>
        <v>0.994194169633835</v>
      </c>
    </row>
    <row r="597" customFormat="false" ht="38.25" hidden="false" customHeight="false" outlineLevel="0" collapsed="false">
      <c r="A597" s="145" t="s">
        <v>864</v>
      </c>
      <c r="B597" s="145" t="s">
        <v>109</v>
      </c>
      <c r="C597" s="146" t="s">
        <v>17</v>
      </c>
      <c r="D597" s="146" t="s">
        <v>18</v>
      </c>
      <c r="E597" s="147" t="n">
        <v>4.27</v>
      </c>
      <c r="F597" s="147" t="n">
        <v>21.12</v>
      </c>
      <c r="G597" s="148" t="n">
        <f aca="false">F597*E597</f>
        <v>90.1824</v>
      </c>
      <c r="H597" s="149" t="n">
        <f aca="false">G597/$G$784</f>
        <v>6.82627464779315E-005</v>
      </c>
      <c r="I597" s="150" t="n">
        <f aca="false">H597+I596</f>
        <v>0.994262432380313</v>
      </c>
    </row>
    <row r="598" customFormat="false" ht="15" hidden="false" customHeight="false" outlineLevel="0" collapsed="false">
      <c r="A598" s="145" t="s">
        <v>43</v>
      </c>
      <c r="B598" s="145" t="s">
        <v>44</v>
      </c>
      <c r="C598" s="146" t="s">
        <v>17</v>
      </c>
      <c r="D598" s="146" t="s">
        <v>23</v>
      </c>
      <c r="E598" s="147" t="n">
        <v>5</v>
      </c>
      <c r="F598" s="147" t="n">
        <v>17.62</v>
      </c>
      <c r="G598" s="148" t="n">
        <f aca="false">F598*E598</f>
        <v>88.1</v>
      </c>
      <c r="H598" s="149" t="n">
        <f aca="false">G598/$G$784</f>
        <v>6.66864927602921E-005</v>
      </c>
      <c r="I598" s="150" t="n">
        <f aca="false">H598+I597</f>
        <v>0.994329118873073</v>
      </c>
    </row>
    <row r="599" customFormat="false" ht="25.5" hidden="false" customHeight="false" outlineLevel="0" collapsed="false">
      <c r="A599" s="145" t="s">
        <v>1173</v>
      </c>
      <c r="B599" s="145" t="s">
        <v>107</v>
      </c>
      <c r="C599" s="146" t="s">
        <v>17</v>
      </c>
      <c r="D599" s="146" t="s">
        <v>28</v>
      </c>
      <c r="E599" s="147" t="n">
        <v>2.1</v>
      </c>
      <c r="F599" s="147" t="n">
        <v>40.17</v>
      </c>
      <c r="G599" s="148" t="n">
        <f aca="false">F599*E599</f>
        <v>84.357</v>
      </c>
      <c r="H599" s="149" t="n">
        <f aca="false">G599/$G$784</f>
        <v>6.38532629940972E-005</v>
      </c>
      <c r="I599" s="150" t="n">
        <f aca="false">H599+I598</f>
        <v>0.994392972136068</v>
      </c>
    </row>
    <row r="600" customFormat="false" ht="25.5" hidden="false" customHeight="false" outlineLevel="0" collapsed="false">
      <c r="A600" s="145" t="s">
        <v>340</v>
      </c>
      <c r="B600" s="145" t="s">
        <v>341</v>
      </c>
      <c r="C600" s="146" t="s">
        <v>17</v>
      </c>
      <c r="D600" s="146" t="s">
        <v>23</v>
      </c>
      <c r="E600" s="147" t="n">
        <v>6</v>
      </c>
      <c r="F600" s="147" t="n">
        <v>13.89</v>
      </c>
      <c r="G600" s="148" t="n">
        <f aca="false">F600*E600</f>
        <v>83.34</v>
      </c>
      <c r="H600" s="149" t="n">
        <f aca="false">G600/$G$784</f>
        <v>6.3083454104912E-005</v>
      </c>
      <c r="I600" s="150" t="n">
        <f aca="false">H600+I599</f>
        <v>0.994456055590172</v>
      </c>
    </row>
    <row r="601" customFormat="false" ht="38.25" hidden="false" customHeight="false" outlineLevel="0" collapsed="false">
      <c r="A601" s="145" t="s">
        <v>452</v>
      </c>
      <c r="B601" s="145" t="s">
        <v>453</v>
      </c>
      <c r="C601" s="146" t="s">
        <v>17</v>
      </c>
      <c r="D601" s="146" t="s">
        <v>23</v>
      </c>
      <c r="E601" s="147" t="n">
        <v>1</v>
      </c>
      <c r="F601" s="147" t="n">
        <v>83.21</v>
      </c>
      <c r="G601" s="148" t="n">
        <f aca="false">F601*E601</f>
        <v>83.21</v>
      </c>
      <c r="H601" s="149" t="n">
        <f aca="false">G601/$G$784</f>
        <v>6.29850517886936E-005</v>
      </c>
      <c r="I601" s="150" t="n">
        <f aca="false">H601+I600</f>
        <v>0.994519040641961</v>
      </c>
    </row>
    <row r="602" customFormat="false" ht="38.25" hidden="false" customHeight="false" outlineLevel="0" collapsed="false">
      <c r="A602" s="145" t="s">
        <v>584</v>
      </c>
      <c r="B602" s="145" t="s">
        <v>453</v>
      </c>
      <c r="C602" s="146" t="s">
        <v>17</v>
      </c>
      <c r="D602" s="146" t="s">
        <v>23</v>
      </c>
      <c r="E602" s="147" t="n">
        <v>1</v>
      </c>
      <c r="F602" s="147" t="n">
        <v>83.21</v>
      </c>
      <c r="G602" s="148" t="n">
        <f aca="false">F602*E602</f>
        <v>83.21</v>
      </c>
      <c r="H602" s="149" t="n">
        <f aca="false">G602/$G$784</f>
        <v>6.29850517886936E-005</v>
      </c>
      <c r="I602" s="150" t="n">
        <f aca="false">H602+I601</f>
        <v>0.99458202569375</v>
      </c>
    </row>
    <row r="603" customFormat="false" ht="51" hidden="false" customHeight="false" outlineLevel="0" collapsed="false">
      <c r="A603" s="145" t="s">
        <v>533</v>
      </c>
      <c r="B603" s="145" t="s">
        <v>534</v>
      </c>
      <c r="C603" s="146" t="s">
        <v>17</v>
      </c>
      <c r="D603" s="146" t="s">
        <v>49</v>
      </c>
      <c r="E603" s="147" t="n">
        <v>7</v>
      </c>
      <c r="F603" s="147" t="n">
        <v>11.84</v>
      </c>
      <c r="G603" s="148" t="n">
        <f aca="false">F603*E603</f>
        <v>82.88</v>
      </c>
      <c r="H603" s="149" t="n">
        <f aca="false">G603/$G$784</f>
        <v>6.27352612936778E-005</v>
      </c>
      <c r="I603" s="150" t="n">
        <f aca="false">H603+I602</f>
        <v>0.994644760955043</v>
      </c>
    </row>
    <row r="604" customFormat="false" ht="38.25" hidden="false" customHeight="false" outlineLevel="0" collapsed="false">
      <c r="A604" s="145" t="s">
        <v>428</v>
      </c>
      <c r="B604" s="145" t="s">
        <v>429</v>
      </c>
      <c r="C604" s="146" t="s">
        <v>17</v>
      </c>
      <c r="D604" s="146" t="s">
        <v>23</v>
      </c>
      <c r="E604" s="147" t="n">
        <v>4</v>
      </c>
      <c r="F604" s="147" t="n">
        <v>20.58</v>
      </c>
      <c r="G604" s="148" t="n">
        <f aca="false">F604*E604</f>
        <v>82.32</v>
      </c>
      <c r="H604" s="149" t="n">
        <f aca="false">G604/$G$784</f>
        <v>6.23113743930448E-005</v>
      </c>
      <c r="I604" s="150" t="n">
        <f aca="false">H604+I603</f>
        <v>0.994707072329436</v>
      </c>
    </row>
    <row r="605" customFormat="false" ht="38.25" hidden="false" customHeight="false" outlineLevel="0" collapsed="false">
      <c r="A605" s="145" t="s">
        <v>1266</v>
      </c>
      <c r="B605" s="145" t="s">
        <v>738</v>
      </c>
      <c r="C605" s="146" t="s">
        <v>17</v>
      </c>
      <c r="D605" s="146" t="s">
        <v>23</v>
      </c>
      <c r="E605" s="147" t="n">
        <v>12</v>
      </c>
      <c r="F605" s="147" t="n">
        <v>6.81</v>
      </c>
      <c r="G605" s="148" t="n">
        <f aca="false">F605*E605</f>
        <v>81.72</v>
      </c>
      <c r="H605" s="149" t="n">
        <f aca="false">G605/$G$784</f>
        <v>6.18572098566524E-005</v>
      </c>
      <c r="I605" s="150" t="n">
        <f aca="false">H605+I604</f>
        <v>0.994768929539293</v>
      </c>
    </row>
    <row r="606" customFormat="false" ht="51" hidden="false" customHeight="false" outlineLevel="0" collapsed="false">
      <c r="A606" s="145" t="s">
        <v>671</v>
      </c>
      <c r="B606" s="145" t="s">
        <v>672</v>
      </c>
      <c r="C606" s="146" t="s">
        <v>17</v>
      </c>
      <c r="D606" s="146" t="s">
        <v>23</v>
      </c>
      <c r="E606" s="147" t="n">
        <v>9</v>
      </c>
      <c r="F606" s="147" t="n">
        <v>9.05</v>
      </c>
      <c r="G606" s="148" t="n">
        <f aca="false">F606*E606</f>
        <v>81.45</v>
      </c>
      <c r="H606" s="149" t="n">
        <f aca="false">G606/$G$784</f>
        <v>6.16528358152758E-005</v>
      </c>
      <c r="I606" s="150" t="n">
        <f aca="false">H606+I605</f>
        <v>0.994830582375108</v>
      </c>
    </row>
    <row r="607" customFormat="false" ht="25.5" hidden="false" customHeight="false" outlineLevel="0" collapsed="false">
      <c r="A607" s="145" t="s">
        <v>1068</v>
      </c>
      <c r="B607" s="145" t="s">
        <v>387</v>
      </c>
      <c r="C607" s="146" t="s">
        <v>17</v>
      </c>
      <c r="D607" s="146" t="s">
        <v>23</v>
      </c>
      <c r="E607" s="147" t="n">
        <v>5</v>
      </c>
      <c r="F607" s="147" t="n">
        <v>16.19</v>
      </c>
      <c r="G607" s="148" t="n">
        <f aca="false">F607*E607</f>
        <v>80.95</v>
      </c>
      <c r="H607" s="149" t="n">
        <f aca="false">G607/$G$784</f>
        <v>6.1274365368282E-005</v>
      </c>
      <c r="I607" s="150" t="n">
        <f aca="false">H607+I606</f>
        <v>0.994891856740477</v>
      </c>
    </row>
    <row r="608" customFormat="false" ht="25.5" hidden="false" customHeight="false" outlineLevel="0" collapsed="false">
      <c r="A608" s="145" t="s">
        <v>586</v>
      </c>
      <c r="B608" s="145" t="s">
        <v>457</v>
      </c>
      <c r="C608" s="146" t="s">
        <v>17</v>
      </c>
      <c r="D608" s="146" t="s">
        <v>23</v>
      </c>
      <c r="E608" s="147" t="n">
        <v>12</v>
      </c>
      <c r="F608" s="147" t="n">
        <v>6.67</v>
      </c>
      <c r="G608" s="148" t="n">
        <f aca="false">F608*E608</f>
        <v>80.04</v>
      </c>
      <c r="H608" s="149" t="n">
        <f aca="false">G608/$G$784</f>
        <v>6.05855491547535E-005</v>
      </c>
      <c r="I608" s="150" t="n">
        <f aca="false">H608+I607</f>
        <v>0.994952442289631</v>
      </c>
    </row>
    <row r="609" customFormat="false" ht="38.25" hidden="false" customHeight="false" outlineLevel="0" collapsed="false">
      <c r="A609" s="145" t="s">
        <v>1133</v>
      </c>
      <c r="B609" s="145" t="s">
        <v>518</v>
      </c>
      <c r="C609" s="146" t="s">
        <v>17</v>
      </c>
      <c r="D609" s="146" t="s">
        <v>23</v>
      </c>
      <c r="E609" s="147" t="n">
        <v>19</v>
      </c>
      <c r="F609" s="147" t="n">
        <v>4.21</v>
      </c>
      <c r="G609" s="148" t="n">
        <f aca="false">F609*E609</f>
        <v>79.99</v>
      </c>
      <c r="H609" s="149" t="n">
        <f aca="false">G609/$G$784</f>
        <v>6.05477021100541E-005</v>
      </c>
      <c r="I609" s="150" t="n">
        <f aca="false">H609+I608</f>
        <v>0.995012989991741</v>
      </c>
    </row>
    <row r="610" customFormat="false" ht="15" hidden="false" customHeight="false" outlineLevel="0" collapsed="false">
      <c r="A610" s="145" t="s">
        <v>1283</v>
      </c>
      <c r="B610" s="145" t="s">
        <v>1284</v>
      </c>
      <c r="C610" s="146" t="s">
        <v>17</v>
      </c>
      <c r="D610" s="146" t="s">
        <v>18</v>
      </c>
      <c r="E610" s="147" t="n">
        <v>4.5</v>
      </c>
      <c r="F610" s="147" t="n">
        <v>17.55</v>
      </c>
      <c r="G610" s="148" t="n">
        <f aca="false">F610*E610</f>
        <v>78.975</v>
      </c>
      <c r="H610" s="149" t="n">
        <f aca="false">G610/$G$784</f>
        <v>5.97794071026569E-005</v>
      </c>
      <c r="I610" s="150" t="n">
        <f aca="false">H610+I609</f>
        <v>0.995072769398844</v>
      </c>
    </row>
    <row r="611" customFormat="false" ht="51" hidden="false" customHeight="false" outlineLevel="0" collapsed="false">
      <c r="A611" s="145" t="s">
        <v>418</v>
      </c>
      <c r="B611" s="145" t="s">
        <v>419</v>
      </c>
      <c r="C611" s="146" t="s">
        <v>17</v>
      </c>
      <c r="D611" s="146" t="s">
        <v>23</v>
      </c>
      <c r="E611" s="147" t="n">
        <v>8</v>
      </c>
      <c r="F611" s="147" t="n">
        <v>9.67</v>
      </c>
      <c r="G611" s="148" t="n">
        <f aca="false">F611*E611</f>
        <v>77.36</v>
      </c>
      <c r="H611" s="149" t="n">
        <f aca="false">G611/$G$784</f>
        <v>5.85569475588672E-005</v>
      </c>
      <c r="I611" s="150" t="n">
        <f aca="false">H611+I610</f>
        <v>0.995131326346403</v>
      </c>
    </row>
    <row r="612" customFormat="false" ht="25.5" hidden="false" customHeight="false" outlineLevel="0" collapsed="false">
      <c r="A612" s="145" t="s">
        <v>394</v>
      </c>
      <c r="B612" s="145" t="s">
        <v>395</v>
      </c>
      <c r="C612" s="146" t="s">
        <v>17</v>
      </c>
      <c r="D612" s="146" t="s">
        <v>23</v>
      </c>
      <c r="E612" s="147" t="n">
        <v>3</v>
      </c>
      <c r="F612" s="147" t="n">
        <v>25.42</v>
      </c>
      <c r="G612" s="148" t="n">
        <f aca="false">F612*E612</f>
        <v>76.26</v>
      </c>
      <c r="H612" s="149" t="n">
        <f aca="false">G612/$G$784</f>
        <v>5.7724312575481E-005</v>
      </c>
      <c r="I612" s="150" t="n">
        <f aca="false">H612+I611</f>
        <v>0.995189050658978</v>
      </c>
    </row>
    <row r="613" customFormat="false" ht="25.5" hidden="false" customHeight="false" outlineLevel="0" collapsed="false">
      <c r="A613" s="145" t="s">
        <v>547</v>
      </c>
      <c r="B613" s="145" t="s">
        <v>395</v>
      </c>
      <c r="C613" s="146" t="s">
        <v>17</v>
      </c>
      <c r="D613" s="146" t="s">
        <v>23</v>
      </c>
      <c r="E613" s="147" t="n">
        <v>3</v>
      </c>
      <c r="F613" s="147" t="n">
        <v>25.42</v>
      </c>
      <c r="G613" s="148" t="n">
        <f aca="false">F613*E613</f>
        <v>76.26</v>
      </c>
      <c r="H613" s="149" t="n">
        <f aca="false">G613/$G$784</f>
        <v>5.7724312575481E-005</v>
      </c>
      <c r="I613" s="150" t="n">
        <f aca="false">H613+I612</f>
        <v>0.995246774971554</v>
      </c>
    </row>
    <row r="614" customFormat="false" ht="38.25" hidden="false" customHeight="false" outlineLevel="0" collapsed="false">
      <c r="A614" s="145" t="s">
        <v>303</v>
      </c>
      <c r="B614" s="145" t="s">
        <v>304</v>
      </c>
      <c r="C614" s="146" t="s">
        <v>17</v>
      </c>
      <c r="D614" s="146" t="s">
        <v>49</v>
      </c>
      <c r="E614" s="147" t="n">
        <v>1</v>
      </c>
      <c r="F614" s="147" t="n">
        <v>75.62</v>
      </c>
      <c r="G614" s="148" t="n">
        <f aca="false">F614*E614</f>
        <v>75.62</v>
      </c>
      <c r="H614" s="149" t="n">
        <f aca="false">G614/$G$784</f>
        <v>5.72398704033291E-005</v>
      </c>
      <c r="I614" s="150" t="n">
        <f aca="false">H614+I613</f>
        <v>0.995304014841957</v>
      </c>
    </row>
    <row r="615" customFormat="false" ht="25.5" hidden="false" customHeight="false" outlineLevel="0" collapsed="false">
      <c r="A615" s="145" t="s">
        <v>1058</v>
      </c>
      <c r="B615" s="145" t="s">
        <v>289</v>
      </c>
      <c r="C615" s="146" t="s">
        <v>17</v>
      </c>
      <c r="D615" s="146" t="s">
        <v>23</v>
      </c>
      <c r="E615" s="147" t="n">
        <v>3</v>
      </c>
      <c r="F615" s="147" t="n">
        <v>24.84</v>
      </c>
      <c r="G615" s="148" t="n">
        <f aca="false">F615*E615</f>
        <v>74.52</v>
      </c>
      <c r="H615" s="149" t="n">
        <f aca="false">G615/$G$784</f>
        <v>5.64072354199429E-005</v>
      </c>
      <c r="I615" s="150" t="n">
        <f aca="false">H615+I614</f>
        <v>0.995360422077377</v>
      </c>
    </row>
    <row r="616" customFormat="false" ht="38.25" hidden="false" customHeight="false" outlineLevel="0" collapsed="false">
      <c r="A616" s="145" t="s">
        <v>857</v>
      </c>
      <c r="B616" s="145" t="s">
        <v>109</v>
      </c>
      <c r="C616" s="146" t="s">
        <v>17</v>
      </c>
      <c r="D616" s="146" t="s">
        <v>18</v>
      </c>
      <c r="E616" s="147" t="n">
        <v>3.48</v>
      </c>
      <c r="F616" s="147" t="n">
        <v>21.12</v>
      </c>
      <c r="G616" s="148" t="n">
        <f aca="false">F616*E616</f>
        <v>73.4976</v>
      </c>
      <c r="H616" s="149" t="n">
        <f aca="false">G616/$G$784</f>
        <v>5.56333390499302E-005</v>
      </c>
      <c r="I616" s="150" t="n">
        <f aca="false">H616+I615</f>
        <v>0.995416055416427</v>
      </c>
    </row>
    <row r="617" customFormat="false" ht="63.75" hidden="false" customHeight="false" outlineLevel="0" collapsed="false">
      <c r="A617" s="145" t="s">
        <v>1191</v>
      </c>
      <c r="B617" s="145" t="s">
        <v>1192</v>
      </c>
      <c r="C617" s="146" t="s">
        <v>17</v>
      </c>
      <c r="D617" s="146" t="s">
        <v>23</v>
      </c>
      <c r="E617" s="147" t="n">
        <v>1</v>
      </c>
      <c r="F617" s="147" t="n">
        <v>73.36</v>
      </c>
      <c r="G617" s="148" t="n">
        <f aca="false">F617*E617</f>
        <v>73.36</v>
      </c>
      <c r="H617" s="149" t="n">
        <f aca="false">G617/$G$784</f>
        <v>5.55291839829175E-005</v>
      </c>
      <c r="I617" s="150" t="n">
        <f aca="false">H617+I616</f>
        <v>0.99547158460041</v>
      </c>
    </row>
    <row r="618" customFormat="false" ht="25.5" hidden="false" customHeight="false" outlineLevel="0" collapsed="false">
      <c r="A618" s="145" t="s">
        <v>299</v>
      </c>
      <c r="B618" s="145" t="s">
        <v>300</v>
      </c>
      <c r="C618" s="146" t="s">
        <v>17</v>
      </c>
      <c r="D618" s="146" t="s">
        <v>23</v>
      </c>
      <c r="E618" s="147" t="n">
        <v>3</v>
      </c>
      <c r="F618" s="147" t="n">
        <v>24.42</v>
      </c>
      <c r="G618" s="148" t="n">
        <f aca="false">F618*E618</f>
        <v>73.26</v>
      </c>
      <c r="H618" s="149" t="n">
        <f aca="false">G618/$G$784</f>
        <v>5.54534898935188E-005</v>
      </c>
      <c r="I618" s="150" t="n">
        <f aca="false">H618+I617</f>
        <v>0.995527038090303</v>
      </c>
    </row>
    <row r="619" customFormat="false" ht="25.5" hidden="false" customHeight="false" outlineLevel="0" collapsed="false">
      <c r="A619" s="145" t="s">
        <v>345</v>
      </c>
      <c r="B619" s="145" t="s">
        <v>300</v>
      </c>
      <c r="C619" s="146" t="s">
        <v>17</v>
      </c>
      <c r="D619" s="146" t="s">
        <v>23</v>
      </c>
      <c r="E619" s="147" t="n">
        <v>3</v>
      </c>
      <c r="F619" s="147" t="n">
        <v>24.42</v>
      </c>
      <c r="G619" s="148" t="n">
        <f aca="false">F619*E619</f>
        <v>73.26</v>
      </c>
      <c r="H619" s="149" t="n">
        <f aca="false">G619/$G$784</f>
        <v>5.54534898935188E-005</v>
      </c>
      <c r="I619" s="150" t="n">
        <f aca="false">H619+I618</f>
        <v>0.995582491580197</v>
      </c>
    </row>
    <row r="620" customFormat="false" ht="25.5" hidden="false" customHeight="false" outlineLevel="0" collapsed="false">
      <c r="A620" s="145" t="s">
        <v>460</v>
      </c>
      <c r="B620" s="145" t="s">
        <v>461</v>
      </c>
      <c r="C620" s="146" t="s">
        <v>17</v>
      </c>
      <c r="D620" s="146" t="s">
        <v>23</v>
      </c>
      <c r="E620" s="147" t="n">
        <v>9</v>
      </c>
      <c r="F620" s="147" t="n">
        <v>8.14</v>
      </c>
      <c r="G620" s="148" t="n">
        <f aca="false">F620*E620</f>
        <v>73.26</v>
      </c>
      <c r="H620" s="149" t="n">
        <f aca="false">G620/$G$784</f>
        <v>5.54534898935188E-005</v>
      </c>
      <c r="I620" s="150" t="n">
        <f aca="false">H620+I619</f>
        <v>0.995637945070091</v>
      </c>
    </row>
    <row r="621" customFormat="false" ht="63.75" hidden="false" customHeight="false" outlineLevel="0" collapsed="false">
      <c r="A621" s="145" t="s">
        <v>860</v>
      </c>
      <c r="B621" s="145" t="s">
        <v>118</v>
      </c>
      <c r="C621" s="146" t="s">
        <v>17</v>
      </c>
      <c r="D621" s="146" t="s">
        <v>114</v>
      </c>
      <c r="E621" s="147" t="n">
        <v>8.47</v>
      </c>
      <c r="F621" s="147" t="n">
        <v>8.56</v>
      </c>
      <c r="G621" s="148" t="n">
        <f aca="false">F621*E621</f>
        <v>72.5032</v>
      </c>
      <c r="H621" s="149" t="n">
        <f aca="false">G621/$G$784</f>
        <v>5.48806370249491E-005</v>
      </c>
      <c r="I621" s="150" t="n">
        <f aca="false">H621+I620</f>
        <v>0.995692825707116</v>
      </c>
    </row>
    <row r="622" customFormat="false" ht="25.5" hidden="false" customHeight="false" outlineLevel="0" collapsed="false">
      <c r="A622" s="145" t="s">
        <v>1072</v>
      </c>
      <c r="B622" s="145" t="s">
        <v>405</v>
      </c>
      <c r="C622" s="146" t="s">
        <v>17</v>
      </c>
      <c r="D622" s="146" t="s">
        <v>23</v>
      </c>
      <c r="E622" s="147" t="n">
        <v>4</v>
      </c>
      <c r="F622" s="147" t="n">
        <v>18.06</v>
      </c>
      <c r="G622" s="148" t="n">
        <f aca="false">F622*E622</f>
        <v>72.24</v>
      </c>
      <c r="H622" s="149" t="n">
        <f aca="false">G622/$G$784</f>
        <v>5.46814101816516E-005</v>
      </c>
      <c r="I622" s="150" t="n">
        <f aca="false">H622+I621</f>
        <v>0.995747507117297</v>
      </c>
    </row>
    <row r="623" customFormat="false" ht="15" hidden="false" customHeight="false" outlineLevel="0" collapsed="false">
      <c r="A623" s="145" t="s">
        <v>852</v>
      </c>
      <c r="B623" s="145" t="s">
        <v>853</v>
      </c>
      <c r="C623" s="146" t="s">
        <v>17</v>
      </c>
      <c r="D623" s="146" t="s">
        <v>28</v>
      </c>
      <c r="E623" s="147" t="n">
        <v>9.22</v>
      </c>
      <c r="F623" s="147" t="n">
        <v>7.82</v>
      </c>
      <c r="G623" s="148" t="n">
        <f aca="false">F623*E623</f>
        <v>72.1004</v>
      </c>
      <c r="H623" s="149" t="n">
        <f aca="false">G623/$G$784</f>
        <v>5.45757412328509E-005</v>
      </c>
      <c r="I623" s="150" t="n">
        <f aca="false">H623+I622</f>
        <v>0.99580208285853</v>
      </c>
    </row>
    <row r="624" customFormat="false" ht="25.5" hidden="false" customHeight="false" outlineLevel="0" collapsed="false">
      <c r="A624" s="145" t="s">
        <v>587</v>
      </c>
      <c r="B624" s="145" t="s">
        <v>459</v>
      </c>
      <c r="C624" s="146" t="s">
        <v>17</v>
      </c>
      <c r="D624" s="146" t="s">
        <v>23</v>
      </c>
      <c r="E624" s="147" t="n">
        <v>10</v>
      </c>
      <c r="F624" s="147" t="n">
        <v>7.2</v>
      </c>
      <c r="G624" s="148" t="n">
        <f aca="false">F624*E624</f>
        <v>72</v>
      </c>
      <c r="H624" s="149" t="n">
        <f aca="false">G624/$G$784</f>
        <v>5.44997443670946E-005</v>
      </c>
      <c r="I624" s="150" t="n">
        <f aca="false">H624+I623</f>
        <v>0.995856582602897</v>
      </c>
    </row>
    <row r="625" customFormat="false" ht="38.25" hidden="false" customHeight="false" outlineLevel="0" collapsed="false">
      <c r="A625" s="145" t="s">
        <v>517</v>
      </c>
      <c r="B625" s="145" t="s">
        <v>518</v>
      </c>
      <c r="C625" s="146" t="s">
        <v>17</v>
      </c>
      <c r="D625" s="146" t="s">
        <v>23</v>
      </c>
      <c r="E625" s="147" t="n">
        <v>17</v>
      </c>
      <c r="F625" s="147" t="n">
        <v>4.21</v>
      </c>
      <c r="G625" s="148" t="n">
        <f aca="false">F625*E625</f>
        <v>71.57</v>
      </c>
      <c r="H625" s="149" t="n">
        <f aca="false">G625/$G$784</f>
        <v>5.417425978268E-005</v>
      </c>
      <c r="I625" s="150" t="n">
        <f aca="false">H625+I624</f>
        <v>0.99591075686268</v>
      </c>
    </row>
    <row r="626" customFormat="false" ht="25.5" hidden="false" customHeight="false" outlineLevel="0" collapsed="false">
      <c r="A626" s="145" t="s">
        <v>1137</v>
      </c>
      <c r="B626" s="145" t="s">
        <v>385</v>
      </c>
      <c r="C626" s="146" t="s">
        <v>17</v>
      </c>
      <c r="D626" s="146" t="s">
        <v>23</v>
      </c>
      <c r="E626" s="147" t="n">
        <v>6</v>
      </c>
      <c r="F626" s="147" t="n">
        <v>11.81</v>
      </c>
      <c r="G626" s="148" t="n">
        <f aca="false">F626*E626</f>
        <v>70.86</v>
      </c>
      <c r="H626" s="149" t="n">
        <f aca="false">G626/$G$784</f>
        <v>5.36368317479489E-005</v>
      </c>
      <c r="I626" s="150" t="n">
        <f aca="false">H626+I625</f>
        <v>0.995964393694428</v>
      </c>
    </row>
    <row r="627" customFormat="false" ht="15" hidden="false" customHeight="false" outlineLevel="0" collapsed="false">
      <c r="A627" s="145" t="s">
        <v>1322</v>
      </c>
      <c r="B627" s="145" t="s">
        <v>1323</v>
      </c>
      <c r="C627" s="146" t="s">
        <v>17</v>
      </c>
      <c r="D627" s="146" t="s">
        <v>18</v>
      </c>
      <c r="E627" s="147" t="n">
        <v>10</v>
      </c>
      <c r="F627" s="147" t="n">
        <v>7.08</v>
      </c>
      <c r="G627" s="148" t="n">
        <f aca="false">F627*E627</f>
        <v>70.8</v>
      </c>
      <c r="H627" s="149" t="n">
        <f aca="false">G627/$G$784</f>
        <v>5.35914152943097E-005</v>
      </c>
      <c r="I627" s="150" t="n">
        <f aca="false">H627+I626</f>
        <v>0.996017985109722</v>
      </c>
    </row>
    <row r="628" customFormat="false" ht="38.25" hidden="false" customHeight="false" outlineLevel="0" collapsed="false">
      <c r="A628" s="145" t="s">
        <v>637</v>
      </c>
      <c r="B628" s="145" t="s">
        <v>638</v>
      </c>
      <c r="C628" s="146" t="s">
        <v>17</v>
      </c>
      <c r="D628" s="146" t="s">
        <v>49</v>
      </c>
      <c r="E628" s="147" t="n">
        <v>4</v>
      </c>
      <c r="F628" s="147" t="n">
        <v>17.42</v>
      </c>
      <c r="G628" s="148" t="n">
        <f aca="false">F628*E628</f>
        <v>69.68</v>
      </c>
      <c r="H628" s="149" t="n">
        <f aca="false">G628/$G$784</f>
        <v>5.27436414930438E-005</v>
      </c>
      <c r="I628" s="150" t="n">
        <f aca="false">H628+I627</f>
        <v>0.996070728751215</v>
      </c>
    </row>
    <row r="629" customFormat="false" ht="38.25" hidden="false" customHeight="false" outlineLevel="0" collapsed="false">
      <c r="A629" s="145" t="s">
        <v>531</v>
      </c>
      <c r="B629" s="145" t="s">
        <v>532</v>
      </c>
      <c r="C629" s="146" t="s">
        <v>17</v>
      </c>
      <c r="D629" s="146" t="s">
        <v>49</v>
      </c>
      <c r="E629" s="147" t="n">
        <v>7</v>
      </c>
      <c r="F629" s="147" t="n">
        <v>9.87</v>
      </c>
      <c r="G629" s="148" t="n">
        <f aca="false">F629*E629</f>
        <v>69.09</v>
      </c>
      <c r="H629" s="149" t="n">
        <f aca="false">G629/$G$784</f>
        <v>5.22970463655912E-005</v>
      </c>
      <c r="I629" s="150" t="n">
        <f aca="false">H629+I628</f>
        <v>0.996123025797581</v>
      </c>
    </row>
    <row r="630" customFormat="false" ht="38.25" hidden="false" customHeight="false" outlineLevel="0" collapsed="false">
      <c r="A630" s="145" t="s">
        <v>1075</v>
      </c>
      <c r="B630" s="145" t="s">
        <v>411</v>
      </c>
      <c r="C630" s="146" t="s">
        <v>17</v>
      </c>
      <c r="D630" s="146" t="s">
        <v>23</v>
      </c>
      <c r="E630" s="147" t="n">
        <v>5</v>
      </c>
      <c r="F630" s="147" t="n">
        <v>13.69</v>
      </c>
      <c r="G630" s="148" t="n">
        <f aca="false">F630*E630</f>
        <v>68.45</v>
      </c>
      <c r="H630" s="149" t="n">
        <f aca="false">G630/$G$784</f>
        <v>5.18126041934392E-005</v>
      </c>
      <c r="I630" s="150" t="n">
        <f aca="false">H630+I629</f>
        <v>0.996174838401774</v>
      </c>
    </row>
    <row r="631" customFormat="false" ht="38.25" hidden="false" customHeight="false" outlineLevel="0" collapsed="false">
      <c r="A631" s="145" t="s">
        <v>583</v>
      </c>
      <c r="B631" s="145" t="s">
        <v>451</v>
      </c>
      <c r="C631" s="146" t="s">
        <v>17</v>
      </c>
      <c r="D631" s="146" t="s">
        <v>23</v>
      </c>
      <c r="E631" s="147" t="n">
        <v>1</v>
      </c>
      <c r="F631" s="147" t="n">
        <v>67.92</v>
      </c>
      <c r="G631" s="148" t="n">
        <f aca="false">F631*E631</f>
        <v>67.92</v>
      </c>
      <c r="H631" s="149" t="n">
        <f aca="false">G631/$G$784</f>
        <v>5.14114255196259E-005</v>
      </c>
      <c r="I631" s="150" t="n">
        <f aca="false">H631+I630</f>
        <v>0.996226249827294</v>
      </c>
    </row>
    <row r="632" customFormat="false" ht="51" hidden="false" customHeight="false" outlineLevel="0" collapsed="false">
      <c r="A632" s="145" t="s">
        <v>1130</v>
      </c>
      <c r="B632" s="145" t="s">
        <v>419</v>
      </c>
      <c r="C632" s="146" t="s">
        <v>17</v>
      </c>
      <c r="D632" s="146" t="s">
        <v>23</v>
      </c>
      <c r="E632" s="147" t="n">
        <v>7</v>
      </c>
      <c r="F632" s="147" t="n">
        <v>9.67</v>
      </c>
      <c r="G632" s="148" t="n">
        <f aca="false">F632*E632</f>
        <v>67.69</v>
      </c>
      <c r="H632" s="149" t="n">
        <f aca="false">G632/$G$784</f>
        <v>5.12373291140088E-005</v>
      </c>
      <c r="I632" s="150" t="n">
        <f aca="false">H632+I631</f>
        <v>0.996277487156408</v>
      </c>
    </row>
    <row r="633" customFormat="false" ht="25.5" hidden="false" customHeight="false" outlineLevel="0" collapsed="false">
      <c r="A633" s="145" t="s">
        <v>264</v>
      </c>
      <c r="B633" s="145" t="s">
        <v>265</v>
      </c>
      <c r="C633" s="146" t="s">
        <v>17</v>
      </c>
      <c r="D633" s="146" t="s">
        <v>23</v>
      </c>
      <c r="E633" s="147" t="n">
        <v>1</v>
      </c>
      <c r="F633" s="147" t="n">
        <v>67.13</v>
      </c>
      <c r="G633" s="148" t="n">
        <f aca="false">F633*E633</f>
        <v>67.13</v>
      </c>
      <c r="H633" s="149" t="n">
        <f aca="false">G633/$G$784</f>
        <v>5.08134422133758E-005</v>
      </c>
      <c r="I633" s="150" t="n">
        <f aca="false">H633+I632</f>
        <v>0.996328300598621</v>
      </c>
    </row>
    <row r="634" customFormat="false" ht="63.75" hidden="false" customHeight="false" outlineLevel="0" collapsed="false">
      <c r="A634" s="145" t="s">
        <v>1189</v>
      </c>
      <c r="B634" s="145" t="s">
        <v>656</v>
      </c>
      <c r="C634" s="146" t="s">
        <v>17</v>
      </c>
      <c r="D634" s="146" t="s">
        <v>23</v>
      </c>
      <c r="E634" s="147" t="n">
        <v>2</v>
      </c>
      <c r="F634" s="147" t="n">
        <v>32.42</v>
      </c>
      <c r="G634" s="148" t="n">
        <f aca="false">F634*E634</f>
        <v>64.84</v>
      </c>
      <c r="H634" s="149" t="n">
        <f aca="false">G634/$G$784</f>
        <v>4.90800475661446E-005</v>
      </c>
      <c r="I634" s="150" t="n">
        <f aca="false">H634+I633</f>
        <v>0.996377380646187</v>
      </c>
    </row>
    <row r="635" customFormat="false" ht="25.5" hidden="false" customHeight="false" outlineLevel="0" collapsed="false">
      <c r="A635" s="145" t="s">
        <v>226</v>
      </c>
      <c r="B635" s="145" t="s">
        <v>227</v>
      </c>
      <c r="C635" s="146" t="s">
        <v>17</v>
      </c>
      <c r="D635" s="146" t="s">
        <v>23</v>
      </c>
      <c r="E635" s="147" t="n">
        <v>1</v>
      </c>
      <c r="F635" s="147" t="n">
        <v>64.35</v>
      </c>
      <c r="G635" s="148" t="n">
        <f aca="false">F635*E635</f>
        <v>64.35</v>
      </c>
      <c r="H635" s="149" t="n">
        <f aca="false">G635/$G$784</f>
        <v>4.87091465280908E-005</v>
      </c>
      <c r="I635" s="150" t="n">
        <f aca="false">H635+I634</f>
        <v>0.996426089792715</v>
      </c>
    </row>
    <row r="636" customFormat="false" ht="25.5" hidden="false" customHeight="false" outlineLevel="0" collapsed="false">
      <c r="A636" s="145" t="s">
        <v>41</v>
      </c>
      <c r="B636" s="145" t="s">
        <v>42</v>
      </c>
      <c r="C636" s="146" t="s">
        <v>17</v>
      </c>
      <c r="D636" s="146" t="s">
        <v>23</v>
      </c>
      <c r="E636" s="147" t="n">
        <v>13</v>
      </c>
      <c r="F636" s="147" t="n">
        <v>4.92</v>
      </c>
      <c r="G636" s="148" t="n">
        <f aca="false">F636*E636</f>
        <v>63.96</v>
      </c>
      <c r="H636" s="149" t="n">
        <f aca="false">G636/$G$784</f>
        <v>4.84139395794357E-005</v>
      </c>
      <c r="I636" s="150" t="n">
        <f aca="false">H636+I635</f>
        <v>0.996474503732295</v>
      </c>
    </row>
    <row r="637" customFormat="false" ht="25.5" hidden="false" customHeight="false" outlineLevel="0" collapsed="false">
      <c r="A637" s="145" t="s">
        <v>1009</v>
      </c>
      <c r="B637" s="145" t="s">
        <v>259</v>
      </c>
      <c r="C637" s="146" t="s">
        <v>17</v>
      </c>
      <c r="D637" s="146" t="s">
        <v>23</v>
      </c>
      <c r="E637" s="147" t="n">
        <v>9</v>
      </c>
      <c r="F637" s="147" t="n">
        <v>7.09</v>
      </c>
      <c r="G637" s="148" t="n">
        <f aca="false">F637*E637</f>
        <v>63.81</v>
      </c>
      <c r="H637" s="149" t="n">
        <f aca="false">G637/$G$784</f>
        <v>4.83003984453376E-005</v>
      </c>
      <c r="I637" s="150" t="n">
        <f aca="false">H637+I636</f>
        <v>0.99652280413074</v>
      </c>
    </row>
    <row r="638" customFormat="false" ht="38.25" hidden="false" customHeight="false" outlineLevel="0" collapsed="false">
      <c r="A638" s="145" t="s">
        <v>568</v>
      </c>
      <c r="B638" s="145" t="s">
        <v>569</v>
      </c>
      <c r="C638" s="146" t="s">
        <v>17</v>
      </c>
      <c r="D638" s="146" t="s">
        <v>23</v>
      </c>
      <c r="E638" s="147" t="n">
        <v>3</v>
      </c>
      <c r="F638" s="147" t="n">
        <v>21.11</v>
      </c>
      <c r="G638" s="148" t="n">
        <f aca="false">F638*E638</f>
        <v>63.33</v>
      </c>
      <c r="H638" s="149" t="n">
        <f aca="false">G638/$G$784</f>
        <v>4.79370668162236E-005</v>
      </c>
      <c r="I638" s="150" t="n">
        <f aca="false">H638+I637</f>
        <v>0.996570741197556</v>
      </c>
    </row>
    <row r="639" customFormat="false" ht="25.5" hidden="false" customHeight="false" outlineLevel="0" collapsed="false">
      <c r="A639" s="145" t="s">
        <v>1086</v>
      </c>
      <c r="B639" s="145" t="s">
        <v>433</v>
      </c>
      <c r="C639" s="146" t="s">
        <v>17</v>
      </c>
      <c r="D639" s="146" t="s">
        <v>49</v>
      </c>
      <c r="E639" s="147" t="n">
        <v>5.37</v>
      </c>
      <c r="F639" s="147" t="n">
        <v>11.77</v>
      </c>
      <c r="G639" s="148" t="n">
        <f aca="false">F639*E639</f>
        <v>63.2049</v>
      </c>
      <c r="H639" s="149" t="n">
        <f aca="false">G639/$G$784</f>
        <v>4.78423735103858E-005</v>
      </c>
      <c r="I639" s="150" t="n">
        <f aca="false">H639+I638</f>
        <v>0.996618583571067</v>
      </c>
    </row>
    <row r="640" customFormat="false" ht="15" hidden="false" customHeight="false" outlineLevel="0" collapsed="false">
      <c r="A640" s="145" t="s">
        <v>845</v>
      </c>
      <c r="B640" s="145" t="s">
        <v>846</v>
      </c>
      <c r="C640" s="146" t="s">
        <v>17</v>
      </c>
      <c r="D640" s="146" t="s">
        <v>18</v>
      </c>
      <c r="E640" s="147" t="n">
        <v>5.28</v>
      </c>
      <c r="F640" s="147" t="n">
        <v>11.89</v>
      </c>
      <c r="G640" s="148" t="n">
        <f aca="false">F640*E640</f>
        <v>62.7792</v>
      </c>
      <c r="H640" s="149" t="n">
        <f aca="false">G640/$G$784</f>
        <v>4.75201437718153E-005</v>
      </c>
      <c r="I640" s="150" t="n">
        <f aca="false">H640+I639</f>
        <v>0.996666103714839</v>
      </c>
    </row>
    <row r="641" customFormat="false" ht="25.5" hidden="false" customHeight="false" outlineLevel="0" collapsed="false">
      <c r="A641" s="145" t="s">
        <v>578</v>
      </c>
      <c r="B641" s="145" t="s">
        <v>360</v>
      </c>
      <c r="C641" s="146" t="s">
        <v>17</v>
      </c>
      <c r="D641" s="146" t="s">
        <v>28</v>
      </c>
      <c r="E641" s="147" t="n">
        <v>2.82</v>
      </c>
      <c r="F641" s="147" t="n">
        <v>22.13</v>
      </c>
      <c r="G641" s="148" t="n">
        <f aca="false">F641*E641</f>
        <v>62.4066</v>
      </c>
      <c r="H641" s="149" t="n">
        <f aca="false">G641/$G$784</f>
        <v>4.72381075947156E-005</v>
      </c>
      <c r="I641" s="150" t="n">
        <f aca="false">H641+I640</f>
        <v>0.996713341822433</v>
      </c>
    </row>
    <row r="642" customFormat="false" ht="25.5" hidden="false" customHeight="false" outlineLevel="0" collapsed="false">
      <c r="A642" s="145" t="s">
        <v>1102</v>
      </c>
      <c r="B642" s="145" t="s">
        <v>1103</v>
      </c>
      <c r="C642" s="146" t="s">
        <v>17</v>
      </c>
      <c r="D642" s="146" t="s">
        <v>23</v>
      </c>
      <c r="E642" s="147" t="n">
        <v>4</v>
      </c>
      <c r="F642" s="147" t="n">
        <v>15.46</v>
      </c>
      <c r="G642" s="148" t="n">
        <f aca="false">F642*E642</f>
        <v>61.84</v>
      </c>
      <c r="H642" s="149" t="n">
        <f aca="false">G642/$G$784</f>
        <v>4.68092248841824E-005</v>
      </c>
      <c r="I642" s="150" t="n">
        <f aca="false">H642+I641</f>
        <v>0.996760151047318</v>
      </c>
    </row>
    <row r="643" customFormat="false" ht="38.25" hidden="false" customHeight="false" outlineLevel="0" collapsed="false">
      <c r="A643" s="145" t="s">
        <v>665</v>
      </c>
      <c r="B643" s="145" t="s">
        <v>666</v>
      </c>
      <c r="C643" s="146" t="s">
        <v>17</v>
      </c>
      <c r="D643" s="146" t="s">
        <v>23</v>
      </c>
      <c r="E643" s="147" t="n">
        <v>1</v>
      </c>
      <c r="F643" s="147" t="n">
        <v>61.51</v>
      </c>
      <c r="G643" s="148" t="n">
        <f aca="false">F643*E643</f>
        <v>61.51</v>
      </c>
      <c r="H643" s="149" t="n">
        <f aca="false">G643/$G$784</f>
        <v>4.65594343891665E-005</v>
      </c>
      <c r="I643" s="150" t="n">
        <f aca="false">H643+I642</f>
        <v>0.996806710481707</v>
      </c>
    </row>
    <row r="644" customFormat="false" ht="25.5" hidden="false" customHeight="false" outlineLevel="0" collapsed="false">
      <c r="A644" s="145" t="s">
        <v>432</v>
      </c>
      <c r="B644" s="145" t="s">
        <v>433</v>
      </c>
      <c r="C644" s="146" t="s">
        <v>17</v>
      </c>
      <c r="D644" s="146" t="s">
        <v>49</v>
      </c>
      <c r="E644" s="147" t="n">
        <v>5.22</v>
      </c>
      <c r="F644" s="147" t="n">
        <v>11.77</v>
      </c>
      <c r="G644" s="148" t="n">
        <f aca="false">F644*E644</f>
        <v>61.4394</v>
      </c>
      <c r="H644" s="149" t="n">
        <f aca="false">G644/$G$784</f>
        <v>4.6505994362051E-005</v>
      </c>
      <c r="I644" s="150" t="n">
        <f aca="false">H644+I643</f>
        <v>0.996853216476069</v>
      </c>
    </row>
    <row r="645" customFormat="false" ht="25.5" hidden="false" customHeight="false" outlineLevel="0" collapsed="false">
      <c r="A645" s="145" t="s">
        <v>70</v>
      </c>
      <c r="B645" s="145" t="s">
        <v>71</v>
      </c>
      <c r="C645" s="146" t="s">
        <v>17</v>
      </c>
      <c r="D645" s="146" t="s">
        <v>23</v>
      </c>
      <c r="E645" s="147" t="n">
        <v>2</v>
      </c>
      <c r="F645" s="147" t="n">
        <v>30.44</v>
      </c>
      <c r="G645" s="148" t="n">
        <f aca="false">F645*E645</f>
        <v>60.88</v>
      </c>
      <c r="H645" s="149" t="n">
        <f aca="false">G645/$G$784</f>
        <v>4.60825616259544E-005</v>
      </c>
      <c r="I645" s="150" t="n">
        <f aca="false">H645+I644</f>
        <v>0.996899299037695</v>
      </c>
    </row>
    <row r="646" customFormat="false" ht="63.75" hidden="false" customHeight="false" outlineLevel="0" collapsed="false">
      <c r="A646" s="145" t="s">
        <v>1190</v>
      </c>
      <c r="B646" s="145" t="s">
        <v>658</v>
      </c>
      <c r="C646" s="146" t="s">
        <v>17</v>
      </c>
      <c r="D646" s="146" t="s">
        <v>23</v>
      </c>
      <c r="E646" s="147" t="n">
        <v>1</v>
      </c>
      <c r="F646" s="147" t="n">
        <v>60.7</v>
      </c>
      <c r="G646" s="148" t="n">
        <f aca="false">F646*E646</f>
        <v>60.7</v>
      </c>
      <c r="H646" s="149" t="n">
        <f aca="false">G646/$G$784</f>
        <v>4.59463122650367E-005</v>
      </c>
      <c r="I646" s="150" t="n">
        <f aca="false">H646+I645</f>
        <v>0.99694524534996</v>
      </c>
    </row>
    <row r="647" customFormat="false" ht="51" hidden="false" customHeight="false" outlineLevel="0" collapsed="false">
      <c r="A647" s="145" t="s">
        <v>649</v>
      </c>
      <c r="B647" s="145" t="s">
        <v>650</v>
      </c>
      <c r="C647" s="146" t="s">
        <v>17</v>
      </c>
      <c r="D647" s="146" t="s">
        <v>23</v>
      </c>
      <c r="E647" s="147" t="n">
        <v>1</v>
      </c>
      <c r="F647" s="147" t="n">
        <v>57.97</v>
      </c>
      <c r="G647" s="148" t="n">
        <f aca="false">F647*E647</f>
        <v>57.97</v>
      </c>
      <c r="H647" s="149" t="n">
        <f aca="false">G647/$G$784</f>
        <v>4.3879863624451E-005</v>
      </c>
      <c r="I647" s="150" t="n">
        <f aca="false">H647+I646</f>
        <v>0.996989125213584</v>
      </c>
    </row>
    <row r="648" customFormat="false" ht="25.5" hidden="false" customHeight="false" outlineLevel="0" collapsed="false">
      <c r="A648" s="145" t="s">
        <v>763</v>
      </c>
      <c r="B648" s="145" t="s">
        <v>764</v>
      </c>
      <c r="C648" s="146" t="s">
        <v>17</v>
      </c>
      <c r="D648" s="146" t="s">
        <v>18</v>
      </c>
      <c r="E648" s="147" t="n">
        <v>4.34</v>
      </c>
      <c r="F648" s="147" t="n">
        <v>13.26</v>
      </c>
      <c r="G648" s="148" t="n">
        <f aca="false">F648*E648</f>
        <v>57.5484</v>
      </c>
      <c r="H648" s="149" t="n">
        <f aca="false">G648/$G$784</f>
        <v>4.35607373435459E-005</v>
      </c>
      <c r="I648" s="150" t="n">
        <f aca="false">H648+I647</f>
        <v>0.997032685950928</v>
      </c>
    </row>
    <row r="649" customFormat="false" ht="25.5" hidden="false" customHeight="false" outlineLevel="0" collapsed="false">
      <c r="A649" s="145" t="s">
        <v>1071</v>
      </c>
      <c r="B649" s="145" t="s">
        <v>397</v>
      </c>
      <c r="C649" s="146" t="s">
        <v>17</v>
      </c>
      <c r="D649" s="146" t="s">
        <v>23</v>
      </c>
      <c r="E649" s="147" t="n">
        <v>5</v>
      </c>
      <c r="F649" s="147" t="n">
        <v>11.45</v>
      </c>
      <c r="G649" s="148" t="n">
        <f aca="false">F649*E649</f>
        <v>57.25</v>
      </c>
      <c r="H649" s="149" t="n">
        <f aca="false">G649/$G$784</f>
        <v>4.33348661807801E-005</v>
      </c>
      <c r="I649" s="150" t="n">
        <f aca="false">H649+I648</f>
        <v>0.997076020817108</v>
      </c>
    </row>
    <row r="650" customFormat="false" ht="51" hidden="false" customHeight="false" outlineLevel="0" collapsed="false">
      <c r="A650" s="145" t="s">
        <v>1221</v>
      </c>
      <c r="B650" s="145" t="s">
        <v>1222</v>
      </c>
      <c r="C650" s="146" t="s">
        <v>17</v>
      </c>
      <c r="D650" s="146" t="s">
        <v>23</v>
      </c>
      <c r="E650" s="147" t="n">
        <v>7</v>
      </c>
      <c r="F650" s="147" t="n">
        <v>8.08</v>
      </c>
      <c r="G650" s="148" t="n">
        <f aca="false">F650*E650</f>
        <v>56.56</v>
      </c>
      <c r="H650" s="149" t="n">
        <f aca="false">G650/$G$784</f>
        <v>4.28125769639288E-005</v>
      </c>
      <c r="I650" s="150" t="n">
        <f aca="false">H650+I649</f>
        <v>0.997118833394072</v>
      </c>
    </row>
    <row r="651" customFormat="false" ht="25.5" hidden="false" customHeight="false" outlineLevel="0" collapsed="false">
      <c r="A651" s="145" t="s">
        <v>1100</v>
      </c>
      <c r="B651" s="145" t="s">
        <v>393</v>
      </c>
      <c r="C651" s="146" t="s">
        <v>17</v>
      </c>
      <c r="D651" s="146" t="s">
        <v>23</v>
      </c>
      <c r="E651" s="147" t="n">
        <v>3</v>
      </c>
      <c r="F651" s="147" t="n">
        <v>18.69</v>
      </c>
      <c r="G651" s="148" t="n">
        <f aca="false">F651*E651</f>
        <v>56.07</v>
      </c>
      <c r="H651" s="149" t="n">
        <f aca="false">G651/$G$784</f>
        <v>4.24416759258749E-005</v>
      </c>
      <c r="I651" s="150" t="n">
        <f aca="false">H651+I650</f>
        <v>0.997161275069998</v>
      </c>
    </row>
    <row r="652" customFormat="false" ht="38.25" hidden="false" customHeight="false" outlineLevel="0" collapsed="false">
      <c r="A652" s="145" t="s">
        <v>444</v>
      </c>
      <c r="B652" s="145" t="s">
        <v>445</v>
      </c>
      <c r="C652" s="146" t="s">
        <v>17</v>
      </c>
      <c r="D652" s="146" t="s">
        <v>23</v>
      </c>
      <c r="E652" s="147" t="n">
        <v>1</v>
      </c>
      <c r="F652" s="147" t="n">
        <v>56.01</v>
      </c>
      <c r="G652" s="148" t="n">
        <f aca="false">F652*E652</f>
        <v>56.01</v>
      </c>
      <c r="H652" s="149" t="n">
        <f aca="false">G652/$G$784</f>
        <v>4.23962594722357E-005</v>
      </c>
      <c r="I652" s="150" t="n">
        <f aca="false">H652+I651</f>
        <v>0.99720367132947</v>
      </c>
    </row>
    <row r="653" customFormat="false" ht="25.5" hidden="false" customHeight="false" outlineLevel="0" collapsed="false">
      <c r="A653" s="145" t="s">
        <v>1236</v>
      </c>
      <c r="B653" s="145" t="s">
        <v>708</v>
      </c>
      <c r="C653" s="146" t="s">
        <v>17</v>
      </c>
      <c r="D653" s="146" t="s">
        <v>23</v>
      </c>
      <c r="E653" s="147" t="n">
        <v>5</v>
      </c>
      <c r="F653" s="147" t="n">
        <v>11.19</v>
      </c>
      <c r="G653" s="148" t="n">
        <f aca="false">F653*E653</f>
        <v>55.95</v>
      </c>
      <c r="H653" s="149" t="n">
        <f aca="false">G653/$G$784</f>
        <v>4.23508430185964E-005</v>
      </c>
      <c r="I653" s="150" t="n">
        <f aca="false">H653+I652</f>
        <v>0.997246022172489</v>
      </c>
    </row>
    <row r="654" customFormat="false" ht="15" hidden="false" customHeight="false" outlineLevel="0" collapsed="false">
      <c r="A654" s="145" t="s">
        <v>24</v>
      </c>
      <c r="B654" s="145" t="s">
        <v>25</v>
      </c>
      <c r="C654" s="146" t="s">
        <v>17</v>
      </c>
      <c r="D654" s="146" t="s">
        <v>18</v>
      </c>
      <c r="E654" s="147" t="n">
        <v>2.42</v>
      </c>
      <c r="F654" s="147" t="n">
        <v>23.08</v>
      </c>
      <c r="G654" s="148" t="n">
        <f aca="false">F654*E654</f>
        <v>55.8536</v>
      </c>
      <c r="H654" s="149" t="n">
        <f aca="false">G654/$G$784</f>
        <v>4.2277873916416E-005</v>
      </c>
      <c r="I654" s="150" t="n">
        <f aca="false">H654+I653</f>
        <v>0.997288300046406</v>
      </c>
    </row>
    <row r="655" customFormat="false" ht="51" hidden="false" customHeight="false" outlineLevel="0" collapsed="false">
      <c r="A655" s="145" t="s">
        <v>1220</v>
      </c>
      <c r="B655" s="145" t="s">
        <v>692</v>
      </c>
      <c r="C655" s="146" t="s">
        <v>17</v>
      </c>
      <c r="D655" s="146" t="s">
        <v>23</v>
      </c>
      <c r="E655" s="147" t="n">
        <v>9</v>
      </c>
      <c r="F655" s="147" t="n">
        <v>6.19</v>
      </c>
      <c r="G655" s="148" t="n">
        <f aca="false">F655*E655</f>
        <v>55.71</v>
      </c>
      <c r="H655" s="149" t="n">
        <f aca="false">G655/$G$784</f>
        <v>4.21691772040394E-005</v>
      </c>
      <c r="I655" s="150" t="n">
        <f aca="false">H655+I654</f>
        <v>0.99733046922361</v>
      </c>
    </row>
    <row r="656" customFormat="false" ht="63.75" hidden="false" customHeight="false" outlineLevel="0" collapsed="false">
      <c r="A656" s="145" t="s">
        <v>1199</v>
      </c>
      <c r="B656" s="145" t="s">
        <v>1200</v>
      </c>
      <c r="C656" s="146" t="s">
        <v>17</v>
      </c>
      <c r="D656" s="146" t="s">
        <v>23</v>
      </c>
      <c r="E656" s="147" t="n">
        <v>3</v>
      </c>
      <c r="F656" s="147" t="n">
        <v>18.34</v>
      </c>
      <c r="G656" s="148" t="n">
        <f aca="false">F656*E656</f>
        <v>55.02</v>
      </c>
      <c r="H656" s="149" t="n">
        <f aca="false">G656/$G$784</f>
        <v>4.16468879871881E-005</v>
      </c>
      <c r="I656" s="150" t="n">
        <f aca="false">H656+I655</f>
        <v>0.997372116111597</v>
      </c>
    </row>
    <row r="657" customFormat="false" ht="25.5" hidden="false" customHeight="false" outlineLevel="0" collapsed="false">
      <c r="A657" s="145" t="s">
        <v>404</v>
      </c>
      <c r="B657" s="145" t="s">
        <v>405</v>
      </c>
      <c r="C657" s="146" t="s">
        <v>17</v>
      </c>
      <c r="D657" s="146" t="s">
        <v>23</v>
      </c>
      <c r="E657" s="147" t="n">
        <v>3</v>
      </c>
      <c r="F657" s="147" t="n">
        <v>18.06</v>
      </c>
      <c r="G657" s="148" t="n">
        <f aca="false">F657*E657</f>
        <v>54.18</v>
      </c>
      <c r="H657" s="149" t="n">
        <f aca="false">G657/$G$784</f>
        <v>4.10110576362387E-005</v>
      </c>
      <c r="I657" s="150" t="n">
        <f aca="false">H657+I656</f>
        <v>0.997413127169233</v>
      </c>
    </row>
    <row r="658" customFormat="false" ht="51" hidden="false" customHeight="false" outlineLevel="0" collapsed="false">
      <c r="A658" s="145" t="s">
        <v>1224</v>
      </c>
      <c r="B658" s="145" t="s">
        <v>1225</v>
      </c>
      <c r="C658" s="146" t="s">
        <v>17</v>
      </c>
      <c r="D658" s="146" t="s">
        <v>23</v>
      </c>
      <c r="E658" s="147" t="n">
        <v>4</v>
      </c>
      <c r="F658" s="147" t="n">
        <v>13.54</v>
      </c>
      <c r="G658" s="148" t="n">
        <f aca="false">F658*E658</f>
        <v>54.16</v>
      </c>
      <c r="H658" s="149" t="n">
        <f aca="false">G658/$G$784</f>
        <v>4.09959188183589E-005</v>
      </c>
      <c r="I658" s="150" t="n">
        <f aca="false">H658+I657</f>
        <v>0.997454123088051</v>
      </c>
    </row>
    <row r="659" customFormat="false" ht="38.25" hidden="false" customHeight="false" outlineLevel="0" collapsed="false">
      <c r="A659" s="145" t="s">
        <v>260</v>
      </c>
      <c r="B659" s="145" t="s">
        <v>261</v>
      </c>
      <c r="C659" s="146" t="s">
        <v>17</v>
      </c>
      <c r="D659" s="146" t="s">
        <v>23</v>
      </c>
      <c r="E659" s="147" t="n">
        <v>1</v>
      </c>
      <c r="F659" s="147" t="n">
        <v>52.73</v>
      </c>
      <c r="G659" s="148" t="n">
        <f aca="false">F659*E659</f>
        <v>52.73</v>
      </c>
      <c r="H659" s="149" t="n">
        <f aca="false">G659/$G$784</f>
        <v>3.99134933399569E-005</v>
      </c>
      <c r="I659" s="150" t="n">
        <f aca="false">H659+I658</f>
        <v>0.997494036581391</v>
      </c>
    </row>
    <row r="660" customFormat="false" ht="25.5" hidden="false" customHeight="false" outlineLevel="0" collapsed="false">
      <c r="A660" s="145" t="s">
        <v>863</v>
      </c>
      <c r="B660" s="145" t="s">
        <v>107</v>
      </c>
      <c r="C660" s="146" t="s">
        <v>17</v>
      </c>
      <c r="D660" s="146" t="s">
        <v>28</v>
      </c>
      <c r="E660" s="147" t="n">
        <v>1.27</v>
      </c>
      <c r="F660" s="147" t="n">
        <v>40.17</v>
      </c>
      <c r="G660" s="148" t="n">
        <f aca="false">F660*E660</f>
        <v>51.0159</v>
      </c>
      <c r="H660" s="149" t="n">
        <f aca="false">G660/$G$784</f>
        <v>3.86160209535731E-005</v>
      </c>
      <c r="I660" s="150" t="n">
        <f aca="false">H660+I659</f>
        <v>0.997532652602345</v>
      </c>
    </row>
    <row r="661" customFormat="false" ht="38.25" hidden="false" customHeight="false" outlineLevel="0" collapsed="false">
      <c r="A661" s="145" t="s">
        <v>701</v>
      </c>
      <c r="B661" s="145" t="s">
        <v>702</v>
      </c>
      <c r="C661" s="146" t="s">
        <v>17</v>
      </c>
      <c r="D661" s="146" t="s">
        <v>49</v>
      </c>
      <c r="E661" s="147" t="n">
        <v>6</v>
      </c>
      <c r="F661" s="147" t="n">
        <v>8.5</v>
      </c>
      <c r="G661" s="148" t="n">
        <f aca="false">F661*E661</f>
        <v>51</v>
      </c>
      <c r="H661" s="149" t="n">
        <f aca="false">G661/$G$784</f>
        <v>3.86039855933587E-005</v>
      </c>
      <c r="I661" s="150" t="n">
        <f aca="false">H661+I660</f>
        <v>0.997571256587938</v>
      </c>
    </row>
    <row r="662" customFormat="false" ht="51" hidden="false" customHeight="false" outlineLevel="0" collapsed="false">
      <c r="A662" s="145" t="s">
        <v>1232</v>
      </c>
      <c r="B662" s="145" t="s">
        <v>704</v>
      </c>
      <c r="C662" s="146" t="s">
        <v>17</v>
      </c>
      <c r="D662" s="146" t="s">
        <v>23</v>
      </c>
      <c r="E662" s="147" t="n">
        <v>10</v>
      </c>
      <c r="F662" s="147" t="n">
        <v>5.1</v>
      </c>
      <c r="G662" s="148" t="n">
        <f aca="false">F662*E662</f>
        <v>51</v>
      </c>
      <c r="H662" s="149" t="n">
        <f aca="false">G662/$G$784</f>
        <v>3.86039855933587E-005</v>
      </c>
      <c r="I662" s="150" t="n">
        <f aca="false">H662+I661</f>
        <v>0.997609860573532</v>
      </c>
    </row>
    <row r="663" customFormat="false" ht="25.5" hidden="false" customHeight="false" outlineLevel="0" collapsed="false">
      <c r="A663" s="145" t="s">
        <v>1140</v>
      </c>
      <c r="B663" s="145" t="s">
        <v>395</v>
      </c>
      <c r="C663" s="146" t="s">
        <v>17</v>
      </c>
      <c r="D663" s="146" t="s">
        <v>23</v>
      </c>
      <c r="E663" s="147" t="n">
        <v>2</v>
      </c>
      <c r="F663" s="147" t="n">
        <v>25.42</v>
      </c>
      <c r="G663" s="148" t="n">
        <f aca="false">F663*E663</f>
        <v>50.84</v>
      </c>
      <c r="H663" s="149" t="n">
        <f aca="false">G663/$G$784</f>
        <v>3.84828750503207E-005</v>
      </c>
      <c r="I663" s="150" t="n">
        <f aca="false">H663+I662</f>
        <v>0.997648343448582</v>
      </c>
    </row>
    <row r="664" customFormat="false" ht="38.25" hidden="false" customHeight="false" outlineLevel="0" collapsed="false">
      <c r="A664" s="145" t="s">
        <v>739</v>
      </c>
      <c r="B664" s="145" t="s">
        <v>740</v>
      </c>
      <c r="C664" s="146" t="s">
        <v>17</v>
      </c>
      <c r="D664" s="146" t="s">
        <v>23</v>
      </c>
      <c r="E664" s="147" t="n">
        <v>6</v>
      </c>
      <c r="F664" s="147" t="n">
        <v>8.44</v>
      </c>
      <c r="G664" s="148" t="n">
        <f aca="false">F664*E664</f>
        <v>50.64</v>
      </c>
      <c r="H664" s="149" t="n">
        <f aca="false">G664/$G$784</f>
        <v>3.83314868715232E-005</v>
      </c>
      <c r="I664" s="150" t="n">
        <f aca="false">H664+I663</f>
        <v>0.997686674935454</v>
      </c>
    </row>
    <row r="665" customFormat="false" ht="25.5" hidden="false" customHeight="false" outlineLevel="0" collapsed="false">
      <c r="A665" s="145" t="s">
        <v>288</v>
      </c>
      <c r="B665" s="145" t="s">
        <v>289</v>
      </c>
      <c r="C665" s="146" t="s">
        <v>17</v>
      </c>
      <c r="D665" s="146" t="s">
        <v>23</v>
      </c>
      <c r="E665" s="147" t="n">
        <v>2</v>
      </c>
      <c r="F665" s="147" t="n">
        <v>24.84</v>
      </c>
      <c r="G665" s="148" t="n">
        <f aca="false">F665*E665</f>
        <v>49.68</v>
      </c>
      <c r="H665" s="149" t="n">
        <f aca="false">G665/$G$784</f>
        <v>3.76048236132953E-005</v>
      </c>
      <c r="I665" s="150" t="n">
        <f aca="false">H665+I664</f>
        <v>0.997724279759067</v>
      </c>
    </row>
    <row r="666" customFormat="false" ht="25.5" hidden="false" customHeight="false" outlineLevel="0" collapsed="false">
      <c r="A666" s="145" t="s">
        <v>1056</v>
      </c>
      <c r="B666" s="145" t="s">
        <v>285</v>
      </c>
      <c r="C666" s="146" t="s">
        <v>17</v>
      </c>
      <c r="D666" s="146" t="s">
        <v>23</v>
      </c>
      <c r="E666" s="147" t="n">
        <v>2</v>
      </c>
      <c r="F666" s="147" t="n">
        <v>24.84</v>
      </c>
      <c r="G666" s="148" t="n">
        <f aca="false">F666*E666</f>
        <v>49.68</v>
      </c>
      <c r="H666" s="149" t="n">
        <f aca="false">G666/$G$784</f>
        <v>3.76048236132953E-005</v>
      </c>
      <c r="I666" s="150" t="n">
        <f aca="false">H666+I665</f>
        <v>0.99776188458268</v>
      </c>
    </row>
    <row r="667" customFormat="false" ht="51" hidden="false" customHeight="false" outlineLevel="0" collapsed="false">
      <c r="A667" s="145" t="s">
        <v>683</v>
      </c>
      <c r="B667" s="145" t="s">
        <v>684</v>
      </c>
      <c r="C667" s="146" t="s">
        <v>17</v>
      </c>
      <c r="D667" s="146" t="s">
        <v>23</v>
      </c>
      <c r="E667" s="147" t="n">
        <v>2</v>
      </c>
      <c r="F667" s="147" t="n">
        <v>24.57</v>
      </c>
      <c r="G667" s="148" t="n">
        <f aca="false">F667*E667</f>
        <v>49.14</v>
      </c>
      <c r="H667" s="149" t="n">
        <f aca="false">G667/$G$784</f>
        <v>3.71960755305421E-005</v>
      </c>
      <c r="I667" s="150" t="n">
        <f aca="false">H667+I666</f>
        <v>0.99779908065821</v>
      </c>
    </row>
    <row r="668" customFormat="false" ht="25.5" hidden="false" customHeight="false" outlineLevel="0" collapsed="false">
      <c r="A668" s="145" t="s">
        <v>824</v>
      </c>
      <c r="B668" s="145" t="s">
        <v>36</v>
      </c>
      <c r="C668" s="146" t="s">
        <v>17</v>
      </c>
      <c r="D668" s="146" t="s">
        <v>18</v>
      </c>
      <c r="E668" s="147" t="n">
        <v>5.18</v>
      </c>
      <c r="F668" s="147" t="n">
        <v>9.44</v>
      </c>
      <c r="G668" s="148" t="n">
        <f aca="false">F668*E668</f>
        <v>48.8992</v>
      </c>
      <c r="H668" s="149" t="n">
        <f aca="false">G668/$G$784</f>
        <v>3.70138041632699E-005</v>
      </c>
      <c r="I668" s="150" t="n">
        <f aca="false">H668+I667</f>
        <v>0.997836094462374</v>
      </c>
    </row>
    <row r="669" customFormat="false" ht="25.5" hidden="false" customHeight="false" outlineLevel="0" collapsed="false">
      <c r="A669" s="145" t="s">
        <v>830</v>
      </c>
      <c r="B669" s="145" t="s">
        <v>48</v>
      </c>
      <c r="C669" s="146" t="s">
        <v>17</v>
      </c>
      <c r="D669" s="146" t="s">
        <v>49</v>
      </c>
      <c r="E669" s="147" t="n">
        <v>10</v>
      </c>
      <c r="F669" s="147" t="n">
        <v>4.87</v>
      </c>
      <c r="G669" s="148" t="n">
        <f aca="false">F669*E669</f>
        <v>48.7</v>
      </c>
      <c r="H669" s="149" t="n">
        <f aca="false">G669/$G$784</f>
        <v>3.68630215371876E-005</v>
      </c>
      <c r="I669" s="150" t="n">
        <f aca="false">H669+I668</f>
        <v>0.997872957483911</v>
      </c>
    </row>
    <row r="670" customFormat="false" ht="51" hidden="false" customHeight="false" outlineLevel="0" collapsed="false">
      <c r="A670" s="145" t="s">
        <v>697</v>
      </c>
      <c r="B670" s="145" t="s">
        <v>698</v>
      </c>
      <c r="C670" s="146" t="s">
        <v>17</v>
      </c>
      <c r="D670" s="146" t="s">
        <v>23</v>
      </c>
      <c r="E670" s="147" t="n">
        <v>1</v>
      </c>
      <c r="F670" s="147" t="n">
        <v>47.94</v>
      </c>
      <c r="G670" s="148" t="n">
        <f aca="false">F670*E670</f>
        <v>47.94</v>
      </c>
      <c r="H670" s="149" t="n">
        <f aca="false">G670/$G$784</f>
        <v>3.62877464577571E-005</v>
      </c>
      <c r="I670" s="150" t="n">
        <f aca="false">H670+I669</f>
        <v>0.997909245230369</v>
      </c>
    </row>
    <row r="671" customFormat="false" ht="25.5" hidden="false" customHeight="false" outlineLevel="0" collapsed="false">
      <c r="A671" s="145" t="s">
        <v>1067</v>
      </c>
      <c r="B671" s="145" t="s">
        <v>385</v>
      </c>
      <c r="C671" s="146" t="s">
        <v>17</v>
      </c>
      <c r="D671" s="146" t="s">
        <v>23</v>
      </c>
      <c r="E671" s="147" t="n">
        <v>4</v>
      </c>
      <c r="F671" s="147" t="n">
        <v>11.81</v>
      </c>
      <c r="G671" s="148" t="n">
        <f aca="false">F671*E671</f>
        <v>47.24</v>
      </c>
      <c r="H671" s="149" t="n">
        <f aca="false">G671/$G$784</f>
        <v>3.5757887831966E-005</v>
      </c>
      <c r="I671" s="150" t="n">
        <f aca="false">H671+I670</f>
        <v>0.997945003118201</v>
      </c>
    </row>
    <row r="672" customFormat="false" ht="25.5" hidden="false" customHeight="false" outlineLevel="0" collapsed="false">
      <c r="A672" s="145" t="s">
        <v>456</v>
      </c>
      <c r="B672" s="145" t="s">
        <v>457</v>
      </c>
      <c r="C672" s="146" t="s">
        <v>17</v>
      </c>
      <c r="D672" s="146" t="s">
        <v>23</v>
      </c>
      <c r="E672" s="147" t="n">
        <v>7</v>
      </c>
      <c r="F672" s="147" t="n">
        <v>6.67</v>
      </c>
      <c r="G672" s="148" t="n">
        <f aca="false">F672*E672</f>
        <v>46.69</v>
      </c>
      <c r="H672" s="149" t="n">
        <f aca="false">G672/$G$784</f>
        <v>3.53415703402729E-005</v>
      </c>
      <c r="I672" s="150" t="n">
        <f aca="false">H672+I671</f>
        <v>0.997980344688541</v>
      </c>
    </row>
    <row r="673" customFormat="false" ht="25.5" hidden="false" customHeight="false" outlineLevel="0" collapsed="false">
      <c r="A673" s="145" t="s">
        <v>396</v>
      </c>
      <c r="B673" s="145" t="s">
        <v>397</v>
      </c>
      <c r="C673" s="146" t="s">
        <v>17</v>
      </c>
      <c r="D673" s="146" t="s">
        <v>23</v>
      </c>
      <c r="E673" s="147" t="n">
        <v>4</v>
      </c>
      <c r="F673" s="147" t="n">
        <v>11.45</v>
      </c>
      <c r="G673" s="148" t="n">
        <f aca="false">F673*E673</f>
        <v>45.8</v>
      </c>
      <c r="H673" s="149" t="n">
        <f aca="false">G673/$G$784</f>
        <v>3.46678929446241E-005</v>
      </c>
      <c r="I673" s="150" t="n">
        <f aca="false">H673+I672</f>
        <v>0.998015012581486</v>
      </c>
    </row>
    <row r="674" customFormat="false" ht="38.25" hidden="false" customHeight="false" outlineLevel="0" collapsed="false">
      <c r="A674" s="145" t="s">
        <v>639</v>
      </c>
      <c r="B674" s="145" t="s">
        <v>640</v>
      </c>
      <c r="C674" s="146" t="s">
        <v>17</v>
      </c>
      <c r="D674" s="146" t="s">
        <v>23</v>
      </c>
      <c r="E674" s="147" t="n">
        <v>8</v>
      </c>
      <c r="F674" s="147" t="n">
        <v>5.68</v>
      </c>
      <c r="G674" s="148" t="n">
        <f aca="false">F674*E674</f>
        <v>45.44</v>
      </c>
      <c r="H674" s="149" t="n">
        <f aca="false">G674/$G$784</f>
        <v>3.43953942227886E-005</v>
      </c>
      <c r="I674" s="150" t="n">
        <f aca="false">H674+I673</f>
        <v>0.998049407975708</v>
      </c>
    </row>
    <row r="675" customFormat="false" ht="63.75" hidden="false" customHeight="false" outlineLevel="0" collapsed="false">
      <c r="A675" s="145" t="s">
        <v>1201</v>
      </c>
      <c r="B675" s="145" t="s">
        <v>664</v>
      </c>
      <c r="C675" s="146" t="s">
        <v>17</v>
      </c>
      <c r="D675" s="146" t="s">
        <v>23</v>
      </c>
      <c r="E675" s="147" t="n">
        <v>2</v>
      </c>
      <c r="F675" s="147" t="n">
        <v>22.24</v>
      </c>
      <c r="G675" s="148" t="n">
        <f aca="false">F675*E675</f>
        <v>44.48</v>
      </c>
      <c r="H675" s="149" t="n">
        <f aca="false">G675/$G$784</f>
        <v>3.36687309645607E-005</v>
      </c>
      <c r="I675" s="150" t="n">
        <f aca="false">H675+I674</f>
        <v>0.998083076706673</v>
      </c>
    </row>
    <row r="676" customFormat="false" ht="25.5" hidden="false" customHeight="false" outlineLevel="0" collapsed="false">
      <c r="A676" s="145" t="s">
        <v>1143</v>
      </c>
      <c r="B676" s="145" t="s">
        <v>403</v>
      </c>
      <c r="C676" s="146" t="s">
        <v>17</v>
      </c>
      <c r="D676" s="146" t="s">
        <v>23</v>
      </c>
      <c r="E676" s="147" t="n">
        <v>2</v>
      </c>
      <c r="F676" s="147" t="n">
        <v>21.68</v>
      </c>
      <c r="G676" s="148" t="n">
        <f aca="false">F676*E676</f>
        <v>43.36</v>
      </c>
      <c r="H676" s="149" t="n">
        <f aca="false">G676/$G$784</f>
        <v>3.28209571632947E-005</v>
      </c>
      <c r="I676" s="150" t="n">
        <f aca="false">H676+I675</f>
        <v>0.998115897663836</v>
      </c>
    </row>
    <row r="677" customFormat="false" ht="25.5" hidden="false" customHeight="false" outlineLevel="0" collapsed="false">
      <c r="A677" s="145" t="s">
        <v>491</v>
      </c>
      <c r="B677" s="145" t="s">
        <v>459</v>
      </c>
      <c r="C677" s="146" t="s">
        <v>17</v>
      </c>
      <c r="D677" s="146" t="s">
        <v>23</v>
      </c>
      <c r="E677" s="147" t="n">
        <v>6</v>
      </c>
      <c r="F677" s="147" t="n">
        <v>7.2</v>
      </c>
      <c r="G677" s="148" t="n">
        <f aca="false">F677*E677</f>
        <v>43.2</v>
      </c>
      <c r="H677" s="149" t="n">
        <f aca="false">G677/$G$784</f>
        <v>3.26998466202568E-005</v>
      </c>
      <c r="I677" s="150" t="n">
        <f aca="false">H677+I676</f>
        <v>0.998148597510456</v>
      </c>
    </row>
    <row r="678" customFormat="false" ht="38.25" hidden="false" customHeight="false" outlineLevel="0" collapsed="false">
      <c r="A678" s="145" t="s">
        <v>1157</v>
      </c>
      <c r="B678" s="145" t="s">
        <v>569</v>
      </c>
      <c r="C678" s="146" t="s">
        <v>17</v>
      </c>
      <c r="D678" s="146" t="s">
        <v>23</v>
      </c>
      <c r="E678" s="147" t="n">
        <v>2</v>
      </c>
      <c r="F678" s="147" t="n">
        <v>21.11</v>
      </c>
      <c r="G678" s="148" t="n">
        <f aca="false">F678*E678</f>
        <v>42.22</v>
      </c>
      <c r="H678" s="149" t="n">
        <f aca="false">G678/$G$784</f>
        <v>3.19580445441491E-005</v>
      </c>
      <c r="I678" s="150" t="n">
        <f aca="false">H678+I677</f>
        <v>0.998180555555001</v>
      </c>
    </row>
    <row r="679" customFormat="false" ht="38.25" hidden="false" customHeight="false" outlineLevel="0" collapsed="false">
      <c r="A679" s="145" t="s">
        <v>1267</v>
      </c>
      <c r="B679" s="145" t="s">
        <v>740</v>
      </c>
      <c r="C679" s="146" t="s">
        <v>17</v>
      </c>
      <c r="D679" s="146" t="s">
        <v>23</v>
      </c>
      <c r="E679" s="147" t="n">
        <v>5</v>
      </c>
      <c r="F679" s="147" t="n">
        <v>8.44</v>
      </c>
      <c r="G679" s="148" t="n">
        <f aca="false">F679*E679</f>
        <v>42.2</v>
      </c>
      <c r="H679" s="149" t="n">
        <f aca="false">G679/$G$784</f>
        <v>3.19429057262693E-005</v>
      </c>
      <c r="I679" s="150" t="n">
        <f aca="false">H679+I678</f>
        <v>0.998212498460727</v>
      </c>
    </row>
    <row r="680" customFormat="false" ht="25.5" hidden="false" customHeight="false" outlineLevel="0" collapsed="false">
      <c r="A680" s="145" t="s">
        <v>1091</v>
      </c>
      <c r="B680" s="145" t="s">
        <v>381</v>
      </c>
      <c r="C680" s="146" t="s">
        <v>17</v>
      </c>
      <c r="D680" s="146" t="s">
        <v>23</v>
      </c>
      <c r="E680" s="147" t="n">
        <v>3</v>
      </c>
      <c r="F680" s="147" t="n">
        <v>13.94</v>
      </c>
      <c r="G680" s="148" t="n">
        <f aca="false">F680*E680</f>
        <v>41.82</v>
      </c>
      <c r="H680" s="149" t="n">
        <f aca="false">G680/$G$784</f>
        <v>3.16552681865541E-005</v>
      </c>
      <c r="I680" s="150" t="n">
        <f aca="false">H680+I679</f>
        <v>0.998244153728913</v>
      </c>
    </row>
    <row r="681" customFormat="false" ht="38.25" hidden="false" customHeight="false" outlineLevel="0" collapsed="false">
      <c r="A681" s="145" t="s">
        <v>1084</v>
      </c>
      <c r="B681" s="145" t="s">
        <v>429</v>
      </c>
      <c r="C681" s="146" t="s">
        <v>17</v>
      </c>
      <c r="D681" s="146" t="s">
        <v>23</v>
      </c>
      <c r="E681" s="147" t="n">
        <v>2</v>
      </c>
      <c r="F681" s="147" t="n">
        <v>20.58</v>
      </c>
      <c r="G681" s="148" t="n">
        <f aca="false">F681*E681</f>
        <v>41.16</v>
      </c>
      <c r="H681" s="149" t="n">
        <f aca="false">G681/$G$784</f>
        <v>3.11556871965224E-005</v>
      </c>
      <c r="I681" s="150" t="n">
        <f aca="false">H681+I680</f>
        <v>0.99827530941611</v>
      </c>
    </row>
    <row r="682" customFormat="false" ht="38.25" hidden="false" customHeight="false" outlineLevel="0" collapsed="false">
      <c r="A682" s="145" t="s">
        <v>574</v>
      </c>
      <c r="B682" s="145" t="s">
        <v>575</v>
      </c>
      <c r="C682" s="146" t="s">
        <v>17</v>
      </c>
      <c r="D682" s="146" t="s">
        <v>23</v>
      </c>
      <c r="E682" s="147" t="n">
        <v>4</v>
      </c>
      <c r="F682" s="147" t="n">
        <v>9.84</v>
      </c>
      <c r="G682" s="148" t="n">
        <f aca="false">F682*E682</f>
        <v>39.36</v>
      </c>
      <c r="H682" s="149" t="n">
        <f aca="false">G682/$G$784</f>
        <v>2.9793193587345E-005</v>
      </c>
      <c r="I682" s="150" t="n">
        <f aca="false">H682+I681</f>
        <v>0.998305102609697</v>
      </c>
    </row>
    <row r="683" customFormat="false" ht="38.25" hidden="false" customHeight="false" outlineLevel="0" collapsed="false">
      <c r="A683" s="145" t="s">
        <v>1161</v>
      </c>
      <c r="B683" s="145" t="s">
        <v>575</v>
      </c>
      <c r="C683" s="146" t="s">
        <v>17</v>
      </c>
      <c r="D683" s="146" t="s">
        <v>23</v>
      </c>
      <c r="E683" s="147" t="n">
        <v>4</v>
      </c>
      <c r="F683" s="147" t="n">
        <v>9.84</v>
      </c>
      <c r="G683" s="148" t="n">
        <f aca="false">F683*E683</f>
        <v>39.36</v>
      </c>
      <c r="H683" s="149" t="n">
        <f aca="false">G683/$G$784</f>
        <v>2.9793193587345E-005</v>
      </c>
      <c r="I683" s="150" t="n">
        <f aca="false">H683+I682</f>
        <v>0.998334895803285</v>
      </c>
    </row>
    <row r="684" customFormat="false" ht="25.5" hidden="false" customHeight="false" outlineLevel="0" collapsed="false">
      <c r="A684" s="145" t="s">
        <v>47</v>
      </c>
      <c r="B684" s="145" t="s">
        <v>48</v>
      </c>
      <c r="C684" s="146" t="s">
        <v>17</v>
      </c>
      <c r="D684" s="146" t="s">
        <v>49</v>
      </c>
      <c r="E684" s="147" t="n">
        <v>8</v>
      </c>
      <c r="F684" s="147" t="n">
        <v>4.87</v>
      </c>
      <c r="G684" s="148" t="n">
        <f aca="false">F684*E684</f>
        <v>38.96</v>
      </c>
      <c r="H684" s="149" t="n">
        <f aca="false">G684/$G$784</f>
        <v>2.94904172297501E-005</v>
      </c>
      <c r="I684" s="150" t="n">
        <f aca="false">H684+I683</f>
        <v>0.998364386220514</v>
      </c>
    </row>
    <row r="685" customFormat="false" ht="38.25" hidden="false" customHeight="false" outlineLevel="0" collapsed="false">
      <c r="A685" s="145" t="s">
        <v>446</v>
      </c>
      <c r="B685" s="145" t="s">
        <v>447</v>
      </c>
      <c r="C685" s="146" t="s">
        <v>17</v>
      </c>
      <c r="D685" s="146" t="s">
        <v>23</v>
      </c>
      <c r="E685" s="147" t="n">
        <v>3</v>
      </c>
      <c r="F685" s="147" t="n">
        <v>12.94</v>
      </c>
      <c r="G685" s="148" t="n">
        <f aca="false">F685*E685</f>
        <v>38.82</v>
      </c>
      <c r="H685" s="149" t="n">
        <f aca="false">G685/$G$784</f>
        <v>2.93844455045918E-005</v>
      </c>
      <c r="I685" s="150" t="n">
        <f aca="false">H685+I684</f>
        <v>0.998393770666019</v>
      </c>
    </row>
    <row r="686" customFormat="false" ht="63.75" hidden="false" customHeight="false" outlineLevel="0" collapsed="false">
      <c r="A686" s="145" t="s">
        <v>1188</v>
      </c>
      <c r="B686" s="145" t="s">
        <v>654</v>
      </c>
      <c r="C686" s="146" t="s">
        <v>17</v>
      </c>
      <c r="D686" s="146" t="s">
        <v>23</v>
      </c>
      <c r="E686" s="147" t="n">
        <v>2</v>
      </c>
      <c r="F686" s="147" t="n">
        <v>19.41</v>
      </c>
      <c r="G686" s="148" t="n">
        <f aca="false">F686*E686</f>
        <v>38.82</v>
      </c>
      <c r="H686" s="149" t="n">
        <f aca="false">G686/$G$784</f>
        <v>2.93844455045918E-005</v>
      </c>
      <c r="I686" s="150" t="n">
        <f aca="false">H686+I685</f>
        <v>0.998423155111523</v>
      </c>
    </row>
    <row r="687" customFormat="false" ht="51" hidden="false" customHeight="false" outlineLevel="0" collapsed="false">
      <c r="A687" s="145" t="s">
        <v>1156</v>
      </c>
      <c r="B687" s="145" t="s">
        <v>421</v>
      </c>
      <c r="C687" s="146" t="s">
        <v>17</v>
      </c>
      <c r="D687" s="146" t="s">
        <v>23</v>
      </c>
      <c r="E687" s="147" t="n">
        <v>3</v>
      </c>
      <c r="F687" s="147" t="n">
        <v>12.68</v>
      </c>
      <c r="G687" s="148" t="n">
        <f aca="false">F687*E687</f>
        <v>38.04</v>
      </c>
      <c r="H687" s="149" t="n">
        <f aca="false">G687/$G$784</f>
        <v>2.87940316072816E-005</v>
      </c>
      <c r="I687" s="150" t="n">
        <f aca="false">H687+I686</f>
        <v>0.998451949143131</v>
      </c>
    </row>
    <row r="688" customFormat="false" ht="38.25" hidden="false" customHeight="false" outlineLevel="0" collapsed="false">
      <c r="A688" s="145" t="s">
        <v>1129</v>
      </c>
      <c r="B688" s="145" t="s">
        <v>415</v>
      </c>
      <c r="C688" s="146" t="s">
        <v>17</v>
      </c>
      <c r="D688" s="146" t="s">
        <v>49</v>
      </c>
      <c r="E688" s="147" t="n">
        <v>4</v>
      </c>
      <c r="F688" s="147" t="n">
        <v>9.43</v>
      </c>
      <c r="G688" s="148" t="n">
        <f aca="false">F688*E688</f>
        <v>37.72</v>
      </c>
      <c r="H688" s="149" t="n">
        <f aca="false">G688/$G$784</f>
        <v>2.85518105212057E-005</v>
      </c>
      <c r="I688" s="150" t="n">
        <f aca="false">H688+I687</f>
        <v>0.998480500953652</v>
      </c>
    </row>
    <row r="689" customFormat="false" ht="25.5" hidden="false" customHeight="false" outlineLevel="0" collapsed="false">
      <c r="A689" s="145" t="s">
        <v>510</v>
      </c>
      <c r="B689" s="145" t="s">
        <v>393</v>
      </c>
      <c r="C689" s="146" t="s">
        <v>17</v>
      </c>
      <c r="D689" s="146" t="s">
        <v>23</v>
      </c>
      <c r="E689" s="147" t="n">
        <v>2</v>
      </c>
      <c r="F689" s="147" t="n">
        <v>18.69</v>
      </c>
      <c r="G689" s="148" t="n">
        <f aca="false">F689*E689</f>
        <v>37.38</v>
      </c>
      <c r="H689" s="149" t="n">
        <f aca="false">G689/$G$784</f>
        <v>2.82944506172499E-005</v>
      </c>
      <c r="I689" s="150" t="n">
        <f aca="false">H689+I688</f>
        <v>0.998508795404269</v>
      </c>
    </row>
    <row r="690" customFormat="false" ht="38.25" hidden="false" customHeight="false" outlineLevel="0" collapsed="false">
      <c r="A690" s="145" t="s">
        <v>562</v>
      </c>
      <c r="B690" s="145" t="s">
        <v>417</v>
      </c>
      <c r="C690" s="146" t="s">
        <v>17</v>
      </c>
      <c r="D690" s="146" t="s">
        <v>49</v>
      </c>
      <c r="E690" s="147" t="n">
        <v>3</v>
      </c>
      <c r="F690" s="147" t="n">
        <v>12.06</v>
      </c>
      <c r="G690" s="148" t="n">
        <f aca="false">F690*E690</f>
        <v>36.18</v>
      </c>
      <c r="H690" s="149" t="n">
        <f aca="false">G690/$G$784</f>
        <v>2.7386121544465E-005</v>
      </c>
      <c r="I690" s="150" t="n">
        <f aca="false">H690+I689</f>
        <v>0.998536181525814</v>
      </c>
    </row>
    <row r="691" customFormat="false" ht="38.25" hidden="false" customHeight="false" outlineLevel="0" collapsed="false">
      <c r="A691" s="145" t="s">
        <v>430</v>
      </c>
      <c r="B691" s="145" t="s">
        <v>431</v>
      </c>
      <c r="C691" s="146" t="s">
        <v>17</v>
      </c>
      <c r="D691" s="146" t="s">
        <v>23</v>
      </c>
      <c r="E691" s="147" t="n">
        <v>5</v>
      </c>
      <c r="F691" s="147" t="n">
        <v>7.19</v>
      </c>
      <c r="G691" s="148" t="n">
        <f aca="false">F691*E691</f>
        <v>35.95</v>
      </c>
      <c r="H691" s="149" t="n">
        <f aca="false">G691/$G$784</f>
        <v>2.72120251388479E-005</v>
      </c>
      <c r="I691" s="150" t="n">
        <f aca="false">H691+I690</f>
        <v>0.998563393550953</v>
      </c>
    </row>
    <row r="692" customFormat="false" ht="38.25" hidden="false" customHeight="false" outlineLevel="0" collapsed="false">
      <c r="A692" s="145" t="s">
        <v>481</v>
      </c>
      <c r="B692" s="145" t="s">
        <v>431</v>
      </c>
      <c r="C692" s="146" t="s">
        <v>17</v>
      </c>
      <c r="D692" s="146" t="s">
        <v>23</v>
      </c>
      <c r="E692" s="147" t="n">
        <v>5</v>
      </c>
      <c r="F692" s="147" t="n">
        <v>7.19</v>
      </c>
      <c r="G692" s="148" t="n">
        <f aca="false">F692*E692</f>
        <v>35.95</v>
      </c>
      <c r="H692" s="149" t="n">
        <f aca="false">G692/$G$784</f>
        <v>2.72120251388479E-005</v>
      </c>
      <c r="I692" s="150" t="n">
        <f aca="false">H692+I691</f>
        <v>0.998590605576092</v>
      </c>
    </row>
    <row r="693" customFormat="false" ht="25.5" hidden="false" customHeight="false" outlineLevel="0" collapsed="false">
      <c r="A693" s="145" t="s">
        <v>589</v>
      </c>
      <c r="B693" s="145" t="s">
        <v>463</v>
      </c>
      <c r="C693" s="146" t="s">
        <v>17</v>
      </c>
      <c r="D693" s="146" t="s">
        <v>23</v>
      </c>
      <c r="E693" s="147" t="n">
        <v>6</v>
      </c>
      <c r="F693" s="147" t="n">
        <v>5.94</v>
      </c>
      <c r="G693" s="148" t="n">
        <f aca="false">F693*E693</f>
        <v>35.64</v>
      </c>
      <c r="H693" s="149" t="n">
        <f aca="false">G693/$G$784</f>
        <v>2.69773734617118E-005</v>
      </c>
      <c r="I693" s="150" t="n">
        <f aca="false">H693+I692</f>
        <v>0.998617582949553</v>
      </c>
    </row>
    <row r="694" customFormat="false" ht="25.5" hidden="false" customHeight="false" outlineLevel="0" collapsed="false">
      <c r="A694" s="145" t="s">
        <v>509</v>
      </c>
      <c r="B694" s="145" t="s">
        <v>385</v>
      </c>
      <c r="C694" s="146" t="s">
        <v>17</v>
      </c>
      <c r="D694" s="146" t="s">
        <v>23</v>
      </c>
      <c r="E694" s="147" t="n">
        <v>3</v>
      </c>
      <c r="F694" s="147" t="n">
        <v>11.81</v>
      </c>
      <c r="G694" s="148" t="n">
        <f aca="false">F694*E694</f>
        <v>35.43</v>
      </c>
      <c r="H694" s="149" t="n">
        <f aca="false">G694/$G$784</f>
        <v>2.68184158739745E-005</v>
      </c>
      <c r="I694" s="150" t="n">
        <f aca="false">H694+I693</f>
        <v>0.998644401365427</v>
      </c>
    </row>
    <row r="695" customFormat="false" ht="25.5" hidden="false" customHeight="false" outlineLevel="0" collapsed="false">
      <c r="A695" s="145" t="s">
        <v>1125</v>
      </c>
      <c r="B695" s="145" t="s">
        <v>385</v>
      </c>
      <c r="C695" s="146" t="s">
        <v>17</v>
      </c>
      <c r="D695" s="146" t="s">
        <v>23</v>
      </c>
      <c r="E695" s="147" t="n">
        <v>3</v>
      </c>
      <c r="F695" s="147" t="n">
        <v>11.81</v>
      </c>
      <c r="G695" s="148" t="n">
        <f aca="false">F695*E695</f>
        <v>35.43</v>
      </c>
      <c r="H695" s="149" t="n">
        <f aca="false">G695/$G$784</f>
        <v>2.68184158739745E-005</v>
      </c>
      <c r="I695" s="150" t="n">
        <f aca="false">H695+I694</f>
        <v>0.998671219781301</v>
      </c>
    </row>
    <row r="696" customFormat="false" ht="38.25" hidden="false" customHeight="false" outlineLevel="0" collapsed="false">
      <c r="A696" s="145" t="s">
        <v>434</v>
      </c>
      <c r="B696" s="145" t="s">
        <v>435</v>
      </c>
      <c r="C696" s="146" t="s">
        <v>17</v>
      </c>
      <c r="D696" s="146" t="s">
        <v>23</v>
      </c>
      <c r="E696" s="147" t="n">
        <v>2</v>
      </c>
      <c r="F696" s="147" t="n">
        <v>17.09</v>
      </c>
      <c r="G696" s="148" t="n">
        <f aca="false">F696*E696</f>
        <v>34.18</v>
      </c>
      <c r="H696" s="149" t="n">
        <f aca="false">G696/$G$784</f>
        <v>2.58722397564902E-005</v>
      </c>
      <c r="I696" s="150" t="n">
        <f aca="false">H696+I695</f>
        <v>0.998697092021058</v>
      </c>
    </row>
    <row r="697" customFormat="false" ht="38.25" hidden="false" customHeight="false" outlineLevel="0" collapsed="false">
      <c r="A697" s="145" t="s">
        <v>527</v>
      </c>
      <c r="B697" s="145" t="s">
        <v>528</v>
      </c>
      <c r="C697" s="146" t="s">
        <v>17</v>
      </c>
      <c r="D697" s="146" t="s">
        <v>49</v>
      </c>
      <c r="E697" s="147" t="n">
        <v>7</v>
      </c>
      <c r="F697" s="147" t="n">
        <v>4.8</v>
      </c>
      <c r="G697" s="148" t="n">
        <f aca="false">F697*E697</f>
        <v>33.6</v>
      </c>
      <c r="H697" s="149" t="n">
        <f aca="false">G697/$G$784</f>
        <v>2.54332140379775E-005</v>
      </c>
      <c r="I697" s="150" t="n">
        <f aca="false">H697+I696</f>
        <v>0.998722525235096</v>
      </c>
    </row>
    <row r="698" customFormat="false" ht="51" hidden="false" customHeight="false" outlineLevel="0" collapsed="false">
      <c r="A698" s="145" t="s">
        <v>693</v>
      </c>
      <c r="B698" s="145" t="s">
        <v>694</v>
      </c>
      <c r="C698" s="146" t="s">
        <v>17</v>
      </c>
      <c r="D698" s="146" t="s">
        <v>23</v>
      </c>
      <c r="E698" s="147" t="n">
        <v>4</v>
      </c>
      <c r="F698" s="147" t="n">
        <v>8.29</v>
      </c>
      <c r="G698" s="148" t="n">
        <f aca="false">F698*E698</f>
        <v>33.16</v>
      </c>
      <c r="H698" s="149" t="n">
        <f aca="false">G698/$G$784</f>
        <v>2.5100160044623E-005</v>
      </c>
      <c r="I698" s="150" t="n">
        <f aca="false">H698+I697</f>
        <v>0.99874762539514</v>
      </c>
    </row>
    <row r="699" customFormat="false" ht="51" hidden="false" customHeight="false" outlineLevel="0" collapsed="false">
      <c r="A699" s="145" t="s">
        <v>1223</v>
      </c>
      <c r="B699" s="145" t="s">
        <v>694</v>
      </c>
      <c r="C699" s="146" t="s">
        <v>17</v>
      </c>
      <c r="D699" s="146" t="s">
        <v>23</v>
      </c>
      <c r="E699" s="147" t="n">
        <v>4</v>
      </c>
      <c r="F699" s="147" t="n">
        <v>8.29</v>
      </c>
      <c r="G699" s="148" t="n">
        <f aca="false">F699*E699</f>
        <v>33.16</v>
      </c>
      <c r="H699" s="149" t="n">
        <f aca="false">G699/$G$784</f>
        <v>2.5100160044623E-005</v>
      </c>
      <c r="I699" s="150" t="n">
        <f aca="false">H699+I698</f>
        <v>0.998772725555185</v>
      </c>
    </row>
    <row r="700" customFormat="false" ht="25.5" hidden="false" customHeight="false" outlineLevel="0" collapsed="false">
      <c r="A700" s="145" t="s">
        <v>549</v>
      </c>
      <c r="B700" s="145" t="s">
        <v>401</v>
      </c>
      <c r="C700" s="146" t="s">
        <v>17</v>
      </c>
      <c r="D700" s="146" t="s">
        <v>23</v>
      </c>
      <c r="E700" s="147" t="n">
        <v>3</v>
      </c>
      <c r="F700" s="147" t="n">
        <v>10.83</v>
      </c>
      <c r="G700" s="148" t="n">
        <f aca="false">F700*E700</f>
        <v>32.49</v>
      </c>
      <c r="H700" s="149" t="n">
        <f aca="false">G700/$G$784</f>
        <v>2.45930096456514E-005</v>
      </c>
      <c r="I700" s="150" t="n">
        <f aca="false">H700+I699</f>
        <v>0.998797318564831</v>
      </c>
    </row>
    <row r="701" customFormat="false" ht="25.5" hidden="false" customHeight="false" outlineLevel="0" collapsed="false">
      <c r="A701" s="145" t="s">
        <v>1101</v>
      </c>
      <c r="B701" s="145" t="s">
        <v>401</v>
      </c>
      <c r="C701" s="146" t="s">
        <v>17</v>
      </c>
      <c r="D701" s="146" t="s">
        <v>23</v>
      </c>
      <c r="E701" s="147" t="n">
        <v>3</v>
      </c>
      <c r="F701" s="147" t="n">
        <v>10.83</v>
      </c>
      <c r="G701" s="148" t="n">
        <f aca="false">F701*E701</f>
        <v>32.49</v>
      </c>
      <c r="H701" s="149" t="n">
        <f aca="false">G701/$G$784</f>
        <v>2.45930096456514E-005</v>
      </c>
      <c r="I701" s="150" t="n">
        <f aca="false">H701+I700</f>
        <v>0.998821911574476</v>
      </c>
    </row>
    <row r="702" customFormat="false" ht="63.75" hidden="false" customHeight="false" outlineLevel="0" collapsed="false">
      <c r="A702" s="145" t="s">
        <v>655</v>
      </c>
      <c r="B702" s="145" t="s">
        <v>656</v>
      </c>
      <c r="C702" s="146" t="s">
        <v>17</v>
      </c>
      <c r="D702" s="146" t="s">
        <v>23</v>
      </c>
      <c r="E702" s="147" t="n">
        <v>1</v>
      </c>
      <c r="F702" s="147" t="n">
        <v>32.42</v>
      </c>
      <c r="G702" s="148" t="n">
        <f aca="false">F702*E702</f>
        <v>32.42</v>
      </c>
      <c r="H702" s="149" t="n">
        <f aca="false">G702/$G$784</f>
        <v>2.45400237830723E-005</v>
      </c>
      <c r="I702" s="150" t="n">
        <f aca="false">H702+I701</f>
        <v>0.998846451598259</v>
      </c>
    </row>
    <row r="703" customFormat="false" ht="25.5" hidden="false" customHeight="false" outlineLevel="0" collapsed="false">
      <c r="A703" s="145" t="s">
        <v>386</v>
      </c>
      <c r="B703" s="145" t="s">
        <v>387</v>
      </c>
      <c r="C703" s="146" t="s">
        <v>17</v>
      </c>
      <c r="D703" s="146" t="s">
        <v>23</v>
      </c>
      <c r="E703" s="147" t="n">
        <v>2</v>
      </c>
      <c r="F703" s="147" t="n">
        <v>16.19</v>
      </c>
      <c r="G703" s="148" t="n">
        <f aca="false">F703*E703</f>
        <v>32.38</v>
      </c>
      <c r="H703" s="149" t="n">
        <f aca="false">G703/$G$784</f>
        <v>2.45097461473128E-005</v>
      </c>
      <c r="I703" s="150" t="n">
        <f aca="false">H703+I702</f>
        <v>0.998870961344407</v>
      </c>
    </row>
    <row r="704" customFormat="false" ht="25.5" hidden="false" customHeight="false" outlineLevel="0" collapsed="false">
      <c r="A704" s="145" t="s">
        <v>1138</v>
      </c>
      <c r="B704" s="145" t="s">
        <v>387</v>
      </c>
      <c r="C704" s="146" t="s">
        <v>17</v>
      </c>
      <c r="D704" s="146" t="s">
        <v>23</v>
      </c>
      <c r="E704" s="147" t="n">
        <v>2</v>
      </c>
      <c r="F704" s="147" t="n">
        <v>16.19</v>
      </c>
      <c r="G704" s="148" t="n">
        <f aca="false">F704*E704</f>
        <v>32.38</v>
      </c>
      <c r="H704" s="149" t="n">
        <f aca="false">G704/$G$784</f>
        <v>2.45097461473128E-005</v>
      </c>
      <c r="I704" s="150" t="n">
        <f aca="false">H704+I703</f>
        <v>0.998895471090554</v>
      </c>
    </row>
    <row r="705" customFormat="false" ht="51" hidden="false" customHeight="false" outlineLevel="0" collapsed="false">
      <c r="A705" s="145" t="s">
        <v>1230</v>
      </c>
      <c r="B705" s="145" t="s">
        <v>700</v>
      </c>
      <c r="C705" s="146" t="s">
        <v>17</v>
      </c>
      <c r="D705" s="146" t="s">
        <v>23</v>
      </c>
      <c r="E705" s="147" t="n">
        <v>2</v>
      </c>
      <c r="F705" s="147" t="n">
        <v>16.02</v>
      </c>
      <c r="G705" s="148" t="n">
        <f aca="false">F705*E705</f>
        <v>32.04</v>
      </c>
      <c r="H705" s="149" t="n">
        <f aca="false">G705/$G$784</f>
        <v>2.42523862433571E-005</v>
      </c>
      <c r="I705" s="150" t="n">
        <f aca="false">H705+I704</f>
        <v>0.998919723476797</v>
      </c>
    </row>
    <row r="706" customFormat="false" ht="51" hidden="false" customHeight="false" outlineLevel="0" collapsed="false">
      <c r="A706" s="145" t="s">
        <v>718</v>
      </c>
      <c r="B706" s="145" t="s">
        <v>719</v>
      </c>
      <c r="C706" s="146" t="s">
        <v>17</v>
      </c>
      <c r="D706" s="146" t="s">
        <v>49</v>
      </c>
      <c r="E706" s="147" t="n">
        <v>1</v>
      </c>
      <c r="F706" s="147" t="n">
        <v>31.8</v>
      </c>
      <c r="G706" s="148" t="n">
        <f aca="false">F706*E706</f>
        <v>31.8</v>
      </c>
      <c r="H706" s="149" t="n">
        <f aca="false">G706/$G$784</f>
        <v>2.40707204288001E-005</v>
      </c>
      <c r="I706" s="150" t="n">
        <f aca="false">H706+I705</f>
        <v>0.998943794197226</v>
      </c>
    </row>
    <row r="707" customFormat="false" ht="51" hidden="false" customHeight="false" outlineLevel="0" collapsed="false">
      <c r="A707" s="145" t="s">
        <v>1246</v>
      </c>
      <c r="B707" s="145" t="s">
        <v>719</v>
      </c>
      <c r="C707" s="146" t="s">
        <v>17</v>
      </c>
      <c r="D707" s="146" t="s">
        <v>49</v>
      </c>
      <c r="E707" s="147" t="n">
        <v>1</v>
      </c>
      <c r="F707" s="147" t="n">
        <v>31.8</v>
      </c>
      <c r="G707" s="148" t="n">
        <f aca="false">F707*E707</f>
        <v>31.8</v>
      </c>
      <c r="H707" s="149" t="n">
        <f aca="false">G707/$G$784</f>
        <v>2.40707204288001E-005</v>
      </c>
      <c r="I707" s="150" t="n">
        <f aca="false">H707+I706</f>
        <v>0.998967864917655</v>
      </c>
    </row>
    <row r="708" customFormat="false" ht="51" hidden="false" customHeight="false" outlineLevel="0" collapsed="false">
      <c r="A708" s="145" t="s">
        <v>318</v>
      </c>
      <c r="B708" s="145" t="s">
        <v>319</v>
      </c>
      <c r="C708" s="146" t="s">
        <v>17</v>
      </c>
      <c r="D708" s="146" t="s">
        <v>18</v>
      </c>
      <c r="E708" s="147" t="n">
        <v>9</v>
      </c>
      <c r="F708" s="147" t="n">
        <v>3.4</v>
      </c>
      <c r="G708" s="148" t="n">
        <f aca="false">F708*E708</f>
        <v>30.6</v>
      </c>
      <c r="H708" s="149" t="n">
        <f aca="false">G708/$G$784</f>
        <v>2.31623913560152E-005</v>
      </c>
      <c r="I708" s="150" t="n">
        <f aca="false">H708+I707</f>
        <v>0.998991027309011</v>
      </c>
    </row>
    <row r="709" customFormat="false" ht="38.25" hidden="false" customHeight="false" outlineLevel="0" collapsed="false">
      <c r="A709" s="145" t="s">
        <v>743</v>
      </c>
      <c r="B709" s="145" t="s">
        <v>744</v>
      </c>
      <c r="C709" s="146" t="s">
        <v>17</v>
      </c>
      <c r="D709" s="146" t="s">
        <v>23</v>
      </c>
      <c r="E709" s="147" t="n">
        <v>2</v>
      </c>
      <c r="F709" s="147" t="n">
        <v>15.28</v>
      </c>
      <c r="G709" s="148" t="n">
        <f aca="false">F709*E709</f>
        <v>30.56</v>
      </c>
      <c r="H709" s="149" t="n">
        <f aca="false">G709/$G$784</f>
        <v>2.31321137202557E-005</v>
      </c>
      <c r="I709" s="150" t="n">
        <f aca="false">H709+I708</f>
        <v>0.999014159422731</v>
      </c>
    </row>
    <row r="710" customFormat="false" ht="51" hidden="false" customHeight="false" outlineLevel="0" collapsed="false">
      <c r="A710" s="145" t="s">
        <v>685</v>
      </c>
      <c r="B710" s="145" t="s">
        <v>686</v>
      </c>
      <c r="C710" s="146" t="s">
        <v>17</v>
      </c>
      <c r="D710" s="146" t="s">
        <v>49</v>
      </c>
      <c r="E710" s="147" t="n">
        <v>2</v>
      </c>
      <c r="F710" s="147" t="n">
        <v>14.37</v>
      </c>
      <c r="G710" s="148" t="n">
        <f aca="false">F710*E710</f>
        <v>28.74</v>
      </c>
      <c r="H710" s="149" t="n">
        <f aca="false">G710/$G$784</f>
        <v>2.17544812931986E-005</v>
      </c>
      <c r="I710" s="150" t="n">
        <f aca="false">H710+I709</f>
        <v>0.999035913904024</v>
      </c>
    </row>
    <row r="711" customFormat="false" ht="38.25" hidden="false" customHeight="false" outlineLevel="0" collapsed="false">
      <c r="A711" s="145" t="s">
        <v>555</v>
      </c>
      <c r="B711" s="145" t="s">
        <v>409</v>
      </c>
      <c r="C711" s="146" t="s">
        <v>17</v>
      </c>
      <c r="D711" s="146" t="s">
        <v>23</v>
      </c>
      <c r="E711" s="147" t="n">
        <v>2</v>
      </c>
      <c r="F711" s="147" t="n">
        <v>13.81</v>
      </c>
      <c r="G711" s="148" t="n">
        <f aca="false">F711*E711</f>
        <v>27.62</v>
      </c>
      <c r="H711" s="149" t="n">
        <f aca="false">G711/$G$784</f>
        <v>2.09067074919327E-005</v>
      </c>
      <c r="I711" s="150" t="n">
        <f aca="false">H711+I710</f>
        <v>0.999056820611516</v>
      </c>
    </row>
    <row r="712" customFormat="false" ht="25.5" hidden="false" customHeight="false" outlineLevel="0" collapsed="false">
      <c r="A712" s="145" t="s">
        <v>1089</v>
      </c>
      <c r="B712" s="145" t="s">
        <v>441</v>
      </c>
      <c r="C712" s="146" t="s">
        <v>17</v>
      </c>
      <c r="D712" s="146" t="s">
        <v>49</v>
      </c>
      <c r="E712" s="147" t="n">
        <v>3.5</v>
      </c>
      <c r="F712" s="147" t="n">
        <v>7.89</v>
      </c>
      <c r="G712" s="148" t="n">
        <f aca="false">F712*E712</f>
        <v>27.615</v>
      </c>
      <c r="H712" s="149" t="n">
        <f aca="false">G712/$G$784</f>
        <v>2.09029227874627E-005</v>
      </c>
      <c r="I712" s="150" t="n">
        <f aca="false">H712+I711</f>
        <v>0.999077723534304</v>
      </c>
    </row>
    <row r="713" customFormat="false" ht="38.25" hidden="false" customHeight="false" outlineLevel="0" collapsed="false">
      <c r="A713" s="145" t="s">
        <v>556</v>
      </c>
      <c r="B713" s="145" t="s">
        <v>411</v>
      </c>
      <c r="C713" s="146" t="s">
        <v>17</v>
      </c>
      <c r="D713" s="146" t="s">
        <v>23</v>
      </c>
      <c r="E713" s="147" t="n">
        <v>2</v>
      </c>
      <c r="F713" s="147" t="n">
        <v>13.69</v>
      </c>
      <c r="G713" s="148" t="n">
        <f aca="false">F713*E713</f>
        <v>27.38</v>
      </c>
      <c r="H713" s="149" t="n">
        <f aca="false">G713/$G$784</f>
        <v>2.07250416773757E-005</v>
      </c>
      <c r="I713" s="150" t="n">
        <f aca="false">H713+I712</f>
        <v>0.999098448575981</v>
      </c>
    </row>
    <row r="714" customFormat="false" ht="51" hidden="false" customHeight="false" outlineLevel="0" collapsed="false">
      <c r="A714" s="145" t="s">
        <v>661</v>
      </c>
      <c r="B714" s="145" t="s">
        <v>662</v>
      </c>
      <c r="C714" s="146" t="s">
        <v>17</v>
      </c>
      <c r="D714" s="146" t="s">
        <v>49</v>
      </c>
      <c r="E714" s="147" t="n">
        <v>2</v>
      </c>
      <c r="F714" s="147" t="n">
        <v>13.64</v>
      </c>
      <c r="G714" s="148" t="n">
        <f aca="false">F714*E714</f>
        <v>27.28</v>
      </c>
      <c r="H714" s="149" t="n">
        <f aca="false">G714/$G$784</f>
        <v>2.0649347587977E-005</v>
      </c>
      <c r="I714" s="150" t="n">
        <f aca="false">H714+I713</f>
        <v>0.999119097923569</v>
      </c>
    </row>
    <row r="715" customFormat="false" ht="51" hidden="false" customHeight="false" outlineLevel="0" collapsed="false">
      <c r="A715" s="145" t="s">
        <v>1207</v>
      </c>
      <c r="B715" s="145" t="s">
        <v>672</v>
      </c>
      <c r="C715" s="146" t="s">
        <v>17</v>
      </c>
      <c r="D715" s="146" t="s">
        <v>23</v>
      </c>
      <c r="E715" s="147" t="n">
        <v>3</v>
      </c>
      <c r="F715" s="147" t="n">
        <v>9.05</v>
      </c>
      <c r="G715" s="148" t="n">
        <f aca="false">F715*E715</f>
        <v>27.15</v>
      </c>
      <c r="H715" s="149" t="n">
        <f aca="false">G715/$G$784</f>
        <v>2.05509452717586E-005</v>
      </c>
      <c r="I715" s="150" t="n">
        <f aca="false">H715+I714</f>
        <v>0.999139648868841</v>
      </c>
    </row>
    <row r="716" customFormat="false" ht="38.25" hidden="false" customHeight="false" outlineLevel="0" collapsed="false">
      <c r="A716" s="145" t="s">
        <v>581</v>
      </c>
      <c r="B716" s="145" t="s">
        <v>447</v>
      </c>
      <c r="C716" s="146" t="s">
        <v>17</v>
      </c>
      <c r="D716" s="146" t="s">
        <v>23</v>
      </c>
      <c r="E716" s="147" t="n">
        <v>2</v>
      </c>
      <c r="F716" s="147" t="n">
        <v>12.94</v>
      </c>
      <c r="G716" s="148" t="n">
        <f aca="false">F716*E716</f>
        <v>25.88</v>
      </c>
      <c r="H716" s="149" t="n">
        <f aca="false">G716/$G$784</f>
        <v>1.95896303363946E-005</v>
      </c>
      <c r="I716" s="150" t="n">
        <f aca="false">H716+I715</f>
        <v>0.999159238499177</v>
      </c>
    </row>
    <row r="717" customFormat="false" ht="25.5" hidden="false" customHeight="false" outlineLevel="0" collapsed="false">
      <c r="A717" s="145" t="s">
        <v>1260</v>
      </c>
      <c r="B717" s="145" t="s">
        <v>1261</v>
      </c>
      <c r="C717" s="146" t="s">
        <v>17</v>
      </c>
      <c r="D717" s="146" t="s">
        <v>23</v>
      </c>
      <c r="E717" s="147" t="n">
        <v>1</v>
      </c>
      <c r="F717" s="147" t="n">
        <v>25.81</v>
      </c>
      <c r="G717" s="148" t="n">
        <f aca="false">F717*E717</f>
        <v>25.81</v>
      </c>
      <c r="H717" s="149" t="n">
        <f aca="false">G717/$G$784</f>
        <v>1.95366444738154E-005</v>
      </c>
      <c r="I717" s="150" t="n">
        <f aca="false">H717+I716</f>
        <v>0.999178775143651</v>
      </c>
    </row>
    <row r="718" customFormat="false" ht="38.25" hidden="false" customHeight="false" outlineLevel="0" collapsed="false">
      <c r="A718" s="145" t="s">
        <v>330</v>
      </c>
      <c r="B718" s="145" t="s">
        <v>331</v>
      </c>
      <c r="C718" s="146" t="s">
        <v>17</v>
      </c>
      <c r="D718" s="146" t="s">
        <v>23</v>
      </c>
      <c r="E718" s="147" t="n">
        <v>1</v>
      </c>
      <c r="F718" s="147" t="n">
        <v>25.53</v>
      </c>
      <c r="G718" s="148" t="n">
        <f aca="false">F718*E718</f>
        <v>25.53</v>
      </c>
      <c r="H718" s="149" t="n">
        <f aca="false">G718/$G$784</f>
        <v>1.9324701023499E-005</v>
      </c>
      <c r="I718" s="150" t="n">
        <f aca="false">H718+I717</f>
        <v>0.999198099844674</v>
      </c>
    </row>
    <row r="719" customFormat="false" ht="25.5" hidden="false" customHeight="false" outlineLevel="0" collapsed="false">
      <c r="A719" s="145" t="s">
        <v>284</v>
      </c>
      <c r="B719" s="145" t="s">
        <v>285</v>
      </c>
      <c r="C719" s="146" t="s">
        <v>17</v>
      </c>
      <c r="D719" s="146" t="s">
        <v>23</v>
      </c>
      <c r="E719" s="147" t="n">
        <v>1</v>
      </c>
      <c r="F719" s="147" t="n">
        <v>24.84</v>
      </c>
      <c r="G719" s="148" t="n">
        <f aca="false">F719*E719</f>
        <v>24.84</v>
      </c>
      <c r="H719" s="149" t="n">
        <f aca="false">G719/$G$784</f>
        <v>1.88024118066476E-005</v>
      </c>
      <c r="I719" s="150" t="n">
        <f aca="false">H719+I718</f>
        <v>0.999216902256481</v>
      </c>
    </row>
    <row r="720" customFormat="false" ht="25.5" hidden="false" customHeight="false" outlineLevel="0" collapsed="false">
      <c r="A720" s="145" t="s">
        <v>286</v>
      </c>
      <c r="B720" s="145" t="s">
        <v>287</v>
      </c>
      <c r="C720" s="146" t="s">
        <v>17</v>
      </c>
      <c r="D720" s="146" t="s">
        <v>23</v>
      </c>
      <c r="E720" s="147" t="n">
        <v>1</v>
      </c>
      <c r="F720" s="147" t="n">
        <v>24.84</v>
      </c>
      <c r="G720" s="148" t="n">
        <f aca="false">F720*E720</f>
        <v>24.84</v>
      </c>
      <c r="H720" s="149" t="n">
        <f aca="false">G720/$G$784</f>
        <v>1.88024118066476E-005</v>
      </c>
      <c r="I720" s="150" t="n">
        <f aca="false">H720+I719</f>
        <v>0.999235704668288</v>
      </c>
    </row>
    <row r="721" customFormat="false" ht="25.5" hidden="false" customHeight="false" outlineLevel="0" collapsed="false">
      <c r="A721" s="145" t="s">
        <v>1057</v>
      </c>
      <c r="B721" s="145" t="s">
        <v>287</v>
      </c>
      <c r="C721" s="146" t="s">
        <v>17</v>
      </c>
      <c r="D721" s="146" t="s">
        <v>23</v>
      </c>
      <c r="E721" s="147" t="n">
        <v>1</v>
      </c>
      <c r="F721" s="147" t="n">
        <v>24.84</v>
      </c>
      <c r="G721" s="148" t="n">
        <f aca="false">F721*E721</f>
        <v>24.84</v>
      </c>
      <c r="H721" s="149" t="n">
        <f aca="false">G721/$G$784</f>
        <v>1.88024118066476E-005</v>
      </c>
      <c r="I721" s="150" t="n">
        <f aca="false">H721+I720</f>
        <v>0.999254507080094</v>
      </c>
    </row>
    <row r="722" customFormat="false" ht="25.5" hidden="false" customHeight="false" outlineLevel="0" collapsed="false">
      <c r="A722" s="145" t="s">
        <v>1059</v>
      </c>
      <c r="B722" s="145" t="s">
        <v>1060</v>
      </c>
      <c r="C722" s="146" t="s">
        <v>17</v>
      </c>
      <c r="D722" s="146" t="s">
        <v>23</v>
      </c>
      <c r="E722" s="147" t="n">
        <v>1</v>
      </c>
      <c r="F722" s="147" t="n">
        <v>24.84</v>
      </c>
      <c r="G722" s="148" t="n">
        <f aca="false">F722*E722</f>
        <v>24.84</v>
      </c>
      <c r="H722" s="149" t="n">
        <f aca="false">G722/$G$784</f>
        <v>1.88024118066476E-005</v>
      </c>
      <c r="I722" s="150" t="n">
        <f aca="false">H722+I721</f>
        <v>0.999273309491901</v>
      </c>
    </row>
    <row r="723" customFormat="false" ht="38.25" hidden="false" customHeight="false" outlineLevel="0" collapsed="false">
      <c r="A723" s="145" t="s">
        <v>1183</v>
      </c>
      <c r="B723" s="145" t="s">
        <v>646</v>
      </c>
      <c r="C723" s="146" t="s">
        <v>17</v>
      </c>
      <c r="D723" s="146" t="s">
        <v>23</v>
      </c>
      <c r="E723" s="147" t="n">
        <v>2</v>
      </c>
      <c r="F723" s="147" t="n">
        <v>11.88</v>
      </c>
      <c r="G723" s="148" t="n">
        <f aca="false">F723*E723</f>
        <v>23.76</v>
      </c>
      <c r="H723" s="149" t="n">
        <f aca="false">G723/$G$784</f>
        <v>1.79849156411412E-005</v>
      </c>
      <c r="I723" s="150" t="n">
        <f aca="false">H723+I722</f>
        <v>0.999291294407542</v>
      </c>
    </row>
    <row r="724" customFormat="false" ht="15" hidden="false" customHeight="false" outlineLevel="0" collapsed="false">
      <c r="A724" s="145" t="s">
        <v>110</v>
      </c>
      <c r="B724" s="145" t="s">
        <v>111</v>
      </c>
      <c r="C724" s="146" t="s">
        <v>17</v>
      </c>
      <c r="D724" s="146" t="s">
        <v>28</v>
      </c>
      <c r="E724" s="147" t="n">
        <v>0.5</v>
      </c>
      <c r="F724" s="147" t="n">
        <v>47.26</v>
      </c>
      <c r="G724" s="148" t="n">
        <f aca="false">F724*E724</f>
        <v>23.63</v>
      </c>
      <c r="H724" s="149" t="n">
        <f aca="false">G724/$G$784</f>
        <v>1.78865133249228E-005</v>
      </c>
      <c r="I724" s="150" t="n">
        <f aca="false">H724+I723</f>
        <v>0.999309180920867</v>
      </c>
    </row>
    <row r="725" customFormat="false" ht="25.5" hidden="false" customHeight="false" outlineLevel="0" collapsed="false">
      <c r="A725" s="145" t="s">
        <v>384</v>
      </c>
      <c r="B725" s="145" t="s">
        <v>385</v>
      </c>
      <c r="C725" s="146" t="s">
        <v>17</v>
      </c>
      <c r="D725" s="146" t="s">
        <v>23</v>
      </c>
      <c r="E725" s="147" t="n">
        <v>2</v>
      </c>
      <c r="F725" s="147" t="n">
        <v>11.81</v>
      </c>
      <c r="G725" s="148" t="n">
        <f aca="false">F725*E725</f>
        <v>23.62</v>
      </c>
      <c r="H725" s="149" t="n">
        <f aca="false">G725/$G$784</f>
        <v>1.7878943915983E-005</v>
      </c>
      <c r="I725" s="150" t="n">
        <f aca="false">H725+I724</f>
        <v>0.999327059864783</v>
      </c>
    </row>
    <row r="726" customFormat="false" ht="25.5" hidden="false" customHeight="false" outlineLevel="0" collapsed="false">
      <c r="A726" s="145" t="s">
        <v>545</v>
      </c>
      <c r="B726" s="145" t="s">
        <v>385</v>
      </c>
      <c r="C726" s="146" t="s">
        <v>17</v>
      </c>
      <c r="D726" s="146" t="s">
        <v>23</v>
      </c>
      <c r="E726" s="147" t="n">
        <v>2</v>
      </c>
      <c r="F726" s="147" t="n">
        <v>11.81</v>
      </c>
      <c r="G726" s="148" t="n">
        <f aca="false">F726*E726</f>
        <v>23.62</v>
      </c>
      <c r="H726" s="149" t="n">
        <f aca="false">G726/$G$784</f>
        <v>1.7878943915983E-005</v>
      </c>
      <c r="I726" s="150" t="n">
        <f aca="false">H726+I725</f>
        <v>0.999344938808699</v>
      </c>
    </row>
    <row r="727" customFormat="false" ht="38.25" hidden="false" customHeight="false" outlineLevel="0" collapsed="false">
      <c r="A727" s="145" t="s">
        <v>513</v>
      </c>
      <c r="B727" s="145" t="s">
        <v>415</v>
      </c>
      <c r="C727" s="146" t="s">
        <v>17</v>
      </c>
      <c r="D727" s="146" t="s">
        <v>49</v>
      </c>
      <c r="E727" s="147" t="n">
        <v>2.5</v>
      </c>
      <c r="F727" s="147" t="n">
        <v>9.43</v>
      </c>
      <c r="G727" s="148" t="n">
        <f aca="false">F727*E727</f>
        <v>23.575</v>
      </c>
      <c r="H727" s="149" t="n">
        <f aca="false">G727/$G$784</f>
        <v>1.78448815757535E-005</v>
      </c>
      <c r="I727" s="150" t="n">
        <f aca="false">H727+I726</f>
        <v>0.999362783690275</v>
      </c>
    </row>
    <row r="728" customFormat="false" ht="51" hidden="false" customHeight="false" outlineLevel="0" collapsed="false">
      <c r="A728" s="145" t="s">
        <v>563</v>
      </c>
      <c r="B728" s="145" t="s">
        <v>564</v>
      </c>
      <c r="C728" s="146" t="s">
        <v>17</v>
      </c>
      <c r="D728" s="146" t="s">
        <v>49</v>
      </c>
      <c r="E728" s="147" t="n">
        <v>2.5</v>
      </c>
      <c r="F728" s="147" t="n">
        <v>9.22</v>
      </c>
      <c r="G728" s="148" t="n">
        <f aca="false">F728*E728</f>
        <v>23.05</v>
      </c>
      <c r="H728" s="149" t="n">
        <f aca="false">G728/$G$784</f>
        <v>1.74474876064101E-005</v>
      </c>
      <c r="I728" s="150" t="n">
        <f aca="false">H728+I727</f>
        <v>0.999380231177881</v>
      </c>
    </row>
    <row r="729" customFormat="false" ht="25.5" hidden="false" customHeight="false" outlineLevel="0" collapsed="false">
      <c r="A729" s="145" t="s">
        <v>1141</v>
      </c>
      <c r="B729" s="145" t="s">
        <v>397</v>
      </c>
      <c r="C729" s="146" t="s">
        <v>17</v>
      </c>
      <c r="D729" s="146" t="s">
        <v>23</v>
      </c>
      <c r="E729" s="147" t="n">
        <v>2</v>
      </c>
      <c r="F729" s="147" t="n">
        <v>11.45</v>
      </c>
      <c r="G729" s="148" t="n">
        <f aca="false">F729*E729</f>
        <v>22.9</v>
      </c>
      <c r="H729" s="149" t="n">
        <f aca="false">G729/$G$784</f>
        <v>1.7333946472312E-005</v>
      </c>
      <c r="I729" s="150" t="n">
        <f aca="false">H729+I728</f>
        <v>0.999397565124353</v>
      </c>
    </row>
    <row r="730" customFormat="false" ht="63.75" hidden="false" customHeight="false" outlineLevel="0" collapsed="false">
      <c r="A730" s="145" t="s">
        <v>663</v>
      </c>
      <c r="B730" s="145" t="s">
        <v>664</v>
      </c>
      <c r="C730" s="146" t="s">
        <v>17</v>
      </c>
      <c r="D730" s="146" t="s">
        <v>23</v>
      </c>
      <c r="E730" s="147" t="n">
        <v>1</v>
      </c>
      <c r="F730" s="147" t="n">
        <v>22.24</v>
      </c>
      <c r="G730" s="148" t="n">
        <f aca="false">F730*E730</f>
        <v>22.24</v>
      </c>
      <c r="H730" s="149" t="n">
        <f aca="false">G730/$G$784</f>
        <v>1.68343654822803E-005</v>
      </c>
      <c r="I730" s="150" t="n">
        <f aca="false">H730+I729</f>
        <v>0.999414399489836</v>
      </c>
    </row>
    <row r="731" customFormat="false" ht="25.5" hidden="false" customHeight="false" outlineLevel="0" collapsed="false">
      <c r="A731" s="145" t="s">
        <v>402</v>
      </c>
      <c r="B731" s="145" t="s">
        <v>403</v>
      </c>
      <c r="C731" s="146" t="s">
        <v>17</v>
      </c>
      <c r="D731" s="146" t="s">
        <v>23</v>
      </c>
      <c r="E731" s="147" t="n">
        <v>1</v>
      </c>
      <c r="F731" s="147" t="n">
        <v>21.68</v>
      </c>
      <c r="G731" s="148" t="n">
        <f aca="false">F731*E731</f>
        <v>21.68</v>
      </c>
      <c r="H731" s="149" t="n">
        <f aca="false">G731/$G$784</f>
        <v>1.64104785816474E-005</v>
      </c>
      <c r="I731" s="150" t="n">
        <f aca="false">H731+I730</f>
        <v>0.999430809968417</v>
      </c>
    </row>
    <row r="732" customFormat="false" ht="25.5" hidden="false" customHeight="false" outlineLevel="0" collapsed="false">
      <c r="A732" s="145" t="s">
        <v>400</v>
      </c>
      <c r="B732" s="145" t="s">
        <v>401</v>
      </c>
      <c r="C732" s="146" t="s">
        <v>17</v>
      </c>
      <c r="D732" s="146" t="s">
        <v>23</v>
      </c>
      <c r="E732" s="147" t="n">
        <v>2</v>
      </c>
      <c r="F732" s="147" t="n">
        <v>10.83</v>
      </c>
      <c r="G732" s="148" t="n">
        <f aca="false">F732*E732</f>
        <v>21.66</v>
      </c>
      <c r="H732" s="149" t="n">
        <f aca="false">G732/$G$784</f>
        <v>1.63953397637676E-005</v>
      </c>
      <c r="I732" s="150" t="n">
        <f aca="false">H732+I731</f>
        <v>0.999447205308181</v>
      </c>
    </row>
    <row r="733" customFormat="false" ht="15" hidden="false" customHeight="false" outlineLevel="0" collapsed="false">
      <c r="A733" s="145" t="s">
        <v>39</v>
      </c>
      <c r="B733" s="145" t="s">
        <v>40</v>
      </c>
      <c r="C733" s="146" t="s">
        <v>17</v>
      </c>
      <c r="D733" s="146" t="s">
        <v>18</v>
      </c>
      <c r="E733" s="147" t="n">
        <v>5.33</v>
      </c>
      <c r="F733" s="147" t="n">
        <v>3.94</v>
      </c>
      <c r="G733" s="148" t="n">
        <f aca="false">F733*E733</f>
        <v>21.0002</v>
      </c>
      <c r="H733" s="149" t="n">
        <f aca="false">G733/$G$784</f>
        <v>1.58959101619147E-005</v>
      </c>
      <c r="I733" s="150" t="n">
        <f aca="false">H733+I732</f>
        <v>0.999463101218343</v>
      </c>
    </row>
    <row r="734" customFormat="false" ht="38.25" hidden="false" customHeight="false" outlineLevel="0" collapsed="false">
      <c r="A734" s="145" t="s">
        <v>1179</v>
      </c>
      <c r="B734" s="145" t="s">
        <v>642</v>
      </c>
      <c r="C734" s="146" t="s">
        <v>17</v>
      </c>
      <c r="D734" s="146" t="s">
        <v>23</v>
      </c>
      <c r="E734" s="147" t="n">
        <v>4</v>
      </c>
      <c r="F734" s="147" t="n">
        <v>5.19</v>
      </c>
      <c r="G734" s="148" t="n">
        <f aca="false">F734*E734</f>
        <v>20.76</v>
      </c>
      <c r="H734" s="149" t="n">
        <f aca="false">G734/$G$784</f>
        <v>1.57140929591789E-005</v>
      </c>
      <c r="I734" s="150" t="n">
        <f aca="false">H734+I733</f>
        <v>0.999478815311302</v>
      </c>
    </row>
    <row r="735" customFormat="false" ht="25.5" hidden="false" customHeight="false" outlineLevel="0" collapsed="false">
      <c r="A735" s="145" t="s">
        <v>1065</v>
      </c>
      <c r="B735" s="145" t="s">
        <v>1066</v>
      </c>
      <c r="C735" s="146" t="s">
        <v>17</v>
      </c>
      <c r="D735" s="146" t="s">
        <v>23</v>
      </c>
      <c r="E735" s="147" t="n">
        <v>1</v>
      </c>
      <c r="F735" s="147" t="n">
        <v>20.07</v>
      </c>
      <c r="G735" s="148" t="n">
        <f aca="false">F735*E735</f>
        <v>20.07</v>
      </c>
      <c r="H735" s="149" t="n">
        <f aca="false">G735/$G$784</f>
        <v>1.51918037423276E-005</v>
      </c>
      <c r="I735" s="150" t="n">
        <f aca="false">H735+I734</f>
        <v>0.999494007115045</v>
      </c>
    </row>
    <row r="736" customFormat="false" ht="25.5" hidden="false" customHeight="false" outlineLevel="0" collapsed="false">
      <c r="A736" s="145" t="s">
        <v>1136</v>
      </c>
      <c r="B736" s="145" t="s">
        <v>1066</v>
      </c>
      <c r="C736" s="146" t="s">
        <v>17</v>
      </c>
      <c r="D736" s="146" t="s">
        <v>23</v>
      </c>
      <c r="E736" s="147" t="n">
        <v>1</v>
      </c>
      <c r="F736" s="147" t="n">
        <v>20.07</v>
      </c>
      <c r="G736" s="148" t="n">
        <f aca="false">F736*E736</f>
        <v>20.07</v>
      </c>
      <c r="H736" s="149" t="n">
        <f aca="false">G736/$G$784</f>
        <v>1.51918037423276E-005</v>
      </c>
      <c r="I736" s="150" t="n">
        <f aca="false">H736+I735</f>
        <v>0.999509198918787</v>
      </c>
    </row>
    <row r="737" customFormat="false" ht="25.5" hidden="false" customHeight="false" outlineLevel="0" collapsed="false">
      <c r="A737" s="145" t="s">
        <v>297</v>
      </c>
      <c r="B737" s="145" t="s">
        <v>298</v>
      </c>
      <c r="C737" s="146" t="s">
        <v>17</v>
      </c>
      <c r="D737" s="146" t="s">
        <v>23</v>
      </c>
      <c r="E737" s="147" t="n">
        <v>1</v>
      </c>
      <c r="F737" s="147" t="n">
        <v>19.88</v>
      </c>
      <c r="G737" s="148" t="n">
        <f aca="false">F737*E737</f>
        <v>19.88</v>
      </c>
      <c r="H737" s="149" t="n">
        <f aca="false">G737/$G$784</f>
        <v>1.504798497247E-005</v>
      </c>
      <c r="I737" s="150" t="n">
        <f aca="false">H737+I736</f>
        <v>0.999524246903759</v>
      </c>
    </row>
    <row r="738" customFormat="false" ht="25.5" hidden="false" customHeight="false" outlineLevel="0" collapsed="false">
      <c r="A738" s="145" t="s">
        <v>344</v>
      </c>
      <c r="B738" s="145" t="s">
        <v>298</v>
      </c>
      <c r="C738" s="146" t="s">
        <v>17</v>
      </c>
      <c r="D738" s="146" t="s">
        <v>23</v>
      </c>
      <c r="E738" s="147" t="n">
        <v>1</v>
      </c>
      <c r="F738" s="147" t="n">
        <v>19.88</v>
      </c>
      <c r="G738" s="148" t="n">
        <f aca="false">F738*E738</f>
        <v>19.88</v>
      </c>
      <c r="H738" s="149" t="n">
        <f aca="false">G738/$G$784</f>
        <v>1.504798497247E-005</v>
      </c>
      <c r="I738" s="150" t="n">
        <f aca="false">H738+I737</f>
        <v>0.999539294888732</v>
      </c>
    </row>
    <row r="739" customFormat="false" ht="63.75" hidden="false" customHeight="false" outlineLevel="0" collapsed="false">
      <c r="A739" s="145" t="s">
        <v>653</v>
      </c>
      <c r="B739" s="145" t="s">
        <v>654</v>
      </c>
      <c r="C739" s="146" t="s">
        <v>17</v>
      </c>
      <c r="D739" s="146" t="s">
        <v>23</v>
      </c>
      <c r="E739" s="147" t="n">
        <v>1</v>
      </c>
      <c r="F739" s="147" t="n">
        <v>19.41</v>
      </c>
      <c r="G739" s="148" t="n">
        <f aca="false">F739*E739</f>
        <v>19.41</v>
      </c>
      <c r="H739" s="149" t="n">
        <f aca="false">G739/$G$784</f>
        <v>1.46922227522959E-005</v>
      </c>
      <c r="I739" s="150" t="n">
        <f aca="false">H739+I738</f>
        <v>0.999553987111484</v>
      </c>
    </row>
    <row r="740" customFormat="false" ht="25.5" hidden="false" customHeight="false" outlineLevel="0" collapsed="false">
      <c r="A740" s="145" t="s">
        <v>398</v>
      </c>
      <c r="B740" s="145" t="s">
        <v>399</v>
      </c>
      <c r="C740" s="146" t="s">
        <v>17</v>
      </c>
      <c r="D740" s="146" t="s">
        <v>23</v>
      </c>
      <c r="E740" s="147" t="n">
        <v>2</v>
      </c>
      <c r="F740" s="147" t="n">
        <v>9.68</v>
      </c>
      <c r="G740" s="148" t="n">
        <f aca="false">F740*E740</f>
        <v>19.36</v>
      </c>
      <c r="H740" s="149" t="n">
        <f aca="false">G740/$G$784</f>
        <v>1.46543757075965E-005</v>
      </c>
      <c r="I740" s="150" t="n">
        <f aca="false">H740+I739</f>
        <v>0.999568641487192</v>
      </c>
    </row>
    <row r="741" customFormat="false" ht="25.5" hidden="false" customHeight="false" outlineLevel="0" collapsed="false">
      <c r="A741" s="145" t="s">
        <v>1097</v>
      </c>
      <c r="B741" s="145" t="s">
        <v>1098</v>
      </c>
      <c r="C741" s="146" t="s">
        <v>17</v>
      </c>
      <c r="D741" s="146" t="s">
        <v>23</v>
      </c>
      <c r="E741" s="147" t="n">
        <v>1</v>
      </c>
      <c r="F741" s="147" t="n">
        <v>19.28</v>
      </c>
      <c r="G741" s="148" t="n">
        <f aca="false">F741*E741</f>
        <v>19.28</v>
      </c>
      <c r="H741" s="149" t="n">
        <f aca="false">G741/$G$784</f>
        <v>1.45938204360776E-005</v>
      </c>
      <c r="I741" s="150" t="n">
        <f aca="false">H741+I740</f>
        <v>0.999583235307628</v>
      </c>
    </row>
    <row r="742" customFormat="false" ht="25.5" hidden="false" customHeight="false" outlineLevel="0" collapsed="false">
      <c r="A742" s="145" t="s">
        <v>322</v>
      </c>
      <c r="B742" s="145" t="s">
        <v>323</v>
      </c>
      <c r="C742" s="146" t="s">
        <v>17</v>
      </c>
      <c r="D742" s="146" t="s">
        <v>18</v>
      </c>
      <c r="E742" s="147" t="n">
        <v>7.4</v>
      </c>
      <c r="F742" s="147" t="n">
        <v>2.58</v>
      </c>
      <c r="G742" s="148" t="n">
        <f aca="false">F742*E742</f>
        <v>19.092</v>
      </c>
      <c r="H742" s="149" t="n">
        <f aca="false">G742/$G$784</f>
        <v>1.44515155480079E-005</v>
      </c>
      <c r="I742" s="150" t="n">
        <f aca="false">H742+I741</f>
        <v>0.999597686823176</v>
      </c>
    </row>
    <row r="743" customFormat="false" ht="38.25" hidden="false" customHeight="false" outlineLevel="0" collapsed="false">
      <c r="A743" s="145" t="s">
        <v>741</v>
      </c>
      <c r="B743" s="145" t="s">
        <v>742</v>
      </c>
      <c r="C743" s="146" t="s">
        <v>17</v>
      </c>
      <c r="D743" s="146" t="s">
        <v>23</v>
      </c>
      <c r="E743" s="147" t="n">
        <v>2</v>
      </c>
      <c r="F743" s="147" t="n">
        <v>9.47</v>
      </c>
      <c r="G743" s="148" t="n">
        <f aca="false">F743*E743</f>
        <v>18.94</v>
      </c>
      <c r="H743" s="149" t="n">
        <f aca="false">G743/$G$784</f>
        <v>1.43364605321218E-005</v>
      </c>
      <c r="I743" s="150" t="n">
        <f aca="false">H743+I742</f>
        <v>0.999612023283708</v>
      </c>
    </row>
    <row r="744" customFormat="false" ht="38.25" hidden="false" customHeight="false" outlineLevel="0" collapsed="false">
      <c r="A744" s="145" t="s">
        <v>1270</v>
      </c>
      <c r="B744" s="145" t="s">
        <v>742</v>
      </c>
      <c r="C744" s="146" t="s">
        <v>17</v>
      </c>
      <c r="D744" s="146" t="s">
        <v>23</v>
      </c>
      <c r="E744" s="147" t="n">
        <v>2</v>
      </c>
      <c r="F744" s="147" t="n">
        <v>9.47</v>
      </c>
      <c r="G744" s="148" t="n">
        <f aca="false">F744*E744</f>
        <v>18.94</v>
      </c>
      <c r="H744" s="149" t="n">
        <f aca="false">G744/$G$784</f>
        <v>1.43364605321218E-005</v>
      </c>
      <c r="I744" s="150" t="n">
        <f aca="false">H744+I743</f>
        <v>0.99962635974424</v>
      </c>
    </row>
    <row r="745" customFormat="false" ht="51" hidden="false" customHeight="false" outlineLevel="0" collapsed="false">
      <c r="A745" s="145" t="s">
        <v>695</v>
      </c>
      <c r="B745" s="145" t="s">
        <v>696</v>
      </c>
      <c r="C745" s="146" t="s">
        <v>17</v>
      </c>
      <c r="D745" s="146" t="s">
        <v>23</v>
      </c>
      <c r="E745" s="147" t="n">
        <v>1</v>
      </c>
      <c r="F745" s="147" t="n">
        <v>18.84</v>
      </c>
      <c r="G745" s="148" t="n">
        <f aca="false">F745*E745</f>
        <v>18.84</v>
      </c>
      <c r="H745" s="149" t="n">
        <f aca="false">G745/$G$784</f>
        <v>1.42607664427231E-005</v>
      </c>
      <c r="I745" s="150" t="n">
        <f aca="false">H745+I744</f>
        <v>0.999640620510683</v>
      </c>
    </row>
    <row r="746" customFormat="false" ht="51" hidden="false" customHeight="false" outlineLevel="0" collapsed="false">
      <c r="A746" s="145" t="s">
        <v>1228</v>
      </c>
      <c r="B746" s="145" t="s">
        <v>1229</v>
      </c>
      <c r="C746" s="146" t="s">
        <v>17</v>
      </c>
      <c r="D746" s="146" t="s">
        <v>23</v>
      </c>
      <c r="E746" s="147" t="n">
        <v>2</v>
      </c>
      <c r="F746" s="147" t="n">
        <v>9.4</v>
      </c>
      <c r="G746" s="148" t="n">
        <f aca="false">F746*E746</f>
        <v>18.8</v>
      </c>
      <c r="H746" s="149" t="n">
        <f aca="false">G746/$G$784</f>
        <v>1.42304888069636E-005</v>
      </c>
      <c r="I746" s="150" t="n">
        <f aca="false">H746+I745</f>
        <v>0.99965485099949</v>
      </c>
    </row>
    <row r="747" customFormat="false" ht="25.5" hidden="false" customHeight="false" outlineLevel="0" collapsed="false">
      <c r="A747" s="145" t="s">
        <v>1126</v>
      </c>
      <c r="B747" s="145" t="s">
        <v>393</v>
      </c>
      <c r="C747" s="146" t="s">
        <v>17</v>
      </c>
      <c r="D747" s="146" t="s">
        <v>23</v>
      </c>
      <c r="E747" s="147" t="n">
        <v>1</v>
      </c>
      <c r="F747" s="147" t="n">
        <v>18.69</v>
      </c>
      <c r="G747" s="148" t="n">
        <f aca="false">F747*E747</f>
        <v>18.69</v>
      </c>
      <c r="H747" s="149" t="n">
        <f aca="false">G747/$G$784</f>
        <v>1.4147225308625E-005</v>
      </c>
      <c r="I747" s="150" t="n">
        <f aca="false">H747+I746</f>
        <v>0.999668998224798</v>
      </c>
    </row>
    <row r="748" customFormat="false" ht="51" hidden="false" customHeight="false" outlineLevel="0" collapsed="false">
      <c r="A748" s="145" t="s">
        <v>1197</v>
      </c>
      <c r="B748" s="145" t="s">
        <v>1198</v>
      </c>
      <c r="C748" s="146" t="s">
        <v>17</v>
      </c>
      <c r="D748" s="146" t="s">
        <v>23</v>
      </c>
      <c r="E748" s="147" t="n">
        <v>1</v>
      </c>
      <c r="F748" s="147" t="n">
        <v>18.47</v>
      </c>
      <c r="G748" s="148" t="n">
        <f aca="false">F748*E748</f>
        <v>18.47</v>
      </c>
      <c r="H748" s="149" t="n">
        <f aca="false">G748/$G$784</f>
        <v>1.39806983119477E-005</v>
      </c>
      <c r="I748" s="150" t="n">
        <f aca="false">H748+I747</f>
        <v>0.99968297892311</v>
      </c>
    </row>
    <row r="749" customFormat="false" ht="25.5" hidden="false" customHeight="false" outlineLevel="0" collapsed="false">
      <c r="A749" s="145" t="s">
        <v>462</v>
      </c>
      <c r="B749" s="145" t="s">
        <v>463</v>
      </c>
      <c r="C749" s="146" t="s">
        <v>17</v>
      </c>
      <c r="D749" s="146" t="s">
        <v>23</v>
      </c>
      <c r="E749" s="147" t="n">
        <v>3</v>
      </c>
      <c r="F749" s="147" t="n">
        <v>5.94</v>
      </c>
      <c r="G749" s="148" t="n">
        <f aca="false">F749*E749</f>
        <v>17.82</v>
      </c>
      <c r="H749" s="149" t="n">
        <f aca="false">G749/$G$784</f>
        <v>1.34886867308559E-005</v>
      </c>
      <c r="I749" s="150" t="n">
        <f aca="false">H749+I748</f>
        <v>0.999696467609841</v>
      </c>
    </row>
    <row r="750" customFormat="false" ht="38.25" hidden="false" customHeight="false" outlineLevel="0" collapsed="false">
      <c r="A750" s="145" t="s">
        <v>577</v>
      </c>
      <c r="B750" s="145" t="s">
        <v>435</v>
      </c>
      <c r="C750" s="146" t="s">
        <v>17</v>
      </c>
      <c r="D750" s="146" t="s">
        <v>23</v>
      </c>
      <c r="E750" s="147" t="n">
        <v>1</v>
      </c>
      <c r="F750" s="147" t="n">
        <v>17.09</v>
      </c>
      <c r="G750" s="148" t="n">
        <f aca="false">F750*E750</f>
        <v>17.09</v>
      </c>
      <c r="H750" s="149" t="n">
        <f aca="false">G750/$G$784</f>
        <v>1.29361198782451E-005</v>
      </c>
      <c r="I750" s="150" t="n">
        <f aca="false">H750+I749</f>
        <v>0.99970940372972</v>
      </c>
    </row>
    <row r="751" customFormat="false" ht="38.25" hidden="false" customHeight="false" outlineLevel="0" collapsed="false">
      <c r="A751" s="145" t="s">
        <v>1163</v>
      </c>
      <c r="B751" s="145" t="s">
        <v>435</v>
      </c>
      <c r="C751" s="146" t="s">
        <v>17</v>
      </c>
      <c r="D751" s="146" t="s">
        <v>23</v>
      </c>
      <c r="E751" s="147" t="n">
        <v>1</v>
      </c>
      <c r="F751" s="147" t="n">
        <v>17.09</v>
      </c>
      <c r="G751" s="148" t="n">
        <f aca="false">F751*E751</f>
        <v>17.09</v>
      </c>
      <c r="H751" s="149" t="n">
        <f aca="false">G751/$G$784</f>
        <v>1.29361198782451E-005</v>
      </c>
      <c r="I751" s="150" t="n">
        <f aca="false">H751+I750</f>
        <v>0.999722339849598</v>
      </c>
    </row>
    <row r="752" customFormat="false" ht="25.5" hidden="false" customHeight="false" outlineLevel="0" collapsed="false">
      <c r="A752" s="145" t="s">
        <v>576</v>
      </c>
      <c r="B752" s="145" t="s">
        <v>433</v>
      </c>
      <c r="C752" s="146" t="s">
        <v>17</v>
      </c>
      <c r="D752" s="146" t="s">
        <v>49</v>
      </c>
      <c r="E752" s="147" t="n">
        <v>1.4</v>
      </c>
      <c r="F752" s="147" t="n">
        <v>11.77</v>
      </c>
      <c r="G752" s="148" t="n">
        <f aca="false">F752*E752</f>
        <v>16.478</v>
      </c>
      <c r="H752" s="149" t="n">
        <f aca="false">G752/$G$784</f>
        <v>1.24728720511248E-005</v>
      </c>
      <c r="I752" s="150" t="n">
        <f aca="false">H752+I751</f>
        <v>0.999734812721649</v>
      </c>
    </row>
    <row r="753" customFormat="false" ht="25.5" hidden="false" customHeight="false" outlineLevel="0" collapsed="false">
      <c r="A753" s="145" t="s">
        <v>1095</v>
      </c>
      <c r="B753" s="145" t="s">
        <v>1096</v>
      </c>
      <c r="C753" s="146" t="s">
        <v>17</v>
      </c>
      <c r="D753" s="146" t="s">
        <v>23</v>
      </c>
      <c r="E753" s="147" t="n">
        <v>1</v>
      </c>
      <c r="F753" s="147" t="n">
        <v>16.2</v>
      </c>
      <c r="G753" s="148" t="n">
        <f aca="false">F753*E753</f>
        <v>16.2</v>
      </c>
      <c r="H753" s="149" t="n">
        <f aca="false">G753/$G$784</f>
        <v>1.22624424825963E-005</v>
      </c>
      <c r="I753" s="150" t="n">
        <f aca="false">H753+I752</f>
        <v>0.999747075164132</v>
      </c>
    </row>
    <row r="754" customFormat="false" ht="51" hidden="false" customHeight="false" outlineLevel="0" collapsed="false">
      <c r="A754" s="145" t="s">
        <v>699</v>
      </c>
      <c r="B754" s="145" t="s">
        <v>700</v>
      </c>
      <c r="C754" s="146" t="s">
        <v>17</v>
      </c>
      <c r="D754" s="146" t="s">
        <v>23</v>
      </c>
      <c r="E754" s="147" t="n">
        <v>1</v>
      </c>
      <c r="F754" s="147" t="n">
        <v>16.02</v>
      </c>
      <c r="G754" s="148" t="n">
        <f aca="false">F754*E754</f>
        <v>16.02</v>
      </c>
      <c r="H754" s="149" t="n">
        <f aca="false">G754/$G$784</f>
        <v>1.21261931216785E-005</v>
      </c>
      <c r="I754" s="150" t="n">
        <f aca="false">H754+I753</f>
        <v>0.999759201357253</v>
      </c>
    </row>
    <row r="755" customFormat="false" ht="25.5" hidden="false" customHeight="false" outlineLevel="0" collapsed="false">
      <c r="A755" s="145" t="s">
        <v>68</v>
      </c>
      <c r="B755" s="145" t="s">
        <v>69</v>
      </c>
      <c r="C755" s="146" t="s">
        <v>17</v>
      </c>
      <c r="D755" s="146" t="s">
        <v>49</v>
      </c>
      <c r="E755" s="147" t="n">
        <v>1.5</v>
      </c>
      <c r="F755" s="147" t="n">
        <v>10.63</v>
      </c>
      <c r="G755" s="148" t="n">
        <f aca="false">F755*E755</f>
        <v>15.945</v>
      </c>
      <c r="H755" s="149" t="n">
        <f aca="false">G755/$G$784</f>
        <v>1.20694225546295E-005</v>
      </c>
      <c r="I755" s="150" t="n">
        <f aca="false">H755+I754</f>
        <v>0.999771270779808</v>
      </c>
    </row>
    <row r="756" customFormat="false" ht="25.5" hidden="false" customHeight="false" outlineLevel="0" collapsed="false">
      <c r="A756" s="145" t="s">
        <v>349</v>
      </c>
      <c r="B756" s="145" t="s">
        <v>107</v>
      </c>
      <c r="C756" s="146" t="s">
        <v>17</v>
      </c>
      <c r="D756" s="146" t="s">
        <v>28</v>
      </c>
      <c r="E756" s="147" t="n">
        <v>0.39</v>
      </c>
      <c r="F756" s="147" t="n">
        <v>40.17</v>
      </c>
      <c r="G756" s="148" t="n">
        <f aca="false">F756*E756</f>
        <v>15.6663</v>
      </c>
      <c r="H756" s="149" t="n">
        <f aca="false">G756/$G$784</f>
        <v>1.18584631274752E-005</v>
      </c>
      <c r="I756" s="150" t="n">
        <f aca="false">H756+I755</f>
        <v>0.999783129242935</v>
      </c>
    </row>
    <row r="757" customFormat="false" ht="38.25" hidden="false" customHeight="false" outlineLevel="0" collapsed="false">
      <c r="A757" s="145" t="s">
        <v>641</v>
      </c>
      <c r="B757" s="145" t="s">
        <v>642</v>
      </c>
      <c r="C757" s="146" t="s">
        <v>17</v>
      </c>
      <c r="D757" s="146" t="s">
        <v>23</v>
      </c>
      <c r="E757" s="147" t="n">
        <v>3</v>
      </c>
      <c r="F757" s="147" t="n">
        <v>5.19</v>
      </c>
      <c r="G757" s="148" t="n">
        <f aca="false">F757*E757</f>
        <v>15.57</v>
      </c>
      <c r="H757" s="149" t="n">
        <f aca="false">G757/$G$784</f>
        <v>1.17855697193842E-005</v>
      </c>
      <c r="I757" s="150" t="n">
        <f aca="false">H757+I756</f>
        <v>0.999794914812655</v>
      </c>
    </row>
    <row r="758" customFormat="false" ht="25.5" hidden="false" customHeight="false" outlineLevel="0" collapsed="false">
      <c r="A758" s="145" t="s">
        <v>1142</v>
      </c>
      <c r="B758" s="145" t="s">
        <v>1103</v>
      </c>
      <c r="C758" s="146" t="s">
        <v>17</v>
      </c>
      <c r="D758" s="146" t="s">
        <v>23</v>
      </c>
      <c r="E758" s="147" t="n">
        <v>1</v>
      </c>
      <c r="F758" s="147" t="n">
        <v>15.46</v>
      </c>
      <c r="G758" s="148" t="n">
        <f aca="false">F758*E758</f>
        <v>15.46</v>
      </c>
      <c r="H758" s="149" t="n">
        <f aca="false">G758/$G$784</f>
        <v>1.17023062210456E-005</v>
      </c>
      <c r="I758" s="150" t="n">
        <f aca="false">H758+I757</f>
        <v>0.999806617118876</v>
      </c>
    </row>
    <row r="759" customFormat="false" ht="51" hidden="false" customHeight="false" outlineLevel="0" collapsed="false">
      <c r="A759" s="145" t="s">
        <v>567</v>
      </c>
      <c r="B759" s="145" t="s">
        <v>423</v>
      </c>
      <c r="C759" s="146" t="s">
        <v>17</v>
      </c>
      <c r="D759" s="146" t="s">
        <v>23</v>
      </c>
      <c r="E759" s="147" t="n">
        <v>1</v>
      </c>
      <c r="F759" s="147" t="n">
        <v>15.17</v>
      </c>
      <c r="G759" s="148" t="n">
        <f aca="false">F759*E759</f>
        <v>15.17</v>
      </c>
      <c r="H759" s="149" t="n">
        <f aca="false">G759/$G$784</f>
        <v>1.14827933617892E-005</v>
      </c>
      <c r="I759" s="150" t="n">
        <f aca="false">H759+I758</f>
        <v>0.999818099912238</v>
      </c>
    </row>
    <row r="760" customFormat="false" ht="38.25" hidden="false" customHeight="false" outlineLevel="0" collapsed="false">
      <c r="A760" s="145" t="s">
        <v>1111</v>
      </c>
      <c r="B760" s="145" t="s">
        <v>431</v>
      </c>
      <c r="C760" s="146" t="s">
        <v>17</v>
      </c>
      <c r="D760" s="146" t="s">
        <v>23</v>
      </c>
      <c r="E760" s="147" t="n">
        <v>2</v>
      </c>
      <c r="F760" s="147" t="n">
        <v>7.19</v>
      </c>
      <c r="G760" s="148" t="n">
        <f aca="false">F760*E760</f>
        <v>14.38</v>
      </c>
      <c r="H760" s="149" t="n">
        <f aca="false">G760/$G$784</f>
        <v>1.08848100555392E-005</v>
      </c>
      <c r="I760" s="150" t="n">
        <f aca="false">H760+I759</f>
        <v>0.999828984722293</v>
      </c>
    </row>
    <row r="761" customFormat="false" ht="25.5" hidden="false" customHeight="false" outlineLevel="0" collapsed="false">
      <c r="A761" s="145" t="s">
        <v>258</v>
      </c>
      <c r="B761" s="145" t="s">
        <v>259</v>
      </c>
      <c r="C761" s="146" t="s">
        <v>17</v>
      </c>
      <c r="D761" s="146" t="s">
        <v>23</v>
      </c>
      <c r="E761" s="147" t="n">
        <v>2</v>
      </c>
      <c r="F761" s="147" t="n">
        <v>7.09</v>
      </c>
      <c r="G761" s="148" t="n">
        <f aca="false">F761*E761</f>
        <v>14.18</v>
      </c>
      <c r="H761" s="149" t="n">
        <f aca="false">G761/$G$784</f>
        <v>1.07334218767417E-005</v>
      </c>
      <c r="I761" s="150" t="n">
        <f aca="false">H761+I760</f>
        <v>0.99983971814417</v>
      </c>
    </row>
    <row r="762" customFormat="false" ht="25.5" hidden="false" customHeight="false" outlineLevel="0" collapsed="false">
      <c r="A762" s="145" t="s">
        <v>390</v>
      </c>
      <c r="B762" s="145" t="s">
        <v>391</v>
      </c>
      <c r="C762" s="146" t="s">
        <v>17</v>
      </c>
      <c r="D762" s="146" t="s">
        <v>23</v>
      </c>
      <c r="E762" s="147" t="n">
        <v>1</v>
      </c>
      <c r="F762" s="147" t="n">
        <v>13.43</v>
      </c>
      <c r="G762" s="148" t="n">
        <f aca="false">F762*E762</f>
        <v>13.43</v>
      </c>
      <c r="H762" s="149" t="n">
        <f aca="false">G762/$G$784</f>
        <v>1.01657162062511E-005</v>
      </c>
      <c r="I762" s="150" t="n">
        <f aca="false">H762+I761</f>
        <v>0.999849883860376</v>
      </c>
    </row>
    <row r="763" customFormat="false" ht="25.5" hidden="false" customHeight="false" outlineLevel="0" collapsed="false">
      <c r="A763" s="145" t="s">
        <v>472</v>
      </c>
      <c r="B763" s="145" t="s">
        <v>391</v>
      </c>
      <c r="C763" s="146" t="s">
        <v>17</v>
      </c>
      <c r="D763" s="146" t="s">
        <v>23</v>
      </c>
      <c r="E763" s="147" t="n">
        <v>1</v>
      </c>
      <c r="F763" s="147" t="n">
        <v>13.43</v>
      </c>
      <c r="G763" s="148" t="n">
        <f aca="false">F763*E763</f>
        <v>13.43</v>
      </c>
      <c r="H763" s="149" t="n">
        <f aca="false">G763/$G$784</f>
        <v>1.01657162062511E-005</v>
      </c>
      <c r="I763" s="150" t="n">
        <f aca="false">H763+I762</f>
        <v>0.999860049576582</v>
      </c>
    </row>
    <row r="764" customFormat="false" ht="38.25" hidden="false" customHeight="false" outlineLevel="0" collapsed="false">
      <c r="A764" s="145" t="s">
        <v>1184</v>
      </c>
      <c r="B764" s="145" t="s">
        <v>1185</v>
      </c>
      <c r="C764" s="146" t="s">
        <v>17</v>
      </c>
      <c r="D764" s="146" t="s">
        <v>23</v>
      </c>
      <c r="E764" s="147" t="n">
        <v>1</v>
      </c>
      <c r="F764" s="147" t="n">
        <v>12.93</v>
      </c>
      <c r="G764" s="148" t="n">
        <f aca="false">F764*E764</f>
        <v>12.93</v>
      </c>
      <c r="H764" s="149" t="n">
        <f aca="false">G764/$G$784</f>
        <v>9.78724575925741E-006</v>
      </c>
      <c r="I764" s="150" t="n">
        <f aca="false">H764+I763</f>
        <v>0.999869836822342</v>
      </c>
    </row>
    <row r="765" customFormat="false" ht="51" hidden="false" customHeight="false" outlineLevel="0" collapsed="false">
      <c r="A765" s="145" t="s">
        <v>566</v>
      </c>
      <c r="B765" s="145" t="s">
        <v>421</v>
      </c>
      <c r="C765" s="146" t="s">
        <v>17</v>
      </c>
      <c r="D765" s="146" t="s">
        <v>23</v>
      </c>
      <c r="E765" s="147" t="n">
        <v>1</v>
      </c>
      <c r="F765" s="147" t="n">
        <v>12.68</v>
      </c>
      <c r="G765" s="148" t="n">
        <f aca="false">F765*E765</f>
        <v>12.68</v>
      </c>
      <c r="H765" s="149" t="n">
        <f aca="false">G765/$G$784</f>
        <v>9.59801053576055E-006</v>
      </c>
      <c r="I765" s="150" t="n">
        <f aca="false">H765+I764</f>
        <v>0.999879434832877</v>
      </c>
    </row>
    <row r="766" customFormat="false" ht="51" hidden="false" customHeight="false" outlineLevel="0" collapsed="false">
      <c r="A766" s="145" t="s">
        <v>691</v>
      </c>
      <c r="B766" s="145" t="s">
        <v>692</v>
      </c>
      <c r="C766" s="146" t="s">
        <v>17</v>
      </c>
      <c r="D766" s="146" t="s">
        <v>23</v>
      </c>
      <c r="E766" s="147" t="n">
        <v>2</v>
      </c>
      <c r="F766" s="147" t="n">
        <v>6.19</v>
      </c>
      <c r="G766" s="148" t="n">
        <f aca="false">F766*E766</f>
        <v>12.38</v>
      </c>
      <c r="H766" s="149" t="n">
        <f aca="false">G766/$G$784</f>
        <v>9.37092826756432E-006</v>
      </c>
      <c r="I766" s="150" t="n">
        <f aca="false">H766+I765</f>
        <v>0.999888805761145</v>
      </c>
    </row>
    <row r="767" customFormat="false" ht="25.5" hidden="false" customHeight="false" outlineLevel="0" collapsed="false">
      <c r="A767" s="145" t="s">
        <v>388</v>
      </c>
      <c r="B767" s="145" t="s">
        <v>389</v>
      </c>
      <c r="C767" s="146" t="s">
        <v>17</v>
      </c>
      <c r="D767" s="146" t="s">
        <v>23</v>
      </c>
      <c r="E767" s="147" t="n">
        <v>1</v>
      </c>
      <c r="F767" s="147" t="n">
        <v>11.96</v>
      </c>
      <c r="G767" s="148" t="n">
        <f aca="false">F767*E767</f>
        <v>11.96</v>
      </c>
      <c r="H767" s="149" t="n">
        <f aca="false">G767/$G$784</f>
        <v>9.0530130920896E-006</v>
      </c>
      <c r="I767" s="150" t="n">
        <f aca="false">H767+I766</f>
        <v>0.999897858774237</v>
      </c>
    </row>
    <row r="768" customFormat="false" ht="38.25" hidden="false" customHeight="false" outlineLevel="0" collapsed="false">
      <c r="A768" s="145" t="s">
        <v>645</v>
      </c>
      <c r="B768" s="145" t="s">
        <v>646</v>
      </c>
      <c r="C768" s="146" t="s">
        <v>17</v>
      </c>
      <c r="D768" s="146" t="s">
        <v>23</v>
      </c>
      <c r="E768" s="147" t="n">
        <v>1</v>
      </c>
      <c r="F768" s="147" t="n">
        <v>11.88</v>
      </c>
      <c r="G768" s="148" t="n">
        <f aca="false">F768*E768</f>
        <v>11.88</v>
      </c>
      <c r="H768" s="149" t="n">
        <f aca="false">G768/$G$784</f>
        <v>8.99245782057061E-006</v>
      </c>
      <c r="I768" s="150" t="n">
        <f aca="false">H768+I767</f>
        <v>0.999906851232058</v>
      </c>
    </row>
    <row r="769" customFormat="false" ht="25.5" hidden="false" customHeight="false" outlineLevel="0" collapsed="false">
      <c r="A769" s="145" t="s">
        <v>548</v>
      </c>
      <c r="B769" s="145" t="s">
        <v>397</v>
      </c>
      <c r="C769" s="146" t="s">
        <v>17</v>
      </c>
      <c r="D769" s="146" t="s">
        <v>23</v>
      </c>
      <c r="E769" s="147" t="n">
        <v>1</v>
      </c>
      <c r="F769" s="147" t="n">
        <v>11.45</v>
      </c>
      <c r="G769" s="148" t="n">
        <f aca="false">F769*E769</f>
        <v>11.45</v>
      </c>
      <c r="H769" s="149" t="n">
        <f aca="false">G769/$G$784</f>
        <v>8.66697323615601E-006</v>
      </c>
      <c r="I769" s="150" t="n">
        <f aca="false">H769+I768</f>
        <v>0.999915518205294</v>
      </c>
    </row>
    <row r="770" customFormat="false" ht="38.25" hidden="false" customHeight="false" outlineLevel="0" collapsed="false">
      <c r="A770" s="145" t="s">
        <v>1178</v>
      </c>
      <c r="B770" s="145" t="s">
        <v>640</v>
      </c>
      <c r="C770" s="146" t="s">
        <v>17</v>
      </c>
      <c r="D770" s="146" t="s">
        <v>23</v>
      </c>
      <c r="E770" s="147" t="n">
        <v>2</v>
      </c>
      <c r="F770" s="147" t="n">
        <v>5.68</v>
      </c>
      <c r="G770" s="148" t="n">
        <f aca="false">F770*E770</f>
        <v>11.36</v>
      </c>
      <c r="H770" s="149" t="n">
        <f aca="false">G770/$G$784</f>
        <v>8.59884855569715E-006</v>
      </c>
      <c r="I770" s="150" t="n">
        <f aca="false">H770+I769</f>
        <v>0.99992411705385</v>
      </c>
    </row>
    <row r="771" customFormat="false" ht="25.5" hidden="false" customHeight="false" outlineLevel="0" collapsed="false">
      <c r="A771" s="145" t="s">
        <v>707</v>
      </c>
      <c r="B771" s="145" t="s">
        <v>708</v>
      </c>
      <c r="C771" s="146" t="s">
        <v>17</v>
      </c>
      <c r="D771" s="146" t="s">
        <v>23</v>
      </c>
      <c r="E771" s="147" t="n">
        <v>1</v>
      </c>
      <c r="F771" s="147" t="n">
        <v>11.19</v>
      </c>
      <c r="G771" s="148" t="n">
        <f aca="false">F771*E771</f>
        <v>11.19</v>
      </c>
      <c r="H771" s="149" t="n">
        <f aca="false">G771/$G$784</f>
        <v>8.47016860371928E-006</v>
      </c>
      <c r="I771" s="150" t="n">
        <f aca="false">H771+I770</f>
        <v>0.999932587222453</v>
      </c>
    </row>
    <row r="772" customFormat="false" ht="51" hidden="false" customHeight="false" outlineLevel="0" collapsed="false">
      <c r="A772" s="145" t="s">
        <v>874</v>
      </c>
      <c r="B772" s="145" t="s">
        <v>146</v>
      </c>
      <c r="C772" s="146" t="s">
        <v>17</v>
      </c>
      <c r="D772" s="146" t="s">
        <v>114</v>
      </c>
      <c r="E772" s="147" t="n">
        <v>1.04</v>
      </c>
      <c r="F772" s="147" t="n">
        <v>10.22</v>
      </c>
      <c r="G772" s="148" t="n">
        <f aca="false">F772*E772</f>
        <v>10.6288</v>
      </c>
      <c r="H772" s="149" t="n">
        <f aca="false">G772/$G$784</f>
        <v>8.04537337401354E-006</v>
      </c>
      <c r="I772" s="150" t="n">
        <f aca="false">H772+I771</f>
        <v>0.999940632595827</v>
      </c>
    </row>
    <row r="773" customFormat="false" ht="25.5" hidden="false" customHeight="false" outlineLevel="0" collapsed="false">
      <c r="A773" s="145" t="s">
        <v>359</v>
      </c>
      <c r="B773" s="145" t="s">
        <v>360</v>
      </c>
      <c r="C773" s="146" t="s">
        <v>17</v>
      </c>
      <c r="D773" s="146" t="s">
        <v>28</v>
      </c>
      <c r="E773" s="147" t="n">
        <v>0.39</v>
      </c>
      <c r="F773" s="147" t="n">
        <v>22.13</v>
      </c>
      <c r="G773" s="148" t="n">
        <f aca="false">F773*E773</f>
        <v>8.6307</v>
      </c>
      <c r="H773" s="149" t="n">
        <f aca="false">G773/$G$784</f>
        <v>6.53292977373727E-006</v>
      </c>
      <c r="I773" s="150" t="n">
        <f aca="false">H773+I772</f>
        <v>0.999947165525601</v>
      </c>
    </row>
    <row r="774" customFormat="false" ht="38.25" hidden="false" customHeight="false" outlineLevel="0" collapsed="false">
      <c r="A774" s="145" t="s">
        <v>1268</v>
      </c>
      <c r="B774" s="145" t="s">
        <v>1269</v>
      </c>
      <c r="C774" s="146" t="s">
        <v>17</v>
      </c>
      <c r="D774" s="146" t="s">
        <v>23</v>
      </c>
      <c r="E774" s="147" t="n">
        <v>1</v>
      </c>
      <c r="F774" s="147" t="n">
        <v>8.15</v>
      </c>
      <c r="G774" s="148" t="n">
        <f aca="false">F774*E774</f>
        <v>8.15</v>
      </c>
      <c r="H774" s="149" t="n">
        <f aca="false">G774/$G$784</f>
        <v>6.16906828599751E-006</v>
      </c>
      <c r="I774" s="150" t="n">
        <f aca="false">H774+I773</f>
        <v>0.999953334593887</v>
      </c>
    </row>
    <row r="775" customFormat="false" ht="25.5" hidden="false" customHeight="false" outlineLevel="0" collapsed="false">
      <c r="A775" s="145" t="s">
        <v>588</v>
      </c>
      <c r="B775" s="145" t="s">
        <v>461</v>
      </c>
      <c r="C775" s="146" t="s">
        <v>17</v>
      </c>
      <c r="D775" s="146" t="s">
        <v>23</v>
      </c>
      <c r="E775" s="147" t="n">
        <v>1</v>
      </c>
      <c r="F775" s="147" t="n">
        <v>8.14</v>
      </c>
      <c r="G775" s="148" t="n">
        <f aca="false">F775*E775</f>
        <v>8.14</v>
      </c>
      <c r="H775" s="149" t="n">
        <f aca="false">G775/$G$784</f>
        <v>6.16149887705764E-006</v>
      </c>
      <c r="I775" s="150" t="n">
        <f aca="false">H775+I774</f>
        <v>0.999959496092764</v>
      </c>
    </row>
    <row r="776" customFormat="false" ht="38.25" hidden="false" customHeight="false" outlineLevel="0" collapsed="false">
      <c r="A776" s="145" t="s">
        <v>643</v>
      </c>
      <c r="B776" s="145" t="s">
        <v>644</v>
      </c>
      <c r="C776" s="146" t="s">
        <v>17</v>
      </c>
      <c r="D776" s="146" t="s">
        <v>23</v>
      </c>
      <c r="E776" s="147" t="n">
        <v>1</v>
      </c>
      <c r="F776" s="147" t="n">
        <v>8.04</v>
      </c>
      <c r="G776" s="148" t="n">
        <f aca="false">F776*E776</f>
        <v>8.04</v>
      </c>
      <c r="H776" s="149" t="n">
        <f aca="false">G776/$G$784</f>
        <v>6.0858047876589E-006</v>
      </c>
      <c r="I776" s="150" t="n">
        <f aca="false">H776+I775</f>
        <v>0.999965581897552</v>
      </c>
    </row>
    <row r="777" customFormat="false" ht="38.25" hidden="false" customHeight="false" outlineLevel="0" collapsed="false">
      <c r="A777" s="145" t="s">
        <v>1182</v>
      </c>
      <c r="B777" s="145" t="s">
        <v>644</v>
      </c>
      <c r="C777" s="146" t="s">
        <v>17</v>
      </c>
      <c r="D777" s="146" t="s">
        <v>23</v>
      </c>
      <c r="E777" s="147" t="n">
        <v>1</v>
      </c>
      <c r="F777" s="147" t="n">
        <v>8.04</v>
      </c>
      <c r="G777" s="148" t="n">
        <f aca="false">F777*E777</f>
        <v>8.04</v>
      </c>
      <c r="H777" s="149" t="n">
        <f aca="false">G777/$G$784</f>
        <v>6.0858047876589E-006</v>
      </c>
      <c r="I777" s="150" t="n">
        <f aca="false">H777+I776</f>
        <v>0.99997166770234</v>
      </c>
    </row>
    <row r="778" customFormat="false" ht="51" hidden="false" customHeight="false" outlineLevel="0" collapsed="false">
      <c r="A778" s="145" t="s">
        <v>324</v>
      </c>
      <c r="B778" s="145" t="s">
        <v>325</v>
      </c>
      <c r="C778" s="146" t="s">
        <v>17</v>
      </c>
      <c r="D778" s="146" t="s">
        <v>49</v>
      </c>
      <c r="E778" s="147" t="n">
        <v>1</v>
      </c>
      <c r="F778" s="147" t="n">
        <v>7.96</v>
      </c>
      <c r="G778" s="148" t="n">
        <f aca="false">F778*E778</f>
        <v>7.96</v>
      </c>
      <c r="H778" s="149" t="n">
        <f aca="false">G778/$G$784</f>
        <v>6.0252495161399E-006</v>
      </c>
      <c r="I778" s="150" t="n">
        <f aca="false">H778+I777</f>
        <v>0.999977692951856</v>
      </c>
    </row>
    <row r="779" customFormat="false" ht="38.25" hidden="false" customHeight="false" outlineLevel="0" collapsed="false">
      <c r="A779" s="145" t="s">
        <v>535</v>
      </c>
      <c r="B779" s="145" t="s">
        <v>536</v>
      </c>
      <c r="C779" s="146" t="s">
        <v>17</v>
      </c>
      <c r="D779" s="146" t="s">
        <v>23</v>
      </c>
      <c r="E779" s="147" t="n">
        <v>1</v>
      </c>
      <c r="F779" s="147" t="n">
        <v>7.72</v>
      </c>
      <c r="G779" s="148" t="n">
        <f aca="false">F779*E779</f>
        <v>7.72</v>
      </c>
      <c r="H779" s="149" t="n">
        <f aca="false">G779/$G$784</f>
        <v>5.84358370158292E-006</v>
      </c>
      <c r="I779" s="150" t="n">
        <f aca="false">H779+I778</f>
        <v>0.999983536535557</v>
      </c>
    </row>
    <row r="780" customFormat="false" ht="38.25" hidden="false" customHeight="false" outlineLevel="0" collapsed="false">
      <c r="A780" s="145" t="s">
        <v>1085</v>
      </c>
      <c r="B780" s="145" t="s">
        <v>431</v>
      </c>
      <c r="C780" s="146" t="s">
        <v>17</v>
      </c>
      <c r="D780" s="146" t="s">
        <v>23</v>
      </c>
      <c r="E780" s="147" t="n">
        <v>1</v>
      </c>
      <c r="F780" s="147" t="n">
        <v>7.19</v>
      </c>
      <c r="G780" s="148" t="n">
        <f aca="false">F780*E780</f>
        <v>7.19</v>
      </c>
      <c r="H780" s="149" t="n">
        <f aca="false">G780/$G$784</f>
        <v>5.44240502776959E-006</v>
      </c>
      <c r="I780" s="150" t="n">
        <f aca="false">H780+I779</f>
        <v>0.999988978940585</v>
      </c>
    </row>
    <row r="781" customFormat="false" ht="38.25" hidden="false" customHeight="false" outlineLevel="0" collapsed="false">
      <c r="A781" s="145" t="s">
        <v>1180</v>
      </c>
      <c r="B781" s="145" t="s">
        <v>1181</v>
      </c>
      <c r="C781" s="146" t="s">
        <v>17</v>
      </c>
      <c r="D781" s="146" t="s">
        <v>23</v>
      </c>
      <c r="E781" s="147" t="n">
        <v>1</v>
      </c>
      <c r="F781" s="147" t="n">
        <v>6.29</v>
      </c>
      <c r="G781" s="148" t="n">
        <f aca="false">F781*E781</f>
        <v>6.29</v>
      </c>
      <c r="H781" s="149" t="n">
        <f aca="false">G781/$G$784</f>
        <v>4.7611582231809E-006</v>
      </c>
      <c r="I781" s="150" t="n">
        <f aca="false">H781+I780</f>
        <v>0.999993740098808</v>
      </c>
    </row>
    <row r="782" customFormat="false" ht="51" hidden="false" customHeight="false" outlineLevel="0" collapsed="false">
      <c r="A782" s="145" t="s">
        <v>703</v>
      </c>
      <c r="B782" s="145" t="s">
        <v>704</v>
      </c>
      <c r="C782" s="146" t="s">
        <v>17</v>
      </c>
      <c r="D782" s="146" t="s">
        <v>23</v>
      </c>
      <c r="E782" s="147" t="n">
        <v>1</v>
      </c>
      <c r="F782" s="147" t="n">
        <v>5.1</v>
      </c>
      <c r="G782" s="148" t="n">
        <f aca="false">F782*E782</f>
        <v>5.1</v>
      </c>
      <c r="H782" s="149" t="n">
        <f aca="false">G782/$G$784</f>
        <v>3.86039855933587E-006</v>
      </c>
      <c r="I782" s="150" t="n">
        <f aca="false">H782+I781</f>
        <v>0.999997600497368</v>
      </c>
    </row>
    <row r="783" customFormat="false" ht="25.5" hidden="false" customHeight="false" outlineLevel="0" collapsed="false">
      <c r="A783" s="145" t="s">
        <v>529</v>
      </c>
      <c r="B783" s="145" t="s">
        <v>530</v>
      </c>
      <c r="C783" s="146" t="s">
        <v>17</v>
      </c>
      <c r="D783" s="146" t="s">
        <v>23</v>
      </c>
      <c r="E783" s="147" t="n">
        <v>1</v>
      </c>
      <c r="F783" s="147" t="n">
        <v>3.17</v>
      </c>
      <c r="G783" s="148" t="n">
        <f aca="false">F783*E783</f>
        <v>3.17</v>
      </c>
      <c r="H783" s="149" t="n">
        <f aca="false">G783/$G$784</f>
        <v>2.39950263394014E-006</v>
      </c>
      <c r="I783" s="150" t="n">
        <f aca="false">H783+I782</f>
        <v>1</v>
      </c>
    </row>
    <row r="784" customFormat="false" ht="15" hidden="false" customHeight="false" outlineLevel="0" collapsed="false">
      <c r="A784" s="151" t="s">
        <v>1340</v>
      </c>
      <c r="B784" s="151"/>
      <c r="C784" s="151"/>
      <c r="D784" s="151"/>
      <c r="E784" s="151"/>
      <c r="F784" s="151"/>
      <c r="G784" s="152" t="n">
        <f aca="false">SUM(G11:G783)</f>
        <v>1321107.1141</v>
      </c>
      <c r="H784" s="152"/>
      <c r="I784" s="152"/>
    </row>
  </sheetData>
  <mergeCells count="4">
    <mergeCell ref="A7:I7"/>
    <mergeCell ref="A8:I8"/>
    <mergeCell ref="A784:F784"/>
    <mergeCell ref="G784:I784"/>
  </mergeCells>
  <printOptions headings="false" gridLines="false" gridLinesSet="true" horizontalCentered="true" verticalCentered="false"/>
  <pageMargins left="0.315277777777778" right="0.315277777777778" top="0.39375" bottom="0.393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</TotalTime>
  <Application>LibreOffice/6.1.4.2$Windows_X86_64 LibreOffice_project/9d0f32d1f0b509096fd65e0d4bec26ddd1938fd3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2017-08-29T16:50:25Z</dcterms:created>
  <dc:creator>Raquel Braga Dos Santos Reis</dc:creator>
  <dc:description/>
  <dc:language>pt-BR</dc:language>
  <cp:lastModifiedBy>Raquel Braga Dos Santos Reis</cp:lastModifiedBy>
  <cp:lastPrinted>2017-10-02T19:03:40Z</cp:lastPrinted>
  <dcterms:modified xsi:type="dcterms:W3CDTF">2017-11-13T17:49:29Z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